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1_{D5E5BBE3-3771-4415-85CC-511DB50AFC5E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AH79" i="11"/>
  <c r="O79" i="11"/>
  <c r="N79" i="11"/>
  <c r="M79" i="11"/>
  <c r="K79" i="11"/>
  <c r="J79" i="11"/>
  <c r="E79" i="11"/>
  <c r="D79" i="11"/>
  <c r="AH78" i="11"/>
  <c r="O78" i="11"/>
  <c r="N78" i="11"/>
  <c r="M78" i="11"/>
  <c r="K78" i="11"/>
  <c r="J78" i="11"/>
  <c r="E78" i="11"/>
  <c r="D78" i="11"/>
  <c r="AH77" i="11"/>
  <c r="O77" i="11"/>
  <c r="M77" i="11"/>
  <c r="N77" i="11" s="1"/>
  <c r="K77" i="11"/>
  <c r="J77" i="11"/>
  <c r="E77" i="11"/>
  <c r="D77" i="11"/>
  <c r="AH76" i="11"/>
  <c r="O76" i="11"/>
  <c r="M76" i="11"/>
  <c r="N76" i="11" s="1"/>
  <c r="K76" i="11"/>
  <c r="J76" i="11"/>
  <c r="E76" i="11"/>
  <c r="D76" i="11"/>
  <c r="AH75" i="11"/>
  <c r="O75" i="11"/>
  <c r="N75" i="11"/>
  <c r="M75" i="11"/>
  <c r="K75" i="11"/>
  <c r="J75" i="11"/>
  <c r="E75" i="11"/>
  <c r="D75" i="11"/>
  <c r="AH74" i="11"/>
  <c r="O74" i="11"/>
  <c r="N74" i="11"/>
  <c r="M74" i="11"/>
  <c r="K74" i="11"/>
  <c r="J74" i="11"/>
  <c r="E74" i="11"/>
  <c r="D74" i="11"/>
  <c r="AH73" i="11"/>
  <c r="O73" i="11"/>
  <c r="M73" i="11"/>
  <c r="N73" i="11" s="1"/>
  <c r="K73" i="11"/>
  <c r="J73" i="11"/>
  <c r="E73" i="11"/>
  <c r="D73" i="11"/>
  <c r="AH72" i="11"/>
  <c r="O72" i="11"/>
  <c r="M72" i="11"/>
  <c r="N72" i="11" s="1"/>
  <c r="K72" i="11"/>
  <c r="J72" i="11"/>
  <c r="E72" i="11"/>
  <c r="D72" i="11"/>
  <c r="O71" i="11"/>
  <c r="M71" i="11"/>
  <c r="N71" i="11" s="1"/>
  <c r="J71" i="11"/>
  <c r="K71" i="11" s="1"/>
  <c r="D71" i="11"/>
  <c r="E71" i="11" s="1"/>
  <c r="M70" i="11"/>
  <c r="N70" i="11" s="1"/>
  <c r="O70" i="11" s="1"/>
  <c r="K70" i="11"/>
  <c r="J70" i="11"/>
  <c r="D70" i="11"/>
  <c r="E70" i="11" s="1"/>
  <c r="M69" i="11"/>
  <c r="N69" i="11" s="1"/>
  <c r="O69" i="11" s="1"/>
  <c r="K69" i="11"/>
  <c r="J69" i="11"/>
  <c r="E69" i="11"/>
  <c r="D69" i="11"/>
  <c r="M68" i="11"/>
  <c r="N68" i="11" s="1"/>
  <c r="O68" i="11" s="1"/>
  <c r="K68" i="11"/>
  <c r="J68" i="11"/>
  <c r="E68" i="11"/>
  <c r="D68" i="11"/>
  <c r="M67" i="11"/>
  <c r="N67" i="11" s="1"/>
  <c r="O67" i="11" s="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L63" i="11" a="1"/>
  <c r="L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R58" i="11"/>
  <c r="N58" i="11"/>
  <c r="M58" i="11"/>
  <c r="L58" i="11" a="1"/>
  <c r="L58" i="11" s="1"/>
  <c r="J58" i="11"/>
  <c r="K64" i="11" s="1"/>
  <c r="H58" i="11"/>
  <c r="D58" i="11"/>
  <c r="Y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V47" i="11"/>
  <c r="M47" i="11"/>
  <c r="R47" i="11" s="1"/>
  <c r="L47" i="11" a="1"/>
  <c r="L47" i="11" s="1"/>
  <c r="J47" i="11"/>
  <c r="H47" i="11"/>
  <c r="V131" i="11" s="1"/>
  <c r="D47" i="11"/>
  <c r="Y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W45" i="11" s="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AH79" i="10"/>
  <c r="O79" i="10"/>
  <c r="M79" i="10"/>
  <c r="N79" i="10" s="1"/>
  <c r="K79" i="10"/>
  <c r="J79" i="10"/>
  <c r="E79" i="10"/>
  <c r="D79" i="10"/>
  <c r="AH78" i="10"/>
  <c r="O78" i="10"/>
  <c r="M78" i="10"/>
  <c r="N78" i="10" s="1"/>
  <c r="K78" i="10"/>
  <c r="J78" i="10"/>
  <c r="E78" i="10"/>
  <c r="D78" i="10"/>
  <c r="AH77" i="10"/>
  <c r="O77" i="10"/>
  <c r="M77" i="10"/>
  <c r="N77" i="10" s="1"/>
  <c r="K77" i="10"/>
  <c r="J77" i="10"/>
  <c r="E77" i="10"/>
  <c r="D77" i="10"/>
  <c r="AH76" i="10"/>
  <c r="O76" i="10"/>
  <c r="M76" i="10"/>
  <c r="N76" i="10" s="1"/>
  <c r="K76" i="10"/>
  <c r="J76" i="10"/>
  <c r="E76" i="10"/>
  <c r="D76" i="10"/>
  <c r="AH75" i="10"/>
  <c r="O75" i="10"/>
  <c r="N75" i="10"/>
  <c r="M75" i="10"/>
  <c r="K75" i="10"/>
  <c r="J75" i="10"/>
  <c r="E75" i="10"/>
  <c r="D75" i="10"/>
  <c r="AH74" i="10"/>
  <c r="O74" i="10"/>
  <c r="N74" i="10"/>
  <c r="M74" i="10"/>
  <c r="K74" i="10"/>
  <c r="J74" i="10"/>
  <c r="E74" i="10"/>
  <c r="D74" i="10"/>
  <c r="AH73" i="10"/>
  <c r="O73" i="10"/>
  <c r="M73" i="10"/>
  <c r="N73" i="10" s="1"/>
  <c r="K73" i="10"/>
  <c r="J73" i="10"/>
  <c r="E73" i="10"/>
  <c r="D73" i="10"/>
  <c r="AH72" i="10"/>
  <c r="O72" i="10"/>
  <c r="N72" i="10"/>
  <c r="M72" i="10"/>
  <c r="K72" i="10"/>
  <c r="J72" i="10"/>
  <c r="E72" i="10"/>
  <c r="D72" i="10"/>
  <c r="M71" i="10"/>
  <c r="N71" i="10" s="1"/>
  <c r="O71" i="10" s="1"/>
  <c r="J71" i="10"/>
  <c r="K71" i="10" s="1"/>
  <c r="E71" i="10"/>
  <c r="D71" i="10"/>
  <c r="O70" i="10"/>
  <c r="M70" i="10"/>
  <c r="N70" i="10" s="1"/>
  <c r="K70" i="10"/>
  <c r="J70" i="10"/>
  <c r="D70" i="10"/>
  <c r="E70" i="10" s="1"/>
  <c r="M69" i="10"/>
  <c r="N69" i="10" s="1"/>
  <c r="O69" i="10" s="1"/>
  <c r="K69" i="10"/>
  <c r="J69" i="10"/>
  <c r="D69" i="10"/>
  <c r="E69" i="10" s="1"/>
  <c r="O68" i="10"/>
  <c r="M68" i="10"/>
  <c r="N68" i="10" s="1"/>
  <c r="K68" i="10"/>
  <c r="J68" i="10"/>
  <c r="E68" i="10"/>
  <c r="D68" i="10"/>
  <c r="N67" i="10"/>
  <c r="O67" i="10" s="1"/>
  <c r="M67" i="10"/>
  <c r="J67" i="10"/>
  <c r="K67" i="10" s="1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Z63" i="10" s="1"/>
  <c r="AA63" i="10" s="1"/>
  <c r="AD63" i="10" s="1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Z51" i="10" s="1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Z44" i="10" s="1"/>
  <c r="AA44" i="10" s="1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W41" i="10" s="1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AH79" i="9"/>
  <c r="O79" i="9"/>
  <c r="M79" i="9"/>
  <c r="N79" i="9" s="1"/>
  <c r="K79" i="9"/>
  <c r="J79" i="9"/>
  <c r="E79" i="9"/>
  <c r="D79" i="9"/>
  <c r="AH78" i="9"/>
  <c r="O78" i="9"/>
  <c r="M78" i="9"/>
  <c r="N78" i="9" s="1"/>
  <c r="K78" i="9"/>
  <c r="J78" i="9"/>
  <c r="E78" i="9"/>
  <c r="D78" i="9"/>
  <c r="AH77" i="9"/>
  <c r="O77" i="9"/>
  <c r="M77" i="9"/>
  <c r="N77" i="9" s="1"/>
  <c r="K77" i="9"/>
  <c r="J77" i="9"/>
  <c r="E77" i="9"/>
  <c r="D77" i="9"/>
  <c r="AH76" i="9"/>
  <c r="O76" i="9"/>
  <c r="N76" i="9"/>
  <c r="M76" i="9"/>
  <c r="K76" i="9"/>
  <c r="J76" i="9"/>
  <c r="E76" i="9"/>
  <c r="D76" i="9"/>
  <c r="AH75" i="9"/>
  <c r="O75" i="9"/>
  <c r="N75" i="9"/>
  <c r="M75" i="9"/>
  <c r="K75" i="9"/>
  <c r="J75" i="9"/>
  <c r="E75" i="9"/>
  <c r="D75" i="9"/>
  <c r="AH74" i="9"/>
  <c r="O74" i="9"/>
  <c r="M74" i="9"/>
  <c r="N74" i="9" s="1"/>
  <c r="K74" i="9"/>
  <c r="J74" i="9"/>
  <c r="E74" i="9"/>
  <c r="D74" i="9"/>
  <c r="AH73" i="9"/>
  <c r="O73" i="9"/>
  <c r="N73" i="9"/>
  <c r="M73" i="9"/>
  <c r="K73" i="9"/>
  <c r="J73" i="9"/>
  <c r="E73" i="9"/>
  <c r="D73" i="9"/>
  <c r="AH72" i="9"/>
  <c r="O72" i="9"/>
  <c r="N72" i="9"/>
  <c r="M72" i="9"/>
  <c r="K72" i="9"/>
  <c r="J72" i="9"/>
  <c r="E72" i="9"/>
  <c r="D72" i="9"/>
  <c r="M71" i="9"/>
  <c r="N71" i="9" s="1"/>
  <c r="O71" i="9" s="1"/>
  <c r="J71" i="9"/>
  <c r="K71" i="9" s="1"/>
  <c r="E71" i="9"/>
  <c r="D71" i="9"/>
  <c r="M70" i="9"/>
  <c r="N70" i="9" s="1"/>
  <c r="O70" i="9" s="1"/>
  <c r="K70" i="9"/>
  <c r="J70" i="9"/>
  <c r="D70" i="9"/>
  <c r="E70" i="9" s="1"/>
  <c r="M69" i="9"/>
  <c r="N69" i="9" s="1"/>
  <c r="O69" i="9" s="1"/>
  <c r="K69" i="9"/>
  <c r="J69" i="9"/>
  <c r="D69" i="9"/>
  <c r="E69" i="9" s="1"/>
  <c r="M68" i="9"/>
  <c r="N68" i="9" s="1"/>
  <c r="O68" i="9" s="1"/>
  <c r="K68" i="9"/>
  <c r="J68" i="9"/>
  <c r="D68" i="9"/>
  <c r="E68" i="9" s="1"/>
  <c r="M67" i="9"/>
  <c r="N67" i="9" s="1"/>
  <c r="O67" i="9" s="1"/>
  <c r="J67" i="9"/>
  <c r="K67" i="9" s="1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J65" i="9"/>
  <c r="D65" i="9"/>
  <c r="E65" i="9" s="1"/>
  <c r="Y64" i="9"/>
  <c r="V64" i="9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 a="1"/>
  <c r="L47" i="9" s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Z34" i="9" s="1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AH79" i="8"/>
  <c r="O79" i="8"/>
  <c r="M79" i="8"/>
  <c r="N79" i="8" s="1"/>
  <c r="K79" i="8"/>
  <c r="J79" i="8"/>
  <c r="E79" i="8"/>
  <c r="D79" i="8"/>
  <c r="AH78" i="8"/>
  <c r="O78" i="8"/>
  <c r="M78" i="8"/>
  <c r="N78" i="8" s="1"/>
  <c r="K78" i="8"/>
  <c r="J78" i="8"/>
  <c r="E78" i="8"/>
  <c r="D78" i="8"/>
  <c r="AH77" i="8"/>
  <c r="O77" i="8"/>
  <c r="M77" i="8"/>
  <c r="N77" i="8" s="1"/>
  <c r="K77" i="8"/>
  <c r="J77" i="8"/>
  <c r="E77" i="8"/>
  <c r="D77" i="8"/>
  <c r="AH76" i="8"/>
  <c r="O76" i="8"/>
  <c r="M76" i="8"/>
  <c r="N76" i="8" s="1"/>
  <c r="K76" i="8"/>
  <c r="J76" i="8"/>
  <c r="E76" i="8"/>
  <c r="D76" i="8"/>
  <c r="AH75" i="8"/>
  <c r="O75" i="8"/>
  <c r="N75" i="8"/>
  <c r="M75" i="8"/>
  <c r="K75" i="8"/>
  <c r="J75" i="8"/>
  <c r="E75" i="8"/>
  <c r="D75" i="8"/>
  <c r="B75" i="8"/>
  <c r="AH74" i="8"/>
  <c r="O74" i="8"/>
  <c r="M74" i="8"/>
  <c r="N74" i="8" s="1"/>
  <c r="K74" i="8"/>
  <c r="J74" i="8"/>
  <c r="E74" i="8"/>
  <c r="D74" i="8"/>
  <c r="AH73" i="8"/>
  <c r="O73" i="8"/>
  <c r="M73" i="8"/>
  <c r="N73" i="8" s="1"/>
  <c r="K73" i="8"/>
  <c r="J73" i="8"/>
  <c r="E73" i="8"/>
  <c r="D73" i="8"/>
  <c r="AH72" i="8"/>
  <c r="O72" i="8"/>
  <c r="N72" i="8"/>
  <c r="M72" i="8"/>
  <c r="K72" i="8"/>
  <c r="J72" i="8"/>
  <c r="E72" i="8"/>
  <c r="D72" i="8"/>
  <c r="M71" i="8"/>
  <c r="N71" i="8" s="1"/>
  <c r="O71" i="8" s="1"/>
  <c r="J71" i="8"/>
  <c r="K71" i="8" s="1"/>
  <c r="E71" i="8"/>
  <c r="D71" i="8"/>
  <c r="M70" i="8"/>
  <c r="N70" i="8" s="1"/>
  <c r="O70" i="8" s="1"/>
  <c r="J70" i="8"/>
  <c r="K70" i="8" s="1"/>
  <c r="D70" i="8"/>
  <c r="E70" i="8" s="1"/>
  <c r="O69" i="8"/>
  <c r="M69" i="8"/>
  <c r="N69" i="8" s="1"/>
  <c r="K69" i="8"/>
  <c r="J69" i="8"/>
  <c r="E69" i="8"/>
  <c r="D69" i="8"/>
  <c r="M68" i="8"/>
  <c r="N68" i="8" s="1"/>
  <c r="O68" i="8" s="1"/>
  <c r="K68" i="8"/>
  <c r="J68" i="8"/>
  <c r="E68" i="8"/>
  <c r="D68" i="8"/>
  <c r="M67" i="8"/>
  <c r="N67" i="8" s="1"/>
  <c r="O67" i="8" s="1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V61" i="8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V55" i="8"/>
  <c r="R55" i="8"/>
  <c r="N55" i="8"/>
  <c r="M55" i="8"/>
  <c r="L55" i="8" a="1"/>
  <c r="L55" i="8" s="1"/>
  <c r="J55" i="8"/>
  <c r="H55" i="8"/>
  <c r="V139" i="8" s="1"/>
  <c r="D55" i="8"/>
  <c r="Y54" i="8"/>
  <c r="Z54" i="8" s="1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V51" i="8"/>
  <c r="R51" i="8"/>
  <c r="M51" i="8"/>
  <c r="L51" i="8" a="1"/>
  <c r="L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N46" i="8"/>
  <c r="M46" i="8"/>
  <c r="R46" i="8" s="1"/>
  <c r="L46" i="8" a="1"/>
  <c r="L46" i="8" s="1"/>
  <c r="J46" i="8"/>
  <c r="K52" i="8" s="1"/>
  <c r="H46" i="8"/>
  <c r="V130" i="8" s="1"/>
  <c r="D46" i="8"/>
  <c r="Y45" i="8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W39" i="8" s="1"/>
  <c r="R39" i="8"/>
  <c r="M39" i="8"/>
  <c r="N39" i="8" s="1"/>
  <c r="L39" i="8" a="1"/>
  <c r="L39" i="8" s="1"/>
  <c r="J39" i="8"/>
  <c r="H39" i="8"/>
  <c r="V123" i="8" s="1"/>
  <c r="D39" i="8"/>
  <c r="Y38" i="8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AH79" i="7"/>
  <c r="O79" i="7"/>
  <c r="N79" i="7"/>
  <c r="M79" i="7"/>
  <c r="K79" i="7"/>
  <c r="J79" i="7"/>
  <c r="E79" i="7"/>
  <c r="D79" i="7"/>
  <c r="AH78" i="7"/>
  <c r="O78" i="7"/>
  <c r="N78" i="7"/>
  <c r="M78" i="7"/>
  <c r="K78" i="7"/>
  <c r="J78" i="7"/>
  <c r="E78" i="7"/>
  <c r="D78" i="7"/>
  <c r="AH77" i="7"/>
  <c r="O77" i="7"/>
  <c r="M77" i="7"/>
  <c r="N77" i="7" s="1"/>
  <c r="K77" i="7"/>
  <c r="J77" i="7"/>
  <c r="E77" i="7"/>
  <c r="D77" i="7"/>
  <c r="AH76" i="7"/>
  <c r="O76" i="7"/>
  <c r="N76" i="7"/>
  <c r="M76" i="7"/>
  <c r="K76" i="7"/>
  <c r="J76" i="7"/>
  <c r="E76" i="7"/>
  <c r="D76" i="7"/>
  <c r="AH75" i="7"/>
  <c r="O75" i="7"/>
  <c r="M75" i="7"/>
  <c r="N75" i="7" s="1"/>
  <c r="K75" i="7"/>
  <c r="J75" i="7"/>
  <c r="E75" i="7"/>
  <c r="D75" i="7"/>
  <c r="AH74" i="7"/>
  <c r="O74" i="7"/>
  <c r="M74" i="7"/>
  <c r="N74" i="7" s="1"/>
  <c r="K74" i="7"/>
  <c r="J74" i="7"/>
  <c r="E74" i="7"/>
  <c r="D74" i="7"/>
  <c r="AH73" i="7"/>
  <c r="O73" i="7"/>
  <c r="N73" i="7"/>
  <c r="M73" i="7"/>
  <c r="K73" i="7"/>
  <c r="J73" i="7"/>
  <c r="E73" i="7"/>
  <c r="D73" i="7"/>
  <c r="AH72" i="7"/>
  <c r="O72" i="7"/>
  <c r="N72" i="7"/>
  <c r="M72" i="7"/>
  <c r="K72" i="7"/>
  <c r="J72" i="7"/>
  <c r="E72" i="7"/>
  <c r="D72" i="7"/>
  <c r="M71" i="7"/>
  <c r="N71" i="7" s="1"/>
  <c r="O71" i="7" s="1"/>
  <c r="J71" i="7"/>
  <c r="K71" i="7" s="1"/>
  <c r="D71" i="7"/>
  <c r="E71" i="7" s="1"/>
  <c r="M70" i="7"/>
  <c r="N70" i="7" s="1"/>
  <c r="O70" i="7" s="1"/>
  <c r="J70" i="7"/>
  <c r="K70" i="7" s="1"/>
  <c r="E70" i="7"/>
  <c r="D70" i="7"/>
  <c r="M69" i="7"/>
  <c r="N69" i="7" s="1"/>
  <c r="O69" i="7" s="1"/>
  <c r="K69" i="7"/>
  <c r="J69" i="7"/>
  <c r="D69" i="7"/>
  <c r="E69" i="7" s="1"/>
  <c r="M68" i="7"/>
  <c r="N68" i="7" s="1"/>
  <c r="O68" i="7" s="1"/>
  <c r="K68" i="7"/>
  <c r="J68" i="7"/>
  <c r="E68" i="7"/>
  <c r="D68" i="7"/>
  <c r="M67" i="7"/>
  <c r="N67" i="7" s="1"/>
  <c r="O67" i="7" s="1"/>
  <c r="J67" i="7"/>
  <c r="K67" i="7" s="1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W59" i="7" s="1"/>
  <c r="R59" i="7"/>
  <c r="M59" i="7"/>
  <c r="L59" i="7" a="1"/>
  <c r="L59" i="7" s="1"/>
  <c r="J59" i="7"/>
  <c r="K63" i="7" s="1"/>
  <c r="H59" i="7"/>
  <c r="E59" i="7"/>
  <c r="D59" i="7"/>
  <c r="Y58" i="7"/>
  <c r="V58" i="7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N56" i="7"/>
  <c r="M56" i="7"/>
  <c r="R56" i="7" s="1"/>
  <c r="L56" i="7" a="1"/>
  <c r="L56" i="7" s="1"/>
  <c r="J56" i="7"/>
  <c r="H56" i="7"/>
  <c r="V140" i="7" s="1"/>
  <c r="D56" i="7"/>
  <c r="Y55" i="7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N54" i="7"/>
  <c r="M54" i="7"/>
  <c r="R54" i="7" s="1"/>
  <c r="L54" i="7" a="1"/>
  <c r="L54" i="7" s="1"/>
  <c r="K54" i="7"/>
  <c r="J54" i="7"/>
  <c r="H54" i="7"/>
  <c r="V138" i="7" s="1"/>
  <c r="D54" i="7"/>
  <c r="Y53" i="7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V32" i="7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AH79" i="6"/>
  <c r="O79" i="6"/>
  <c r="M79" i="6"/>
  <c r="N79" i="6" s="1"/>
  <c r="K79" i="6"/>
  <c r="J79" i="6"/>
  <c r="E79" i="6"/>
  <c r="D79" i="6"/>
  <c r="AH78" i="6"/>
  <c r="O78" i="6"/>
  <c r="N78" i="6"/>
  <c r="M78" i="6"/>
  <c r="K78" i="6"/>
  <c r="J78" i="6"/>
  <c r="E78" i="6"/>
  <c r="D78" i="6"/>
  <c r="AH77" i="6"/>
  <c r="O77" i="6"/>
  <c r="M77" i="6"/>
  <c r="N77" i="6" s="1"/>
  <c r="K77" i="6"/>
  <c r="J77" i="6"/>
  <c r="E77" i="6"/>
  <c r="D77" i="6"/>
  <c r="AH76" i="6"/>
  <c r="O76" i="6"/>
  <c r="M76" i="6"/>
  <c r="N76" i="6" s="1"/>
  <c r="K76" i="6"/>
  <c r="J76" i="6"/>
  <c r="E76" i="6"/>
  <c r="D76" i="6"/>
  <c r="AH75" i="6"/>
  <c r="O75" i="6"/>
  <c r="M75" i="6"/>
  <c r="N75" i="6" s="1"/>
  <c r="K75" i="6"/>
  <c r="J75" i="6"/>
  <c r="E75" i="6"/>
  <c r="D75" i="6"/>
  <c r="AH74" i="6"/>
  <c r="O74" i="6"/>
  <c r="M74" i="6"/>
  <c r="N74" i="6" s="1"/>
  <c r="K74" i="6"/>
  <c r="J74" i="6"/>
  <c r="E74" i="6"/>
  <c r="D74" i="6"/>
  <c r="AH73" i="6"/>
  <c r="O73" i="6"/>
  <c r="M73" i="6"/>
  <c r="N73" i="6" s="1"/>
  <c r="K73" i="6"/>
  <c r="J73" i="6"/>
  <c r="E73" i="6"/>
  <c r="D73" i="6"/>
  <c r="AH72" i="6"/>
  <c r="O72" i="6"/>
  <c r="M72" i="6"/>
  <c r="N72" i="6" s="1"/>
  <c r="K72" i="6"/>
  <c r="J72" i="6"/>
  <c r="E72" i="6"/>
  <c r="D72" i="6"/>
  <c r="M71" i="6"/>
  <c r="N71" i="6" s="1"/>
  <c r="O71" i="6" s="1"/>
  <c r="J71" i="6"/>
  <c r="K71" i="6" s="1"/>
  <c r="D71" i="6"/>
  <c r="E71" i="6" s="1"/>
  <c r="M70" i="6"/>
  <c r="N70" i="6" s="1"/>
  <c r="O70" i="6" s="1"/>
  <c r="J70" i="6"/>
  <c r="K70" i="6" s="1"/>
  <c r="E70" i="6"/>
  <c r="D70" i="6"/>
  <c r="M69" i="6"/>
  <c r="N69" i="6" s="1"/>
  <c r="O69" i="6" s="1"/>
  <c r="K69" i="6"/>
  <c r="J69" i="6"/>
  <c r="E69" i="6"/>
  <c r="D69" i="6"/>
  <c r="O68" i="6"/>
  <c r="M68" i="6"/>
  <c r="N68" i="6" s="1"/>
  <c r="K68" i="6"/>
  <c r="J68" i="6"/>
  <c r="D68" i="6"/>
  <c r="E68" i="6" s="1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Z63" i="6" s="1"/>
  <c r="AA63" i="6" s="1"/>
  <c r="AD63" i="6" s="1"/>
  <c r="V63" i="6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V61" i="6"/>
  <c r="M61" i="6"/>
  <c r="R61" i="6" s="1"/>
  <c r="L61" i="6" a="1"/>
  <c r="L61" i="6" s="1"/>
  <c r="J61" i="6"/>
  <c r="H61" i="6"/>
  <c r="V145" i="6" s="1"/>
  <c r="D61" i="6"/>
  <c r="Y60" i="6"/>
  <c r="V60" i="6"/>
  <c r="W60" i="6" s="1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Z55" i="6" s="1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 a="1"/>
  <c r="L44" i="6" s="1"/>
  <c r="J44" i="6"/>
  <c r="K50" i="6" s="1"/>
  <c r="H44" i="6"/>
  <c r="V128" i="6" s="1"/>
  <c r="D44" i="6"/>
  <c r="AH43" i="6"/>
  <c r="AG43" i="6"/>
  <c r="Y43" i="6"/>
  <c r="V43" i="6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R41" i="6"/>
  <c r="N41" i="6"/>
  <c r="M41" i="6"/>
  <c r="N42" i="6" s="1"/>
  <c r="L41" i="6" a="1"/>
  <c r="L41" i="6" s="1"/>
  <c r="J41" i="6"/>
  <c r="H41" i="6"/>
  <c r="V125" i="6" s="1"/>
  <c r="D41" i="6"/>
  <c r="Y40" i="6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Z39" i="6" s="1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 a="1"/>
  <c r="L35" i="6" s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AH79" i="5"/>
  <c r="O79" i="5"/>
  <c r="N79" i="5"/>
  <c r="M79" i="5"/>
  <c r="K79" i="5"/>
  <c r="J79" i="5"/>
  <c r="E79" i="5"/>
  <c r="D79" i="5"/>
  <c r="AH78" i="5"/>
  <c r="O78" i="5"/>
  <c r="M78" i="5"/>
  <c r="N78" i="5" s="1"/>
  <c r="K78" i="5"/>
  <c r="J78" i="5"/>
  <c r="E78" i="5"/>
  <c r="D78" i="5"/>
  <c r="AH77" i="5"/>
  <c r="O77" i="5"/>
  <c r="N77" i="5"/>
  <c r="M77" i="5"/>
  <c r="K77" i="5"/>
  <c r="J77" i="5"/>
  <c r="E77" i="5"/>
  <c r="D77" i="5"/>
  <c r="AH76" i="5"/>
  <c r="O76" i="5"/>
  <c r="N76" i="5"/>
  <c r="M76" i="5"/>
  <c r="K76" i="5"/>
  <c r="J76" i="5"/>
  <c r="E76" i="5"/>
  <c r="D76" i="5"/>
  <c r="AH75" i="5"/>
  <c r="O75" i="5"/>
  <c r="N75" i="5"/>
  <c r="M75" i="5"/>
  <c r="K75" i="5"/>
  <c r="J75" i="5"/>
  <c r="E75" i="5"/>
  <c r="D75" i="5"/>
  <c r="AH74" i="5"/>
  <c r="O74" i="5"/>
  <c r="M74" i="5"/>
  <c r="N74" i="5" s="1"/>
  <c r="K74" i="5"/>
  <c r="J74" i="5"/>
  <c r="E74" i="5"/>
  <c r="D74" i="5"/>
  <c r="AH73" i="5"/>
  <c r="O73" i="5"/>
  <c r="N73" i="5"/>
  <c r="M73" i="5"/>
  <c r="K73" i="5"/>
  <c r="J73" i="5"/>
  <c r="E73" i="5"/>
  <c r="D73" i="5"/>
  <c r="AH72" i="5"/>
  <c r="O72" i="5"/>
  <c r="N72" i="5"/>
  <c r="M72" i="5"/>
  <c r="K72" i="5"/>
  <c r="J72" i="5"/>
  <c r="E72" i="5"/>
  <c r="D72" i="5"/>
  <c r="M71" i="5"/>
  <c r="N71" i="5" s="1"/>
  <c r="O71" i="5" s="1"/>
  <c r="K71" i="5"/>
  <c r="J71" i="5"/>
  <c r="E71" i="5"/>
  <c r="D71" i="5"/>
  <c r="M70" i="5"/>
  <c r="N70" i="5" s="1"/>
  <c r="O70" i="5" s="1"/>
  <c r="J70" i="5"/>
  <c r="K70" i="5" s="1"/>
  <c r="E70" i="5"/>
  <c r="D70" i="5"/>
  <c r="M69" i="5"/>
  <c r="N69" i="5" s="1"/>
  <c r="O69" i="5" s="1"/>
  <c r="J69" i="5"/>
  <c r="K69" i="5" s="1"/>
  <c r="D69" i="5"/>
  <c r="E69" i="5" s="1"/>
  <c r="M68" i="5"/>
  <c r="N68" i="5" s="1"/>
  <c r="O68" i="5" s="1"/>
  <c r="K68" i="5"/>
  <c r="J68" i="5"/>
  <c r="E68" i="5"/>
  <c r="D68" i="5"/>
  <c r="M67" i="5"/>
  <c r="N67" i="5" s="1"/>
  <c r="J67" i="5"/>
  <c r="D67" i="5"/>
  <c r="E67" i="5" s="1"/>
  <c r="M66" i="5"/>
  <c r="N66" i="5" s="1"/>
  <c r="O66" i="5" s="1"/>
  <c r="J66" i="5"/>
  <c r="K67" i="5" s="1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Y34" i="5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AH79" i="4"/>
  <c r="O79" i="4"/>
  <c r="N79" i="4"/>
  <c r="M79" i="4"/>
  <c r="K79" i="4"/>
  <c r="J79" i="4"/>
  <c r="E79" i="4"/>
  <c r="D79" i="4"/>
  <c r="AH78" i="4"/>
  <c r="O78" i="4"/>
  <c r="M78" i="4"/>
  <c r="N78" i="4" s="1"/>
  <c r="K78" i="4"/>
  <c r="J78" i="4"/>
  <c r="E78" i="4"/>
  <c r="D78" i="4"/>
  <c r="AH77" i="4"/>
  <c r="O77" i="4"/>
  <c r="N77" i="4"/>
  <c r="M77" i="4"/>
  <c r="K77" i="4"/>
  <c r="J77" i="4"/>
  <c r="E77" i="4"/>
  <c r="D77" i="4"/>
  <c r="AH76" i="4"/>
  <c r="O76" i="4"/>
  <c r="N76" i="4"/>
  <c r="M76" i="4"/>
  <c r="K76" i="4"/>
  <c r="J76" i="4"/>
  <c r="E76" i="4"/>
  <c r="D76" i="4"/>
  <c r="AH75" i="4"/>
  <c r="O75" i="4"/>
  <c r="N75" i="4"/>
  <c r="M75" i="4"/>
  <c r="K75" i="4"/>
  <c r="J75" i="4"/>
  <c r="E75" i="4"/>
  <c r="D75" i="4"/>
  <c r="AH74" i="4"/>
  <c r="O74" i="4"/>
  <c r="N74" i="4"/>
  <c r="M74" i="4"/>
  <c r="K74" i="4"/>
  <c r="J74" i="4"/>
  <c r="E74" i="4"/>
  <c r="D74" i="4"/>
  <c r="AH73" i="4"/>
  <c r="O73" i="4"/>
  <c r="M73" i="4"/>
  <c r="N73" i="4" s="1"/>
  <c r="K73" i="4"/>
  <c r="J73" i="4"/>
  <c r="E73" i="4"/>
  <c r="D73" i="4"/>
  <c r="AH72" i="4"/>
  <c r="O72" i="4"/>
  <c r="M72" i="4"/>
  <c r="N72" i="4" s="1"/>
  <c r="K72" i="4"/>
  <c r="J72" i="4"/>
  <c r="E72" i="4"/>
  <c r="D72" i="4"/>
  <c r="M71" i="4"/>
  <c r="N71" i="4" s="1"/>
  <c r="O71" i="4" s="1"/>
  <c r="K71" i="4"/>
  <c r="J71" i="4"/>
  <c r="D71" i="4"/>
  <c r="E71" i="4" s="1"/>
  <c r="M70" i="4"/>
  <c r="N70" i="4" s="1"/>
  <c r="O70" i="4" s="1"/>
  <c r="K70" i="4"/>
  <c r="J70" i="4"/>
  <c r="E70" i="4"/>
  <c r="D70" i="4"/>
  <c r="M69" i="4"/>
  <c r="N69" i="4" s="1"/>
  <c r="O69" i="4" s="1"/>
  <c r="K69" i="4"/>
  <c r="J69" i="4"/>
  <c r="E69" i="4"/>
  <c r="D69" i="4"/>
  <c r="M68" i="4"/>
  <c r="N68" i="4" s="1"/>
  <c r="O68" i="4" s="1"/>
  <c r="J68" i="4"/>
  <c r="K68" i="4" s="1"/>
  <c r="D68" i="4"/>
  <c r="E68" i="4" s="1"/>
  <c r="M67" i="4"/>
  <c r="N67" i="4" s="1"/>
  <c r="O67" i="4" s="1"/>
  <c r="J67" i="4"/>
  <c r="K67" i="4" s="1"/>
  <c r="D67" i="4"/>
  <c r="E67" i="4" s="1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M48" i="4"/>
  <c r="R48" i="4" s="1"/>
  <c r="L48" i="4" a="1"/>
  <c r="L48" i="4" s="1"/>
  <c r="J48" i="4"/>
  <c r="K54" i="4" s="1"/>
  <c r="H48" i="4"/>
  <c r="D48" i="4"/>
  <c r="E54" i="4" s="1"/>
  <c r="Y47" i="4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AH79" i="1"/>
  <c r="O79" i="1"/>
  <c r="M79" i="1"/>
  <c r="N79" i="1" s="1"/>
  <c r="K79" i="1"/>
  <c r="J79" i="1"/>
  <c r="E79" i="1"/>
  <c r="D79" i="1"/>
  <c r="AH78" i="1"/>
  <c r="O78" i="1"/>
  <c r="M78" i="1"/>
  <c r="N78" i="1" s="1"/>
  <c r="K78" i="1"/>
  <c r="J78" i="1"/>
  <c r="E78" i="1"/>
  <c r="D78" i="1"/>
  <c r="AH77" i="1"/>
  <c r="O77" i="1"/>
  <c r="N77" i="1"/>
  <c r="M77" i="1"/>
  <c r="K77" i="1"/>
  <c r="J77" i="1"/>
  <c r="E77" i="1"/>
  <c r="D77" i="1"/>
  <c r="AH76" i="1"/>
  <c r="O76" i="1"/>
  <c r="M76" i="1"/>
  <c r="N76" i="1" s="1"/>
  <c r="K76" i="1"/>
  <c r="J76" i="1"/>
  <c r="E76" i="1"/>
  <c r="D76" i="1"/>
  <c r="AH75" i="1"/>
  <c r="O75" i="1"/>
  <c r="N75" i="1"/>
  <c r="M75" i="1"/>
  <c r="K75" i="1"/>
  <c r="J75" i="1"/>
  <c r="E75" i="1"/>
  <c r="D75" i="1"/>
  <c r="AH74" i="1"/>
  <c r="O74" i="1"/>
  <c r="N74" i="1"/>
  <c r="M74" i="1"/>
  <c r="K74" i="1"/>
  <c r="J74" i="1"/>
  <c r="E74" i="1"/>
  <c r="D74" i="1"/>
  <c r="AH73" i="1"/>
  <c r="O73" i="1"/>
  <c r="N73" i="1"/>
  <c r="M73" i="1"/>
  <c r="K73" i="1"/>
  <c r="J73" i="1"/>
  <c r="E73" i="1"/>
  <c r="D73" i="1"/>
  <c r="AH72" i="1"/>
  <c r="O72" i="1"/>
  <c r="M72" i="1"/>
  <c r="N72" i="1" s="1"/>
  <c r="K72" i="1"/>
  <c r="J72" i="1"/>
  <c r="E72" i="1"/>
  <c r="D72" i="1"/>
  <c r="M71" i="1"/>
  <c r="N71" i="1" s="1"/>
  <c r="O71" i="1" s="1"/>
  <c r="K71" i="1"/>
  <c r="J71" i="1"/>
  <c r="D71" i="1"/>
  <c r="E71" i="1" s="1"/>
  <c r="M70" i="1"/>
  <c r="N70" i="1" s="1"/>
  <c r="E1" i="3" s="1" a="1"/>
  <c r="E1" i="3" s="1"/>
  <c r="K70" i="1"/>
  <c r="J70" i="1"/>
  <c r="D70" i="1"/>
  <c r="E70" i="1" s="1"/>
  <c r="M69" i="1"/>
  <c r="N69" i="1" s="1"/>
  <c r="O69" i="1" s="1"/>
  <c r="K69" i="1"/>
  <c r="J69" i="1"/>
  <c r="E69" i="1"/>
  <c r="D69" i="1"/>
  <c r="M68" i="1"/>
  <c r="N68" i="1" s="1"/>
  <c r="O68" i="1" s="1"/>
  <c r="K68" i="1"/>
  <c r="J68" i="1"/>
  <c r="E68" i="1"/>
  <c r="D68" i="1"/>
  <c r="M67" i="1"/>
  <c r="N67" i="1" s="1"/>
  <c r="O67" i="1" s="1"/>
  <c r="K67" i="1"/>
  <c r="J67" i="1"/>
  <c r="D67" i="1"/>
  <c r="E67" i="1" s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W35" i="10" l="1"/>
  <c r="Z40" i="9"/>
  <c r="AC39" i="9" s="1"/>
  <c r="Z60" i="6"/>
  <c r="Z34" i="5"/>
  <c r="AC33" i="5" s="1"/>
  <c r="W50" i="10"/>
  <c r="W49" i="10"/>
  <c r="W64" i="9"/>
  <c r="Z55" i="7"/>
  <c r="AA55" i="7" s="1"/>
  <c r="AD55" i="7" s="1"/>
  <c r="W58" i="7"/>
  <c r="O70" i="1"/>
  <c r="W52" i="10"/>
  <c r="T59" i="9"/>
  <c r="Z61" i="8"/>
  <c r="Z53" i="7"/>
  <c r="AC52" i="7" s="1"/>
  <c r="W40" i="7"/>
  <c r="T44" i="11"/>
  <c r="W58" i="11"/>
  <c r="Z33" i="11"/>
  <c r="W34" i="10"/>
  <c r="X34" i="10" s="1"/>
  <c r="W34" i="8"/>
  <c r="T51" i="8"/>
  <c r="W41" i="8"/>
  <c r="W32" i="7"/>
  <c r="X32" i="7" s="1"/>
  <c r="W50" i="7"/>
  <c r="W55" i="7"/>
  <c r="Z61" i="6"/>
  <c r="AC60" i="6" s="1"/>
  <c r="W56" i="4"/>
  <c r="Z46" i="11"/>
  <c r="AC45" i="11" s="1"/>
  <c r="Z35" i="11"/>
  <c r="AC34" i="11" s="1"/>
  <c r="W47" i="11"/>
  <c r="Z47" i="11"/>
  <c r="AA47" i="11" s="1"/>
  <c r="W57" i="11"/>
  <c r="Z58" i="10"/>
  <c r="AA58" i="10" s="1"/>
  <c r="W39" i="10"/>
  <c r="Z32" i="9"/>
  <c r="AA32" i="9" s="1"/>
  <c r="W54" i="9"/>
  <c r="AK31" i="9" a="1"/>
  <c r="AK31" i="9" s="1"/>
  <c r="Z35" i="9"/>
  <c r="Z33" i="9"/>
  <c r="Z37" i="9"/>
  <c r="AC36" i="9" s="1"/>
  <c r="W41" i="9"/>
  <c r="W45" i="9"/>
  <c r="W57" i="9"/>
  <c r="Z38" i="8"/>
  <c r="AA38" i="8" s="1"/>
  <c r="AD38" i="8" s="1"/>
  <c r="W46" i="8"/>
  <c r="AC53" i="8"/>
  <c r="W58" i="8"/>
  <c r="T63" i="8"/>
  <c r="T57" i="8"/>
  <c r="W61" i="8"/>
  <c r="Z43" i="8"/>
  <c r="AA43" i="8" s="1"/>
  <c r="Z45" i="8"/>
  <c r="AA45" i="8" s="1"/>
  <c r="AD45" i="8" s="1"/>
  <c r="Z51" i="8"/>
  <c r="AC50" i="8" s="1"/>
  <c r="Z55" i="8"/>
  <c r="AA55" i="8" s="1"/>
  <c r="AD55" i="8" s="1"/>
  <c r="Z36" i="8"/>
  <c r="W61" i="7"/>
  <c r="W64" i="7"/>
  <c r="Z34" i="7"/>
  <c r="AA34" i="7" s="1"/>
  <c r="AD34" i="7" s="1"/>
  <c r="W44" i="7"/>
  <c r="W56" i="7"/>
  <c r="AK31" i="6" a="1"/>
  <c r="AK31" i="6" s="1"/>
  <c r="Z52" i="6"/>
  <c r="AA52" i="6" s="1"/>
  <c r="AD52" i="6" s="1"/>
  <c r="W63" i="6"/>
  <c r="W41" i="6"/>
  <c r="W43" i="6"/>
  <c r="W47" i="6"/>
  <c r="Z40" i="6"/>
  <c r="AC39" i="6" s="1"/>
  <c r="W33" i="6"/>
  <c r="Z43" i="4"/>
  <c r="Z47" i="4"/>
  <c r="Z39" i="4"/>
  <c r="Z64" i="4"/>
  <c r="AC63" i="4" s="1"/>
  <c r="W49" i="4"/>
  <c r="T63" i="11"/>
  <c r="T49" i="9"/>
  <c r="T58" i="6"/>
  <c r="T59" i="6"/>
  <c r="K66" i="5"/>
  <c r="Z33" i="5"/>
  <c r="AA33" i="5" s="1"/>
  <c r="AD33" i="5" s="1"/>
  <c r="Z38" i="5"/>
  <c r="AC37" i="5" s="1"/>
  <c r="O67" i="5"/>
  <c r="W38" i="5"/>
  <c r="U63" i="11"/>
  <c r="W41" i="11"/>
  <c r="W56" i="11"/>
  <c r="Z62" i="11"/>
  <c r="AC61" i="11" s="1"/>
  <c r="AK31" i="11" a="1"/>
  <c r="AK31" i="11" s="1"/>
  <c r="Z37" i="11"/>
  <c r="AA37" i="11" s="1"/>
  <c r="AD37" i="11" s="1"/>
  <c r="Z54" i="11"/>
  <c r="AC53" i="11" s="1"/>
  <c r="Z58" i="11"/>
  <c r="AA58" i="11" s="1"/>
  <c r="AD58" i="11" s="1"/>
  <c r="Z49" i="11"/>
  <c r="AA49" i="11" s="1"/>
  <c r="AD49" i="11" s="1"/>
  <c r="W63" i="11"/>
  <c r="W34" i="11"/>
  <c r="W62" i="11"/>
  <c r="Z63" i="11"/>
  <c r="AC62" i="11" s="1"/>
  <c r="Z34" i="11"/>
  <c r="W59" i="11"/>
  <c r="W54" i="11"/>
  <c r="W55" i="11"/>
  <c r="Z57" i="11"/>
  <c r="AC56" i="11" s="1"/>
  <c r="Z40" i="11"/>
  <c r="AC39" i="11" s="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AC55" i="10" s="1"/>
  <c r="T61" i="10"/>
  <c r="Z45" i="9"/>
  <c r="AC44" i="9" s="1"/>
  <c r="W49" i="9"/>
  <c r="W53" i="9"/>
  <c r="T40" i="9"/>
  <c r="Z36" i="9"/>
  <c r="Z44" i="9"/>
  <c r="AC43" i="9" s="1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AC47" i="8" s="1"/>
  <c r="Z37" i="8"/>
  <c r="AC36" i="8" s="1"/>
  <c r="Z63" i="8"/>
  <c r="AC62" i="8" s="1"/>
  <c r="W43" i="8"/>
  <c r="W47" i="8"/>
  <c r="W51" i="8"/>
  <c r="W33" i="8"/>
  <c r="W38" i="8"/>
  <c r="Z54" i="7"/>
  <c r="AC53" i="7" s="1"/>
  <c r="W41" i="7"/>
  <c r="W43" i="7"/>
  <c r="Z35" i="7"/>
  <c r="AC34" i="7" s="1"/>
  <c r="W49" i="7"/>
  <c r="T53" i="7"/>
  <c r="W60" i="7"/>
  <c r="Z32" i="7"/>
  <c r="AA32" i="7" s="1"/>
  <c r="AK31" i="7" a="1"/>
  <c r="AK31" i="7" s="1"/>
  <c r="Z35" i="6"/>
  <c r="Z32" i="6"/>
  <c r="W34" i="6"/>
  <c r="X34" i="6" s="1"/>
  <c r="Z41" i="6"/>
  <c r="AA41" i="6" s="1"/>
  <c r="AD41" i="6" s="1"/>
  <c r="W45" i="6"/>
  <c r="Z36" i="6"/>
  <c r="AA36" i="6" s="1"/>
  <c r="AD36" i="6" s="1"/>
  <c r="W53" i="6"/>
  <c r="W58" i="5"/>
  <c r="W34" i="5"/>
  <c r="X34" i="5" s="1"/>
  <c r="W36" i="5"/>
  <c r="X36" i="5" s="1"/>
  <c r="W39" i="5"/>
  <c r="W47" i="5"/>
  <c r="W46" i="5"/>
  <c r="W56" i="5"/>
  <c r="Z48" i="4"/>
  <c r="AC47" i="4" s="1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W37" i="11"/>
  <c r="Z41" i="11"/>
  <c r="AC40" i="11" s="1"/>
  <c r="Z48" i="11"/>
  <c r="AC47" i="11" s="1"/>
  <c r="Z55" i="11"/>
  <c r="AA55" i="11" s="1"/>
  <c r="Z61" i="11"/>
  <c r="AA61" i="11" s="1"/>
  <c r="AD61" i="11" s="1"/>
  <c r="T38" i="11"/>
  <c r="Z50" i="11"/>
  <c r="AA50" i="11" s="1"/>
  <c r="T58" i="11"/>
  <c r="W48" i="11"/>
  <c r="Z45" i="11"/>
  <c r="AA45" i="11" s="1"/>
  <c r="AD45" i="11" s="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AD52" i="10" s="1"/>
  <c r="W58" i="10"/>
  <c r="W60" i="10"/>
  <c r="T35" i="10"/>
  <c r="Z33" i="10"/>
  <c r="AA33" i="10" s="1"/>
  <c r="X35" i="10"/>
  <c r="W47" i="10"/>
  <c r="Z62" i="10"/>
  <c r="AC61" i="10" s="1"/>
  <c r="Z47" i="10"/>
  <c r="AC46" i="10" s="1"/>
  <c r="Z42" i="10"/>
  <c r="AA42" i="10" s="1"/>
  <c r="T63" i="10"/>
  <c r="T39" i="10"/>
  <c r="Z32" i="10"/>
  <c r="AC31" i="10" s="1"/>
  <c r="AE31" i="10" s="1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Z60" i="9"/>
  <c r="AC59" i="9" s="1"/>
  <c r="Z62" i="9"/>
  <c r="Z56" i="9"/>
  <c r="AA56" i="9" s="1"/>
  <c r="AD56" i="9" s="1"/>
  <c r="Z58" i="9"/>
  <c r="AC57" i="9" s="1"/>
  <c r="Z47" i="8"/>
  <c r="AA47" i="8" s="1"/>
  <c r="AD47" i="8" s="1"/>
  <c r="Z53" i="8"/>
  <c r="AC52" i="8" s="1"/>
  <c r="W35" i="8"/>
  <c r="W40" i="8"/>
  <c r="T46" i="8"/>
  <c r="W42" i="8"/>
  <c r="T50" i="8"/>
  <c r="W62" i="8"/>
  <c r="T34" i="8"/>
  <c r="W37" i="8"/>
  <c r="X37" i="8" s="1"/>
  <c r="Z42" i="8"/>
  <c r="AA42" i="8" s="1"/>
  <c r="Z62" i="8"/>
  <c r="AC61" i="8" s="1"/>
  <c r="W54" i="8"/>
  <c r="Z34" i="8"/>
  <c r="AA34" i="8" s="1"/>
  <c r="AD34" i="8" s="1"/>
  <c r="W48" i="8"/>
  <c r="W36" i="8"/>
  <c r="T55" i="8"/>
  <c r="W54" i="7"/>
  <c r="Z36" i="7"/>
  <c r="W45" i="7"/>
  <c r="Z47" i="7"/>
  <c r="AA47" i="7" s="1"/>
  <c r="AD47" i="7" s="1"/>
  <c r="Z56" i="7"/>
  <c r="AA56" i="7" s="1"/>
  <c r="AB56" i="7" s="1"/>
  <c r="Z61" i="7"/>
  <c r="AC60" i="7" s="1"/>
  <c r="Z63" i="7"/>
  <c r="AA63" i="7" s="1"/>
  <c r="AD63" i="7" s="1"/>
  <c r="W36" i="7"/>
  <c r="X36" i="7" s="1"/>
  <c r="Z45" i="7"/>
  <c r="AA45" i="7" s="1"/>
  <c r="AD45" i="7" s="1"/>
  <c r="W34" i="7"/>
  <c r="X34" i="7" s="1"/>
  <c r="T60" i="7"/>
  <c r="W33" i="7"/>
  <c r="X33" i="7" s="1"/>
  <c r="W39" i="7"/>
  <c r="Z33" i="7"/>
  <c r="Z40" i="7"/>
  <c r="AA40" i="7" s="1"/>
  <c r="AD40" i="7" s="1"/>
  <c r="W35" i="7"/>
  <c r="X35" i="7" s="1"/>
  <c r="W48" i="7"/>
  <c r="W47" i="7"/>
  <c r="Z48" i="7"/>
  <c r="AA48" i="7" s="1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AC43" i="6" s="1"/>
  <c r="T32" i="6"/>
  <c r="T34" i="6"/>
  <c r="W38" i="6"/>
  <c r="T45" i="6"/>
  <c r="Z43" i="6"/>
  <c r="AA43" i="6" s="1"/>
  <c r="X33" i="6"/>
  <c r="AK31" i="5" a="1"/>
  <c r="AK31" i="5" s="1"/>
  <c r="Z47" i="5"/>
  <c r="AC46" i="5" s="1"/>
  <c r="Z63" i="5"/>
  <c r="AC62" i="5" s="1"/>
  <c r="Z45" i="5"/>
  <c r="AC44" i="5" s="1"/>
  <c r="Z32" i="5"/>
  <c r="W62" i="5"/>
  <c r="W60" i="5"/>
  <c r="Z46" i="5"/>
  <c r="AC45" i="5" s="1"/>
  <c r="T37" i="5"/>
  <c r="Z41" i="5"/>
  <c r="AA41" i="5" s="1"/>
  <c r="AD41" i="5" s="1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W34" i="1"/>
  <c r="X34" i="1" s="1"/>
  <c r="T47" i="1"/>
  <c r="Z31" i="4"/>
  <c r="AA31" i="4" s="1"/>
  <c r="AD31" i="4" s="1"/>
  <c r="Z35" i="4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AC48" i="7" s="1"/>
  <c r="Z64" i="7"/>
  <c r="AA64" i="7" s="1"/>
  <c r="U59" i="8"/>
  <c r="U56" i="10"/>
  <c r="Z44" i="8"/>
  <c r="AA44" i="8" s="1"/>
  <c r="U42" i="10"/>
  <c r="U53" i="7"/>
  <c r="U57" i="9"/>
  <c r="Z57" i="10"/>
  <c r="AC56" i="10" s="1"/>
  <c r="U58" i="11"/>
  <c r="Z51" i="11"/>
  <c r="AC50" i="11" s="1"/>
  <c r="U55" i="11"/>
  <c r="X55" i="11" s="1"/>
  <c r="U40" i="11"/>
  <c r="Z64" i="11"/>
  <c r="AA64" i="11" s="1"/>
  <c r="U53" i="11"/>
  <c r="U39" i="11"/>
  <c r="Z39" i="11"/>
  <c r="AC38" i="11" s="1"/>
  <c r="Z59" i="11"/>
  <c r="U54" i="11"/>
  <c r="Z38" i="11"/>
  <c r="AA38" i="11" s="1"/>
  <c r="Z43" i="11"/>
  <c r="AC42" i="11" s="1"/>
  <c r="U51" i="11"/>
  <c r="U62" i="1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R34" i="11"/>
  <c r="U34" i="11" s="1"/>
  <c r="X34" i="11" s="1"/>
  <c r="N34" i="11"/>
  <c r="K56" i="11"/>
  <c r="E61" i="11"/>
  <c r="E63" i="11"/>
  <c r="E64" i="11"/>
  <c r="E59" i="11"/>
  <c r="B87" i="11"/>
  <c r="E39" i="11"/>
  <c r="K50" i="11"/>
  <c r="K60" i="11"/>
  <c r="K59" i="11"/>
  <c r="K57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N37" i="11"/>
  <c r="N38" i="11"/>
  <c r="N39" i="11"/>
  <c r="O45" i="11" s="1"/>
  <c r="T42" i="11"/>
  <c r="K55" i="11"/>
  <c r="AG37" i="11"/>
  <c r="AH37" i="11" s="1"/>
  <c r="H16" i="11"/>
  <c r="W108" i="11"/>
  <c r="W114" i="11"/>
  <c r="E38" i="11"/>
  <c r="K42" i="11"/>
  <c r="R41" i="11"/>
  <c r="U41" i="11" s="1"/>
  <c r="N41" i="11"/>
  <c r="K51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X63" i="11"/>
  <c r="AG26" i="11"/>
  <c r="H5" i="11"/>
  <c r="K46" i="11"/>
  <c r="K43" i="11"/>
  <c r="E53" i="11"/>
  <c r="U50" i="11"/>
  <c r="T62" i="11"/>
  <c r="AH26" i="11"/>
  <c r="B31" i="11"/>
  <c r="AC32" i="11"/>
  <c r="AE32" i="11" s="1"/>
  <c r="AA33" i="11"/>
  <c r="B35" i="11"/>
  <c r="O42" i="11"/>
  <c r="V128" i="11"/>
  <c r="W129" i="11" s="1"/>
  <c r="S44" i="11"/>
  <c r="V132" i="11"/>
  <c r="W133" i="11" s="1"/>
  <c r="S48" i="11"/>
  <c r="O55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Z46" i="10"/>
  <c r="AC45" i="10" s="1"/>
  <c r="Z38" i="10"/>
  <c r="AC37" i="10" s="1"/>
  <c r="Z45" i="10"/>
  <c r="AC44" i="10" s="1"/>
  <c r="U48" i="10"/>
  <c r="U49" i="10"/>
  <c r="X49" i="10" s="1"/>
  <c r="U40" i="10"/>
  <c r="U46" i="10"/>
  <c r="Z41" i="10"/>
  <c r="AC40" i="10" s="1"/>
  <c r="Z49" i="10"/>
  <c r="AA49" i="10" s="1"/>
  <c r="AC50" i="10"/>
  <c r="AA51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T44" i="10"/>
  <c r="T57" i="10"/>
  <c r="O42" i="10"/>
  <c r="U57" i="10"/>
  <c r="O52" i="10"/>
  <c r="T49" i="10"/>
  <c r="T51" i="10"/>
  <c r="W108" i="10"/>
  <c r="T43" i="10"/>
  <c r="AD44" i="10"/>
  <c r="O57" i="10"/>
  <c r="U54" i="10"/>
  <c r="O49" i="10"/>
  <c r="U51" i="10"/>
  <c r="U43" i="10"/>
  <c r="AA32" i="10"/>
  <c r="T45" i="10"/>
  <c r="T46" i="10"/>
  <c r="U45" i="10"/>
  <c r="T53" i="10"/>
  <c r="T54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V72" i="10" s="1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B136" i="10"/>
  <c r="B110" i="10"/>
  <c r="B92" i="10"/>
  <c r="B84" i="10"/>
  <c r="B76" i="10"/>
  <c r="B68" i="10"/>
  <c r="V68" i="10" s="1"/>
  <c r="B114" i="10"/>
  <c r="B112" i="10"/>
  <c r="B155" i="10"/>
  <c r="B99" i="10"/>
  <c r="B93" i="10"/>
  <c r="B85" i="10"/>
  <c r="B126" i="10"/>
  <c r="B125" i="10"/>
  <c r="B106" i="10"/>
  <c r="B150" i="10"/>
  <c r="B127" i="10"/>
  <c r="B103" i="10"/>
  <c r="B94" i="10"/>
  <c r="B86" i="10"/>
  <c r="B78" i="10"/>
  <c r="B70" i="10"/>
  <c r="B62" i="10"/>
  <c r="B166" i="10"/>
  <c r="B128" i="10"/>
  <c r="B119" i="10"/>
  <c r="B95" i="10"/>
  <c r="B87" i="10"/>
  <c r="B79" i="10"/>
  <c r="B71" i="10"/>
  <c r="B63" i="10"/>
  <c r="B221" i="10"/>
  <c r="B118" i="10"/>
  <c r="B115" i="10"/>
  <c r="B104" i="10"/>
  <c r="B96" i="10"/>
  <c r="B88" i="10"/>
  <c r="B80" i="10"/>
  <c r="B109" i="10"/>
  <c r="B111" i="10"/>
  <c r="B107" i="10"/>
  <c r="B101" i="10"/>
  <c r="B97" i="10"/>
  <c r="B89" i="10"/>
  <c r="B81" i="10"/>
  <c r="B73" i="10"/>
  <c r="B117" i="10"/>
  <c r="B90" i="10"/>
  <c r="B82" i="10"/>
  <c r="B74" i="10"/>
  <c r="AH29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B91" i="10"/>
  <c r="W141" i="10"/>
  <c r="W148" i="10"/>
  <c r="U59" i="9"/>
  <c r="U46" i="9"/>
  <c r="Z46" i="9"/>
  <c r="AA46" i="9" s="1"/>
  <c r="U41" i="9"/>
  <c r="X41" i="9" s="1"/>
  <c r="U54" i="9"/>
  <c r="X54" i="9" s="1"/>
  <c r="U45" i="9"/>
  <c r="X45" i="9" s="1"/>
  <c r="Z64" i="9"/>
  <c r="AC63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U44" i="9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6" i="9"/>
  <c r="AC35" i="9"/>
  <c r="O47" i="9"/>
  <c r="T60" i="9"/>
  <c r="U58" i="9"/>
  <c r="U60" i="9"/>
  <c r="T62" i="9"/>
  <c r="T63" i="9"/>
  <c r="AA34" i="9"/>
  <c r="AC33" i="9"/>
  <c r="W116" i="9"/>
  <c r="T43" i="9"/>
  <c r="W121" i="9"/>
  <c r="U43" i="9"/>
  <c r="X43" i="9" s="1"/>
  <c r="U35" i="9"/>
  <c r="T45" i="9"/>
  <c r="W103" i="9"/>
  <c r="W108" i="9"/>
  <c r="AC32" i="9"/>
  <c r="AE32" i="9" s="1"/>
  <c r="AA33" i="9"/>
  <c r="AC34" i="9"/>
  <c r="AA35" i="9"/>
  <c r="T50" i="9"/>
  <c r="T37" i="9"/>
  <c r="T52" i="9"/>
  <c r="T53" i="9"/>
  <c r="AA62" i="9"/>
  <c r="AC61" i="9"/>
  <c r="U64" i="9"/>
  <c r="X64" i="9" s="1"/>
  <c r="AH26" i="9"/>
  <c r="X37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X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AC55" i="9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AA40" i="9"/>
  <c r="N42" i="9"/>
  <c r="O48" i="9" s="1"/>
  <c r="S44" i="9"/>
  <c r="B45" i="9"/>
  <c r="W46" i="9"/>
  <c r="AA48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X62" i="8" s="1"/>
  <c r="Z52" i="8"/>
  <c r="AC51" i="8" s="1"/>
  <c r="Z57" i="8"/>
  <c r="AC56" i="8" s="1"/>
  <c r="U48" i="8"/>
  <c r="U41" i="8"/>
  <c r="Z41" i="8"/>
  <c r="AA41" i="8" s="1"/>
  <c r="U54" i="8"/>
  <c r="U58" i="8"/>
  <c r="X58" i="8" s="1"/>
  <c r="Z49" i="8"/>
  <c r="AC48" i="8" s="1"/>
  <c r="U40" i="8"/>
  <c r="X40" i="8" s="1"/>
  <c r="Z60" i="8"/>
  <c r="AC59" i="8" s="1"/>
  <c r="U39" i="8"/>
  <c r="X39" i="8" s="1"/>
  <c r="U46" i="8"/>
  <c r="X46" i="8" s="1"/>
  <c r="Z64" i="8"/>
  <c r="Z46" i="8"/>
  <c r="AA46" i="8" s="1"/>
  <c r="U61" i="8"/>
  <c r="U38" i="8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O46" i="8"/>
  <c r="AD43" i="8"/>
  <c r="T36" i="8"/>
  <c r="T48" i="8"/>
  <c r="T47" i="8"/>
  <c r="T40" i="8"/>
  <c r="T39" i="8"/>
  <c r="T44" i="8"/>
  <c r="T45" i="8"/>
  <c r="T52" i="8"/>
  <c r="T53" i="8"/>
  <c r="O38" i="8"/>
  <c r="T56" i="8"/>
  <c r="AC43" i="8"/>
  <c r="T38" i="8"/>
  <c r="W52" i="8"/>
  <c r="H21" i="8"/>
  <c r="V105" i="8" s="1"/>
  <c r="B31" i="8"/>
  <c r="W32" i="8"/>
  <c r="R33" i="8"/>
  <c r="U33" i="8" s="1"/>
  <c r="S41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E51" i="8"/>
  <c r="U55" i="8"/>
  <c r="Z59" i="8"/>
  <c r="W59" i="8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AC35" i="8"/>
  <c r="B43" i="8"/>
  <c r="N50" i="8"/>
  <c r="N51" i="8"/>
  <c r="O54" i="8" s="1"/>
  <c r="T58" i="8"/>
  <c r="AH22" i="8"/>
  <c r="B26" i="8"/>
  <c r="B29" i="8"/>
  <c r="R31" i="8"/>
  <c r="U32" i="8" s="1"/>
  <c r="X32" i="8" s="1"/>
  <c r="W116" i="8"/>
  <c r="AA36" i="8"/>
  <c r="E53" i="8"/>
  <c r="B49" i="8"/>
  <c r="W49" i="8"/>
  <c r="R50" i="8"/>
  <c r="E58" i="8"/>
  <c r="AA54" i="8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AC60" i="8"/>
  <c r="AA61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X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 s="1"/>
  <c r="B84" i="8"/>
  <c r="B76" i="8"/>
  <c r="B68" i="8"/>
  <c r="B60" i="8"/>
  <c r="B52" i="8"/>
  <c r="B44" i="8"/>
  <c r="B20" i="8"/>
  <c r="B108" i="8"/>
  <c r="B89" i="8"/>
  <c r="B34" i="8"/>
  <c r="B24" i="8"/>
  <c r="B14" i="8"/>
  <c r="B129" i="8"/>
  <c r="B94" i="8"/>
  <c r="B85" i="8"/>
  <c r="B77" i="8"/>
  <c r="B69" i="8"/>
  <c r="B61" i="8"/>
  <c r="B53" i="8"/>
  <c r="B78" i="8"/>
  <c r="B70" i="8"/>
  <c r="B62" i="8"/>
  <c r="B54" i="8"/>
  <c r="B86" i="8"/>
  <c r="B97" i="8"/>
  <c r="B92" i="8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AA63" i="8"/>
  <c r="B103" i="8"/>
  <c r="W144" i="8"/>
  <c r="S56" i="8"/>
  <c r="W143" i="8"/>
  <c r="S64" i="8"/>
  <c r="W57" i="8"/>
  <c r="W142" i="8"/>
  <c r="N61" i="8"/>
  <c r="W119" i="8"/>
  <c r="W133" i="8"/>
  <c r="W141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Z58" i="7"/>
  <c r="AC57" i="7" s="1"/>
  <c r="U50" i="7"/>
  <c r="X50" i="7" s="1"/>
  <c r="U59" i="7"/>
  <c r="X59" i="7" s="1"/>
  <c r="U60" i="7"/>
  <c r="X60" i="7" s="1"/>
  <c r="U47" i="7"/>
  <c r="U52" i="7"/>
  <c r="U49" i="7"/>
  <c r="Z52" i="7"/>
  <c r="AC51" i="7" s="1"/>
  <c r="U54" i="7"/>
  <c r="X54" i="7" s="1"/>
  <c r="U58" i="7"/>
  <c r="X58" i="7" s="1"/>
  <c r="Z41" i="7"/>
  <c r="AC40" i="7" s="1"/>
  <c r="Z44" i="7"/>
  <c r="AC43" i="7" s="1"/>
  <c r="Z60" i="7"/>
  <c r="AC59" i="7" s="1"/>
  <c r="Z57" i="7"/>
  <c r="AC56" i="7" s="1"/>
  <c r="Z43" i="7"/>
  <c r="AC42" i="7" s="1"/>
  <c r="U51" i="7"/>
  <c r="Z51" i="7"/>
  <c r="AC50" i="7" s="1"/>
  <c r="U62" i="7"/>
  <c r="U45" i="7"/>
  <c r="U56" i="7"/>
  <c r="X56" i="7" s="1"/>
  <c r="AC54" i="7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C35" i="7"/>
  <c r="AA36" i="7"/>
  <c r="AC32" i="7"/>
  <c r="AE32" i="7" s="1"/>
  <c r="AA33" i="7"/>
  <c r="T45" i="7"/>
  <c r="T44" i="7"/>
  <c r="U41" i="7"/>
  <c r="X41" i="7" s="1"/>
  <c r="U48" i="7"/>
  <c r="U40" i="7"/>
  <c r="X40" i="7" s="1"/>
  <c r="B2" i="7"/>
  <c r="H7" i="7"/>
  <c r="B19" i="7"/>
  <c r="H26" i="7"/>
  <c r="V110" i="7" s="1"/>
  <c r="B29" i="7"/>
  <c r="B35" i="7"/>
  <c r="T38" i="7"/>
  <c r="E40" i="7"/>
  <c r="B48" i="7"/>
  <c r="B57" i="7"/>
  <c r="B58" i="7"/>
  <c r="B3" i="7"/>
  <c r="B14" i="7"/>
  <c r="H19" i="7"/>
  <c r="V103" i="7" s="1"/>
  <c r="B24" i="7"/>
  <c r="H29" i="7"/>
  <c r="V113" i="7" s="1"/>
  <c r="W119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B118" i="7"/>
  <c r="B113" i="7"/>
  <c r="B108" i="7"/>
  <c r="B100" i="7"/>
  <c r="V76" i="7" s="1"/>
  <c r="B92" i="7"/>
  <c r="B84" i="7"/>
  <c r="B76" i="7"/>
  <c r="B68" i="7"/>
  <c r="B148" i="7"/>
  <c r="B141" i="7"/>
  <c r="B122" i="7"/>
  <c r="B164" i="7"/>
  <c r="B101" i="7"/>
  <c r="B93" i="7"/>
  <c r="B85" i="7"/>
  <c r="B77" i="7"/>
  <c r="B69" i="7"/>
  <c r="B114" i="7"/>
  <c r="B109" i="7"/>
  <c r="B198" i="7"/>
  <c r="B119" i="7"/>
  <c r="B102" i="7"/>
  <c r="B94" i="7"/>
  <c r="B86" i="7"/>
  <c r="B161" i="7"/>
  <c r="B149" i="7"/>
  <c r="B110" i="7"/>
  <c r="B103" i="7"/>
  <c r="B95" i="7"/>
  <c r="V95" i="7" s="1"/>
  <c r="B87" i="7"/>
  <c r="B125" i="7"/>
  <c r="B120" i="7"/>
  <c r="B104" i="7"/>
  <c r="B96" i="7"/>
  <c r="B88" i="7"/>
  <c r="B80" i="7"/>
  <c r="V80" i="7" s="1"/>
  <c r="B155" i="7"/>
  <c r="B132" i="7"/>
  <c r="B123" i="7"/>
  <c r="B111" i="7"/>
  <c r="B116" i="7"/>
  <c r="B90" i="7"/>
  <c r="B78" i="7"/>
  <c r="B60" i="7"/>
  <c r="B52" i="7"/>
  <c r="B44" i="7"/>
  <c r="B74" i="7"/>
  <c r="B65" i="7"/>
  <c r="B131" i="7"/>
  <c r="B106" i="7"/>
  <c r="B81" i="7"/>
  <c r="B72" i="7"/>
  <c r="V65" i="7"/>
  <c r="B61" i="7"/>
  <c r="B53" i="7"/>
  <c r="B70" i="7"/>
  <c r="V70" i="7" s="1"/>
  <c r="B62" i="7"/>
  <c r="B54" i="7"/>
  <c r="B46" i="7"/>
  <c r="B38" i="7"/>
  <c r="B97" i="7"/>
  <c r="V97" i="7" s="1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V67" i="7" s="1"/>
  <c r="AH29" i="7"/>
  <c r="E39" i="7"/>
  <c r="AC33" i="7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AD56" i="7"/>
  <c r="B7" i="7"/>
  <c r="B23" i="7"/>
  <c r="B26" i="7"/>
  <c r="E37" i="7"/>
  <c r="S36" i="7"/>
  <c r="W37" i="7"/>
  <c r="X37" i="7" s="1"/>
  <c r="K38" i="7"/>
  <c r="B40" i="7"/>
  <c r="Z42" i="7"/>
  <c r="E44" i="7"/>
  <c r="U46" i="7"/>
  <c r="X46" i="7" s="1"/>
  <c r="W131" i="7"/>
  <c r="T52" i="7"/>
  <c r="W53" i="7"/>
  <c r="V144" i="7"/>
  <c r="S60" i="7"/>
  <c r="T61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X42" i="6" s="1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A32" i="6"/>
  <c r="AC31" i="6"/>
  <c r="AE31" i="6" s="1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W36" i="6"/>
  <c r="X36" i="6" s="1"/>
  <c r="N38" i="6"/>
  <c r="O44" i="6" s="1"/>
  <c r="W39" i="6"/>
  <c r="S41" i="6"/>
  <c r="AG45" i="6"/>
  <c r="AH45" i="6" s="1"/>
  <c r="V136" i="6"/>
  <c r="S52" i="6"/>
  <c r="B12" i="6"/>
  <c r="W112" i="6"/>
  <c r="B31" i="6"/>
  <c r="K41" i="6"/>
  <c r="B39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R38" i="6"/>
  <c r="U38" i="6" s="1"/>
  <c r="X38" i="6" s="1"/>
  <c r="K54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B8" i="6"/>
  <c r="E37" i="6"/>
  <c r="Z34" i="6"/>
  <c r="W120" i="6"/>
  <c r="Z38" i="6"/>
  <c r="E47" i="6"/>
  <c r="T53" i="6"/>
  <c r="E63" i="6"/>
  <c r="AC59" i="6"/>
  <c r="AA60" i="6"/>
  <c r="B3" i="6"/>
  <c r="B14" i="6"/>
  <c r="B24" i="6"/>
  <c r="H29" i="6"/>
  <c r="V113" i="6" s="1"/>
  <c r="W116" i="6"/>
  <c r="S33" i="6"/>
  <c r="B34" i="6"/>
  <c r="E41" i="6"/>
  <c r="B50" i="6"/>
  <c r="E61" i="6"/>
  <c r="E62" i="6"/>
  <c r="W59" i="6"/>
  <c r="T62" i="6"/>
  <c r="B20" i="6"/>
  <c r="AG44" i="6"/>
  <c r="AH44" i="6" s="1"/>
  <c r="K38" i="6"/>
  <c r="K37" i="6"/>
  <c r="E44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B164" i="6"/>
  <c r="B134" i="6"/>
  <c r="B137" i="6"/>
  <c r="B125" i="6"/>
  <c r="B75" i="6"/>
  <c r="B67" i="6"/>
  <c r="B59" i="6"/>
  <c r="B51" i="6"/>
  <c r="B43" i="6"/>
  <c r="B82" i="6"/>
  <c r="V82" i="6" s="1"/>
  <c r="B36" i="6"/>
  <c r="B76" i="6"/>
  <c r="B68" i="6"/>
  <c r="B60" i="6"/>
  <c r="B52" i="6"/>
  <c r="B117" i="6"/>
  <c r="B85" i="6"/>
  <c r="B69" i="6"/>
  <c r="B61" i="6"/>
  <c r="B53" i="6"/>
  <c r="B94" i="6"/>
  <c r="V94" i="6" s="1"/>
  <c r="B80" i="6"/>
  <c r="B83" i="6"/>
  <c r="V83" i="6" s="1"/>
  <c r="B77" i="6"/>
  <c r="B70" i="6"/>
  <c r="B62" i="6"/>
  <c r="B54" i="6"/>
  <c r="B46" i="6"/>
  <c r="B38" i="6"/>
  <c r="B93" i="6"/>
  <c r="V93" i="6" s="1"/>
  <c r="B71" i="6"/>
  <c r="B63" i="6"/>
  <c r="B55" i="6"/>
  <c r="B118" i="6"/>
  <c r="B109" i="6"/>
  <c r="B92" i="6"/>
  <c r="V92" i="6" s="1"/>
  <c r="B81" i="6"/>
  <c r="V81" i="6" s="1"/>
  <c r="B72" i="6"/>
  <c r="V72" i="6" s="1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V74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AA34" i="5"/>
  <c r="AD34" i="5" s="1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W45" i="5"/>
  <c r="U55" i="5"/>
  <c r="U58" i="5"/>
  <c r="U50" i="5"/>
  <c r="Z61" i="5"/>
  <c r="AC60" i="5" s="1"/>
  <c r="U43" i="5"/>
  <c r="Z43" i="5"/>
  <c r="AA43" i="5" s="1"/>
  <c r="Z40" i="5"/>
  <c r="AA40" i="5" s="1"/>
  <c r="U47" i="5"/>
  <c r="X47" i="5" s="1"/>
  <c r="U44" i="5"/>
  <c r="Z44" i="5"/>
  <c r="AC43" i="5" s="1"/>
  <c r="U46" i="5"/>
  <c r="X46" i="5" s="1"/>
  <c r="U40" i="5"/>
  <c r="Z42" i="5"/>
  <c r="AA42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Z48" i="5"/>
  <c r="AC47" i="5" s="1"/>
  <c r="U56" i="5"/>
  <c r="U39" i="5"/>
  <c r="X39" i="5" s="1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L65" i="5" a="1"/>
  <c r="L65" i="5" s="1"/>
  <c r="T64" i="5"/>
  <c r="T43" i="5"/>
  <c r="T44" i="5"/>
  <c r="AA32" i="5"/>
  <c r="AC31" i="5"/>
  <c r="AE31" i="5" s="1"/>
  <c r="T51" i="5"/>
  <c r="T52" i="5"/>
  <c r="T63" i="5"/>
  <c r="U48" i="5"/>
  <c r="T54" i="5"/>
  <c r="W104" i="5"/>
  <c r="T36" i="5"/>
  <c r="U45" i="5"/>
  <c r="T47" i="5"/>
  <c r="T58" i="5"/>
  <c r="T60" i="5"/>
  <c r="T61" i="5"/>
  <c r="U60" i="5"/>
  <c r="X60" i="5" s="1"/>
  <c r="U61" i="5"/>
  <c r="T38" i="5"/>
  <c r="U38" i="5"/>
  <c r="X38" i="5" s="1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V69" i="5" s="1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B88" i="5"/>
  <c r="B80" i="5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X52" i="5" s="1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B63" i="5"/>
  <c r="V148" i="5"/>
  <c r="S64" i="5"/>
  <c r="B85" i="5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AC42" i="4"/>
  <c r="AA43" i="4"/>
  <c r="AD43" i="4" s="1"/>
  <c r="W51" i="4"/>
  <c r="T55" i="4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AC46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S46" i="4"/>
  <c r="T48" i="4"/>
  <c r="Z59" i="4"/>
  <c r="T35" i="4"/>
  <c r="T36" i="4"/>
  <c r="AC32" i="4"/>
  <c r="AE32" i="4" s="1"/>
  <c r="AA33" i="4"/>
  <c r="AC34" i="4"/>
  <c r="AA35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AC38" i="4"/>
  <c r="AA39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AA47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Z58" i="1"/>
  <c r="S52" i="1"/>
  <c r="W58" i="1"/>
  <c r="W43" i="1"/>
  <c r="U57" i="1"/>
  <c r="W46" i="1"/>
  <c r="S60" i="1"/>
  <c r="Z40" i="1"/>
  <c r="AA40" i="1" s="1"/>
  <c r="AD40" i="1" s="1"/>
  <c r="Z49" i="1"/>
  <c r="AA49" i="1" s="1"/>
  <c r="AD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AA51" i="1"/>
  <c r="AC50" i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B92" i="1"/>
  <c r="B84" i="1"/>
  <c r="B129" i="1"/>
  <c r="B113" i="1"/>
  <c r="B123" i="1"/>
  <c r="B109" i="1"/>
  <c r="B101" i="1"/>
  <c r="B93" i="1"/>
  <c r="B134" i="1"/>
  <c r="B102" i="1"/>
  <c r="B36" i="1"/>
  <c r="B80" i="1"/>
  <c r="B75" i="1"/>
  <c r="V75" i="1" s="1"/>
  <c r="B64" i="1"/>
  <c r="B56" i="1"/>
  <c r="B48" i="1"/>
  <c r="B40" i="1"/>
  <c r="B69" i="1"/>
  <c r="B65" i="1"/>
  <c r="V65" i="1" s="1"/>
  <c r="B57" i="1"/>
  <c r="B49" i="1"/>
  <c r="B41" i="1"/>
  <c r="B110" i="1"/>
  <c r="B77" i="1"/>
  <c r="V77" i="1" s="1"/>
  <c r="B66" i="1"/>
  <c r="V66" i="1" s="1"/>
  <c r="B58" i="1"/>
  <c r="B50" i="1"/>
  <c r="B42" i="1"/>
  <c r="B117" i="1"/>
  <c r="B24" i="1"/>
  <c r="B14" i="1"/>
  <c r="B3" i="1"/>
  <c r="B175" i="1"/>
  <c r="B114" i="1"/>
  <c r="B86" i="1"/>
  <c r="V86" i="1" s="1"/>
  <c r="B83" i="1"/>
  <c r="B59" i="1"/>
  <c r="B51" i="1"/>
  <c r="B43" i="1"/>
  <c r="V95" i="1"/>
  <c r="B85" i="1"/>
  <c r="V85" i="1" s="1"/>
  <c r="B72" i="1"/>
  <c r="B67" i="1"/>
  <c r="V67" i="1" s="1"/>
  <c r="B133" i="1"/>
  <c r="B74" i="1"/>
  <c r="B70" i="1"/>
  <c r="V70" i="1" s="1"/>
  <c r="B76" i="1"/>
  <c r="V76" i="1" s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X54" i="1" s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X55" i="9" l="1"/>
  <c r="X61" i="8"/>
  <c r="AA35" i="7"/>
  <c r="V89" i="7"/>
  <c r="X49" i="7"/>
  <c r="V81" i="7"/>
  <c r="X47" i="6"/>
  <c r="V85" i="6"/>
  <c r="AC62" i="7"/>
  <c r="AA40" i="6"/>
  <c r="AD40" i="6" s="1"/>
  <c r="AA48" i="4"/>
  <c r="AC44" i="8"/>
  <c r="AC57" i="10"/>
  <c r="X41" i="11"/>
  <c r="AA57" i="11"/>
  <c r="AB58" i="11" s="1"/>
  <c r="V78" i="11"/>
  <c r="X37" i="11"/>
  <c r="AA35" i="11"/>
  <c r="AD35" i="11" s="1"/>
  <c r="X58" i="11"/>
  <c r="AC59" i="10"/>
  <c r="AC34" i="10"/>
  <c r="X41" i="8"/>
  <c r="V88" i="7"/>
  <c r="V96" i="7"/>
  <c r="V71" i="6"/>
  <c r="W72" i="6" s="1"/>
  <c r="V95" i="6"/>
  <c r="X62" i="6"/>
  <c r="X62" i="5"/>
  <c r="V84" i="1"/>
  <c r="AA62" i="11"/>
  <c r="AC54" i="8"/>
  <c r="AA48" i="8"/>
  <c r="AA51" i="8"/>
  <c r="AD51" i="8" s="1"/>
  <c r="AB55" i="8"/>
  <c r="AA37" i="8"/>
  <c r="AD37" i="8" s="1"/>
  <c r="AB45" i="8"/>
  <c r="AA61" i="6"/>
  <c r="AB34" i="7"/>
  <c r="X50" i="11"/>
  <c r="V97" i="10"/>
  <c r="V99" i="10"/>
  <c r="V80" i="10"/>
  <c r="V88" i="10"/>
  <c r="V76" i="10"/>
  <c r="V86" i="10"/>
  <c r="V84" i="10"/>
  <c r="W85" i="10" s="1"/>
  <c r="V82" i="10"/>
  <c r="W82" i="10" s="1"/>
  <c r="AC41" i="10"/>
  <c r="V77" i="10"/>
  <c r="V71" i="10"/>
  <c r="W72" i="10" s="1"/>
  <c r="V81" i="10"/>
  <c r="V79" i="10"/>
  <c r="X57" i="9"/>
  <c r="AC37" i="8"/>
  <c r="X38" i="8"/>
  <c r="AC51" i="6"/>
  <c r="AC32" i="5"/>
  <c r="AE32" i="5" s="1"/>
  <c r="AF32" i="5" s="1"/>
  <c r="X47" i="4"/>
  <c r="AB36" i="4"/>
  <c r="V81" i="4"/>
  <c r="X48" i="1"/>
  <c r="AA53" i="8"/>
  <c r="AD53" i="8" s="1"/>
  <c r="AC39" i="7"/>
  <c r="AC55" i="7"/>
  <c r="AA44" i="6"/>
  <c r="AD44" i="6" s="1"/>
  <c r="AA51" i="9"/>
  <c r="AB52" i="9" s="1"/>
  <c r="AA56" i="10"/>
  <c r="AD56" i="10" s="1"/>
  <c r="AA38" i="5"/>
  <c r="AD38" i="5" s="1"/>
  <c r="AC46" i="11"/>
  <c r="AA44" i="9"/>
  <c r="AD44" i="9" s="1"/>
  <c r="AA58" i="9"/>
  <c r="AD58" i="9" s="1"/>
  <c r="AA46" i="5"/>
  <c r="AD46" i="5" s="1"/>
  <c r="AA54" i="7"/>
  <c r="AD54" i="7" s="1"/>
  <c r="V83" i="11"/>
  <c r="X48" i="11"/>
  <c r="X62" i="11"/>
  <c r="AA46" i="11"/>
  <c r="AB47" i="11" s="1"/>
  <c r="AC49" i="11"/>
  <c r="X39" i="10"/>
  <c r="X32" i="10"/>
  <c r="AC31" i="9"/>
  <c r="AE31" i="9" s="1"/>
  <c r="AE33" i="9" s="1"/>
  <c r="AA58" i="8"/>
  <c r="AD58" i="8" s="1"/>
  <c r="AC42" i="8"/>
  <c r="AC31" i="7"/>
  <c r="AE31" i="7" s="1"/>
  <c r="AF31" i="7" s="1"/>
  <c r="AG52" i="7" s="1"/>
  <c r="AH52" i="7" s="1"/>
  <c r="V78" i="7"/>
  <c r="AC40" i="6"/>
  <c r="X55" i="6"/>
  <c r="V85" i="5"/>
  <c r="V72" i="5"/>
  <c r="W72" i="5" s="1"/>
  <c r="V80" i="5"/>
  <c r="W80" i="5" s="1"/>
  <c r="V96" i="5"/>
  <c r="V71" i="5"/>
  <c r="V76" i="5"/>
  <c r="V79" i="5"/>
  <c r="X57" i="1"/>
  <c r="X56" i="10"/>
  <c r="X59" i="8"/>
  <c r="AB64" i="7"/>
  <c r="AC55" i="5"/>
  <c r="AA56" i="4"/>
  <c r="AD56" i="4" s="1"/>
  <c r="AC44" i="7"/>
  <c r="AD64" i="7"/>
  <c r="AA45" i="9"/>
  <c r="AD45" i="9" s="1"/>
  <c r="AA54" i="11"/>
  <c r="AB55" i="11" s="1"/>
  <c r="AA41" i="9"/>
  <c r="AD41" i="9" s="1"/>
  <c r="AA64" i="4"/>
  <c r="AD64" i="4" s="1"/>
  <c r="AA61" i="7"/>
  <c r="AA37" i="7"/>
  <c r="AB37" i="7" s="1"/>
  <c r="X53" i="7"/>
  <c r="AC63" i="7"/>
  <c r="AC57" i="11"/>
  <c r="AA37" i="9"/>
  <c r="AD37" i="9" s="1"/>
  <c r="AA43" i="10"/>
  <c r="AB44" i="10" s="1"/>
  <c r="X38" i="4"/>
  <c r="AC54" i="11"/>
  <c r="AA48" i="11"/>
  <c r="AB49" i="11" s="1"/>
  <c r="X46" i="11"/>
  <c r="AC48" i="11"/>
  <c r="X60" i="10"/>
  <c r="X44" i="10"/>
  <c r="X42" i="10"/>
  <c r="V89" i="10"/>
  <c r="W89" i="10" s="1"/>
  <c r="AB52" i="10"/>
  <c r="X44" i="9"/>
  <c r="X56" i="9"/>
  <c r="X60" i="9"/>
  <c r="V81" i="8"/>
  <c r="V100" i="8"/>
  <c r="V92" i="8"/>
  <c r="V97" i="8"/>
  <c r="W98" i="8" s="1"/>
  <c r="V78" i="8"/>
  <c r="V68" i="8"/>
  <c r="V69" i="8"/>
  <c r="V84" i="8"/>
  <c r="X33" i="8"/>
  <c r="AD32" i="7"/>
  <c r="AB32" i="7"/>
  <c r="X45" i="7"/>
  <c r="V86" i="7"/>
  <c r="V68" i="7"/>
  <c r="W68" i="7" s="1"/>
  <c r="V84" i="7"/>
  <c r="V72" i="7"/>
  <c r="W72" i="7" s="1"/>
  <c r="X48" i="7"/>
  <c r="V77" i="7"/>
  <c r="W77" i="7" s="1"/>
  <c r="V100" i="7"/>
  <c r="V93" i="7"/>
  <c r="AB36" i="6"/>
  <c r="V89" i="6"/>
  <c r="AC35" i="6"/>
  <c r="X56" i="5"/>
  <c r="X54" i="5"/>
  <c r="AC40" i="5"/>
  <c r="AA49" i="4"/>
  <c r="AD49" i="4" s="1"/>
  <c r="X43" i="1"/>
  <c r="X49" i="1"/>
  <c r="AC36" i="11"/>
  <c r="AA50" i="10"/>
  <c r="AB51" i="10" s="1"/>
  <c r="AC41" i="8"/>
  <c r="AA49" i="7"/>
  <c r="AD49" i="7" s="1"/>
  <c r="AC47" i="7"/>
  <c r="AC42" i="6"/>
  <c r="AC35" i="5"/>
  <c r="AB33" i="5"/>
  <c r="X58" i="5"/>
  <c r="AA47" i="5"/>
  <c r="AD47" i="5" s="1"/>
  <c r="X38" i="9"/>
  <c r="AA63" i="11"/>
  <c r="AD63" i="11" s="1"/>
  <c r="AA34" i="11"/>
  <c r="AB34" i="11" s="1"/>
  <c r="AC33" i="11"/>
  <c r="X54" i="11"/>
  <c r="X32" i="11"/>
  <c r="AC60" i="11"/>
  <c r="V90" i="10"/>
  <c r="W90" i="10" s="1"/>
  <c r="V100" i="10"/>
  <c r="W101" i="10" s="1"/>
  <c r="V94" i="10"/>
  <c r="W94" i="10" s="1"/>
  <c r="AA47" i="10"/>
  <c r="AD47" i="10" s="1"/>
  <c r="V87" i="10"/>
  <c r="V92" i="10"/>
  <c r="AA39" i="10"/>
  <c r="AD39" i="10" s="1"/>
  <c r="AC58" i="10"/>
  <c r="V95" i="10"/>
  <c r="V85" i="10"/>
  <c r="V93" i="10"/>
  <c r="V91" i="10"/>
  <c r="AC32" i="10"/>
  <c r="AE32" i="10" s="1"/>
  <c r="AE34" i="10" s="1"/>
  <c r="V98" i="10"/>
  <c r="W98" i="10" s="1"/>
  <c r="V96" i="10"/>
  <c r="W97" i="10" s="1"/>
  <c r="V70" i="10"/>
  <c r="W70" i="10" s="1"/>
  <c r="V75" i="10"/>
  <c r="W76" i="10" s="1"/>
  <c r="V74" i="10"/>
  <c r="V78" i="10"/>
  <c r="W79" i="10" s="1"/>
  <c r="X57" i="10"/>
  <c r="AA57" i="10"/>
  <c r="AD57" i="10" s="1"/>
  <c r="X54" i="8"/>
  <c r="X48" i="8"/>
  <c r="AB48" i="7"/>
  <c r="X42" i="7"/>
  <c r="X47" i="7"/>
  <c r="AC46" i="7"/>
  <c r="V91" i="6"/>
  <c r="V79" i="6"/>
  <c r="V69" i="6"/>
  <c r="AA54" i="5"/>
  <c r="AD54" i="5" s="1"/>
  <c r="X55" i="5"/>
  <c r="V74" i="5"/>
  <c r="X64" i="5"/>
  <c r="V88" i="5"/>
  <c r="AB34" i="5"/>
  <c r="X64" i="1"/>
  <c r="X53" i="1"/>
  <c r="V69" i="1"/>
  <c r="W70" i="1" s="1"/>
  <c r="AC43" i="11"/>
  <c r="AA41" i="11"/>
  <c r="AB41" i="11" s="1"/>
  <c r="AA60" i="9"/>
  <c r="AD60" i="9" s="1"/>
  <c r="AA62" i="8"/>
  <c r="AD62" i="8" s="1"/>
  <c r="AA63" i="5"/>
  <c r="AD63" i="5" s="1"/>
  <c r="AA45" i="5"/>
  <c r="AD45" i="5" s="1"/>
  <c r="V66" i="5"/>
  <c r="W67" i="5" s="1"/>
  <c r="AA49" i="9"/>
  <c r="AD49" i="9" s="1"/>
  <c r="AA54" i="10"/>
  <c r="AD54" i="10" s="1"/>
  <c r="AC55" i="6"/>
  <c r="AC44" i="11"/>
  <c r="AC46" i="8"/>
  <c r="AB53" i="9"/>
  <c r="AC52" i="9"/>
  <c r="AB47" i="8"/>
  <c r="P37" i="11" a="1"/>
  <c r="F37" i="11" a="1"/>
  <c r="X44" i="11"/>
  <c r="AC41" i="11"/>
  <c r="V86" i="11"/>
  <c r="X40" i="11"/>
  <c r="X35" i="11"/>
  <c r="V74" i="11"/>
  <c r="AA62" i="10"/>
  <c r="AB63" i="10" s="1"/>
  <c r="V83" i="10"/>
  <c r="W83" i="10" s="1"/>
  <c r="P37" i="10" a="1"/>
  <c r="F37" i="10" a="1"/>
  <c r="X37" i="10"/>
  <c r="AA34" i="10"/>
  <c r="AB34" i="10" s="1"/>
  <c r="AC33" i="10"/>
  <c r="AE33" i="10" s="1"/>
  <c r="X40" i="10"/>
  <c r="X46" i="9"/>
  <c r="V71" i="9"/>
  <c r="P37" i="9" a="1"/>
  <c r="F37" i="9" a="1"/>
  <c r="P37" i="8" a="1"/>
  <c r="F37" i="8" a="1"/>
  <c r="X55" i="8"/>
  <c r="AC33" i="8"/>
  <c r="X52" i="8"/>
  <c r="V91" i="8"/>
  <c r="V75" i="8"/>
  <c r="F37" i="7" a="1"/>
  <c r="V87" i="7"/>
  <c r="W87" i="7" s="1"/>
  <c r="V74" i="7"/>
  <c r="W74" i="7" s="1"/>
  <c r="X62" i="7"/>
  <c r="AC38" i="7"/>
  <c r="AD35" i="7"/>
  <c r="AB35" i="7"/>
  <c r="X61" i="6"/>
  <c r="P37" i="6" a="1"/>
  <c r="F37" i="6" a="1"/>
  <c r="V97" i="6"/>
  <c r="W97" i="6" s="1"/>
  <c r="V88" i="6"/>
  <c r="X56" i="6"/>
  <c r="V96" i="6"/>
  <c r="V68" i="6"/>
  <c r="V90" i="6"/>
  <c r="V77" i="6"/>
  <c r="W78" i="6" s="1"/>
  <c r="V76" i="6"/>
  <c r="V98" i="6"/>
  <c r="V70" i="6"/>
  <c r="V99" i="6"/>
  <c r="V80" i="6"/>
  <c r="W81" i="6" s="1"/>
  <c r="V75" i="6"/>
  <c r="W75" i="6" s="1"/>
  <c r="V87" i="6"/>
  <c r="AC48" i="6"/>
  <c r="AC32" i="6"/>
  <c r="AE32" i="6" s="1"/>
  <c r="AA33" i="6"/>
  <c r="V70" i="5"/>
  <c r="W70" i="5" s="1"/>
  <c r="V93" i="5"/>
  <c r="V95" i="5"/>
  <c r="X52" i="11"/>
  <c r="AA64" i="9"/>
  <c r="AD64" i="9" s="1"/>
  <c r="AA52" i="7"/>
  <c r="AD52" i="7" s="1"/>
  <c r="X51" i="6"/>
  <c r="X45" i="1"/>
  <c r="AA32" i="1"/>
  <c r="AB32" i="1" s="1"/>
  <c r="AA61" i="1"/>
  <c r="AD61" i="1" s="1"/>
  <c r="F37" i="4" a="1"/>
  <c r="P37" i="4" a="1"/>
  <c r="X44" i="4"/>
  <c r="X54" i="4"/>
  <c r="X62" i="4"/>
  <c r="X52" i="7"/>
  <c r="AA62" i="6"/>
  <c r="AB63" i="6" s="1"/>
  <c r="AB55" i="7"/>
  <c r="AC63" i="11"/>
  <c r="AA51" i="11"/>
  <c r="AD51" i="11" s="1"/>
  <c r="AC39" i="5"/>
  <c r="AC41" i="5"/>
  <c r="X48" i="4"/>
  <c r="AA38" i="10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AB61" i="8" s="1"/>
  <c r="X57" i="6"/>
  <c r="AA60" i="7"/>
  <c r="AD60" i="7" s="1"/>
  <c r="X54" i="6"/>
  <c r="AA57" i="8"/>
  <c r="AD57" i="8" s="1"/>
  <c r="X39" i="1"/>
  <c r="AA62" i="4"/>
  <c r="AD62" i="4" s="1"/>
  <c r="AA59" i="5"/>
  <c r="AB60" i="5" s="1"/>
  <c r="X50" i="6"/>
  <c r="X42" i="9"/>
  <c r="AA53" i="5"/>
  <c r="AB37" i="5"/>
  <c r="X40" i="5"/>
  <c r="X44" i="6"/>
  <c r="AA52" i="8"/>
  <c r="AA38" i="4"/>
  <c r="AB39" i="4" s="1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4" i="11"/>
  <c r="V92" i="11"/>
  <c r="V82" i="11"/>
  <c r="V79" i="11"/>
  <c r="W124" i="11"/>
  <c r="O40" i="11"/>
  <c r="V67" i="11"/>
  <c r="V91" i="11"/>
  <c r="V100" i="11"/>
  <c r="V90" i="11"/>
  <c r="AC55" i="11"/>
  <c r="AA56" i="11"/>
  <c r="O56" i="11"/>
  <c r="U49" i="11"/>
  <c r="X49" i="11" s="1"/>
  <c r="AD55" i="11"/>
  <c r="W111" i="11"/>
  <c r="V70" i="11"/>
  <c r="V75" i="11"/>
  <c r="V65" i="11"/>
  <c r="V77" i="11"/>
  <c r="V98" i="11"/>
  <c r="W148" i="11"/>
  <c r="U57" i="11"/>
  <c r="X57" i="11" s="1"/>
  <c r="V71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AD57" i="11"/>
  <c r="O57" i="11"/>
  <c r="U47" i="11"/>
  <c r="X47" i="11" s="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AD62" i="11"/>
  <c r="AB62" i="11"/>
  <c r="W112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D51" i="10"/>
  <c r="AD58" i="10"/>
  <c r="AC52" i="10"/>
  <c r="U59" i="10"/>
  <c r="X59" i="10" s="1"/>
  <c r="AC60" i="10"/>
  <c r="AA55" i="10"/>
  <c r="AD55" i="10" s="1"/>
  <c r="AA40" i="10"/>
  <c r="AA48" i="10"/>
  <c r="X53" i="10"/>
  <c r="AC36" i="10"/>
  <c r="O46" i="10"/>
  <c r="O47" i="10"/>
  <c r="O41" i="10"/>
  <c r="O61" i="10"/>
  <c r="W104" i="10"/>
  <c r="O58" i="10"/>
  <c r="X54" i="10"/>
  <c r="O45" i="10"/>
  <c r="AC63" i="10"/>
  <c r="AA64" i="10"/>
  <c r="W102" i="10"/>
  <c r="W66" i="10"/>
  <c r="W86" i="10"/>
  <c r="X45" i="10"/>
  <c r="X43" i="10"/>
  <c r="U38" i="10"/>
  <c r="X38" i="10" s="1"/>
  <c r="W65" i="10"/>
  <c r="V67" i="10"/>
  <c r="W68" i="10" s="1"/>
  <c r="W145" i="10"/>
  <c r="AD37" i="10"/>
  <c r="AB37" i="10"/>
  <c r="AB33" i="10"/>
  <c r="AD33" i="10"/>
  <c r="AD36" i="10"/>
  <c r="AB36" i="10"/>
  <c r="O37" i="10"/>
  <c r="U61" i="10"/>
  <c r="X61" i="10" s="1"/>
  <c r="V73" i="10"/>
  <c r="O56" i="10"/>
  <c r="O63" i="10"/>
  <c r="O44" i="10"/>
  <c r="AD53" i="10"/>
  <c r="AB53" i="10"/>
  <c r="O51" i="10"/>
  <c r="O54" i="10"/>
  <c r="O55" i="10"/>
  <c r="O39" i="10"/>
  <c r="O40" i="10"/>
  <c r="W103" i="10"/>
  <c r="W146" i="10"/>
  <c r="O50" i="10"/>
  <c r="W111" i="10"/>
  <c r="X51" i="10"/>
  <c r="O60" i="10"/>
  <c r="O59" i="10"/>
  <c r="AF31" i="10"/>
  <c r="AG52" i="10" s="1"/>
  <c r="AH52" i="10" s="1"/>
  <c r="AD42" i="10"/>
  <c r="X62" i="10"/>
  <c r="AD49" i="10"/>
  <c r="U63" i="10"/>
  <c r="X63" i="10" s="1"/>
  <c r="U64" i="10"/>
  <c r="X64" i="10" s="1"/>
  <c r="L65" i="10" a="1"/>
  <c r="L65" i="10" s="1"/>
  <c r="W69" i="10"/>
  <c r="O48" i="10"/>
  <c r="AD61" i="10"/>
  <c r="AB61" i="10"/>
  <c r="O43" i="10"/>
  <c r="W112" i="10"/>
  <c r="W77" i="10"/>
  <c r="AD32" i="10"/>
  <c r="AB3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X50" i="9"/>
  <c r="V98" i="9"/>
  <c r="W112" i="9"/>
  <c r="O43" i="9"/>
  <c r="W113" i="9"/>
  <c r="AD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X47" i="9"/>
  <c r="W105" i="9"/>
  <c r="V84" i="9"/>
  <c r="W144" i="9"/>
  <c r="AC42" i="9"/>
  <c r="AA43" i="9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D61" i="9"/>
  <c r="O53" i="9"/>
  <c r="W114" i="9"/>
  <c r="V77" i="9"/>
  <c r="V100" i="9"/>
  <c r="V72" i="9"/>
  <c r="AC53" i="9"/>
  <c r="AA54" i="9"/>
  <c r="O37" i="9"/>
  <c r="X63" i="9"/>
  <c r="AB34" i="9"/>
  <c r="AD34" i="9"/>
  <c r="O60" i="9"/>
  <c r="AD36" i="9"/>
  <c r="AB36" i="9"/>
  <c r="V95" i="9"/>
  <c r="V85" i="9"/>
  <c r="V67" i="9"/>
  <c r="AC49" i="9"/>
  <c r="AA50" i="9"/>
  <c r="O52" i="9"/>
  <c r="X52" i="9"/>
  <c r="O42" i="9"/>
  <c r="AD52" i="9"/>
  <c r="V81" i="9"/>
  <c r="V70" i="9"/>
  <c r="V93" i="9"/>
  <c r="W104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AD48" i="9"/>
  <c r="AB48" i="9"/>
  <c r="O57" i="9"/>
  <c r="O63" i="9"/>
  <c r="O38" i="9"/>
  <c r="AD35" i="9"/>
  <c r="AB35" i="9"/>
  <c r="U62" i="9"/>
  <c r="X62" i="9" s="1"/>
  <c r="X58" i="9"/>
  <c r="V87" i="9"/>
  <c r="V94" i="9"/>
  <c r="O59" i="9"/>
  <c r="AD46" i="9"/>
  <c r="V74" i="9"/>
  <c r="O64" i="9"/>
  <c r="O41" i="9"/>
  <c r="AD51" i="9"/>
  <c r="AD33" i="9"/>
  <c r="AB33" i="9"/>
  <c r="O46" i="9"/>
  <c r="AA49" i="8"/>
  <c r="AD49" i="8" s="1"/>
  <c r="AC45" i="8"/>
  <c r="AA64" i="8"/>
  <c r="AD64" i="8" s="1"/>
  <c r="AC63" i="8"/>
  <c r="U64" i="8"/>
  <c r="X64" i="8" s="1"/>
  <c r="U53" i="8"/>
  <c r="X53" i="8" s="1"/>
  <c r="W145" i="8"/>
  <c r="AB44" i="8"/>
  <c r="AD44" i="8"/>
  <c r="O40" i="8"/>
  <c r="O62" i="8"/>
  <c r="X60" i="8"/>
  <c r="W110" i="8"/>
  <c r="W65" i="8"/>
  <c r="V73" i="8"/>
  <c r="V89" i="8"/>
  <c r="V93" i="8"/>
  <c r="V83" i="8"/>
  <c r="W84" i="8" s="1"/>
  <c r="AC58" i="8"/>
  <c r="AA59" i="8"/>
  <c r="O49" i="8"/>
  <c r="L66" i="8" a="1"/>
  <c r="L66" i="8" s="1"/>
  <c r="T65" i="8"/>
  <c r="V90" i="8"/>
  <c r="V86" i="8"/>
  <c r="V77" i="8"/>
  <c r="AD61" i="8"/>
  <c r="V67" i="8"/>
  <c r="AB48" i="8"/>
  <c r="AD48" i="8"/>
  <c r="O37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C55" i="8"/>
  <c r="AB37" i="8"/>
  <c r="AD63" i="8"/>
  <c r="V66" i="8"/>
  <c r="V94" i="8"/>
  <c r="AD54" i="8"/>
  <c r="AB54" i="8"/>
  <c r="AC34" i="8"/>
  <c r="AA35" i="8"/>
  <c r="AB36" i="8" s="1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V87" i="8"/>
  <c r="V96" i="8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114" i="8"/>
  <c r="V71" i="8"/>
  <c r="AD36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W101" i="8"/>
  <c r="AB43" i="8"/>
  <c r="V72" i="8"/>
  <c r="V79" i="8"/>
  <c r="V76" i="8"/>
  <c r="V95" i="8"/>
  <c r="V80" i="8"/>
  <c r="X63" i="8"/>
  <c r="O60" i="8"/>
  <c r="W127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97" i="7"/>
  <c r="W71" i="7"/>
  <c r="L65" i="7" a="1"/>
  <c r="L65" i="7" s="1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106" i="7"/>
  <c r="V85" i="7"/>
  <c r="W86" i="7" s="1"/>
  <c r="V82" i="7"/>
  <c r="AD61" i="7"/>
  <c r="O53" i="7"/>
  <c r="AD53" i="7"/>
  <c r="O58" i="7"/>
  <c r="W81" i="7"/>
  <c r="V90" i="7"/>
  <c r="W144" i="7"/>
  <c r="W135" i="7"/>
  <c r="X57" i="7"/>
  <c r="W111" i="7"/>
  <c r="V98" i="7"/>
  <c r="AC49" i="7"/>
  <c r="AA50" i="7"/>
  <c r="AB54" i="7"/>
  <c r="AD39" i="7"/>
  <c r="W103" i="7"/>
  <c r="AC61" i="7"/>
  <c r="AA62" i="7"/>
  <c r="W109" i="7"/>
  <c r="O40" i="7"/>
  <c r="AD33" i="7"/>
  <c r="AB33" i="7"/>
  <c r="U43" i="7"/>
  <c r="X43" i="7" s="1"/>
  <c r="AE34" i="7"/>
  <c r="AF32" i="7"/>
  <c r="AG53" i="7" s="1"/>
  <c r="AH53" i="7" s="1"/>
  <c r="W136" i="7"/>
  <c r="V94" i="7"/>
  <c r="W95" i="7" s="1"/>
  <c r="AB40" i="7"/>
  <c r="O41" i="7"/>
  <c r="AA38" i="7"/>
  <c r="AB39" i="7" s="1"/>
  <c r="AC37" i="7"/>
  <c r="O51" i="7"/>
  <c r="V83" i="7"/>
  <c r="W84" i="7" s="1"/>
  <c r="O44" i="7"/>
  <c r="AD36" i="7"/>
  <c r="AB36" i="7"/>
  <c r="O47" i="7"/>
  <c r="O42" i="7"/>
  <c r="W145" i="7"/>
  <c r="AC58" i="7"/>
  <c r="AA59" i="7"/>
  <c r="W137" i="7"/>
  <c r="O54" i="7"/>
  <c r="AA46" i="7"/>
  <c r="AC45" i="7"/>
  <c r="V91" i="7"/>
  <c r="AD37" i="7"/>
  <c r="O61" i="7"/>
  <c r="V99" i="7"/>
  <c r="O37" i="7"/>
  <c r="P37" i="7" s="1" a="1"/>
  <c r="O38" i="7"/>
  <c r="W128" i="7"/>
  <c r="O48" i="7"/>
  <c r="W129" i="7"/>
  <c r="W76" i="7"/>
  <c r="W107" i="7"/>
  <c r="AA42" i="7"/>
  <c r="AC41" i="7"/>
  <c r="O50" i="7"/>
  <c r="W96" i="7"/>
  <c r="W104" i="7"/>
  <c r="W108" i="7"/>
  <c r="V79" i="7"/>
  <c r="W113" i="7"/>
  <c r="O59" i="7"/>
  <c r="O57" i="7"/>
  <c r="O55" i="7"/>
  <c r="X38" i="7"/>
  <c r="W89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B41" i="6"/>
  <c r="AA50" i="6"/>
  <c r="AB50" i="6" s="1"/>
  <c r="AA57" i="6"/>
  <c r="AB57" i="6" s="1"/>
  <c r="AB40" i="6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96" i="6"/>
  <c r="W83" i="6"/>
  <c r="W73" i="6"/>
  <c r="W79" i="6"/>
  <c r="W104" i="6"/>
  <c r="W102" i="6"/>
  <c r="O42" i="6"/>
  <c r="V86" i="6"/>
  <c r="W113" i="6"/>
  <c r="AA34" i="6"/>
  <c r="AB35" i="6" s="1"/>
  <c r="AC33" i="6"/>
  <c r="AE33" i="6" s="1"/>
  <c r="W135" i="6"/>
  <c r="O48" i="6"/>
  <c r="AD39" i="6"/>
  <c r="O59" i="6"/>
  <c r="AD64" i="6"/>
  <c r="AB64" i="6"/>
  <c r="W103" i="6"/>
  <c r="V100" i="6"/>
  <c r="O57" i="6"/>
  <c r="V66" i="6"/>
  <c r="W82" i="6"/>
  <c r="O58" i="6"/>
  <c r="W137" i="6"/>
  <c r="W95" i="6"/>
  <c r="V84" i="6"/>
  <c r="W85" i="6" s="1"/>
  <c r="W121" i="6"/>
  <c r="O62" i="6"/>
  <c r="AD35" i="6"/>
  <c r="AA38" i="6"/>
  <c r="AC37" i="6"/>
  <c r="AC36" i="6"/>
  <c r="AA37" i="6"/>
  <c r="AA45" i="6"/>
  <c r="AC44" i="6"/>
  <c r="X64" i="6"/>
  <c r="AD61" i="6"/>
  <c r="AB61" i="6"/>
  <c r="O38" i="6"/>
  <c r="AD56" i="6"/>
  <c r="AB56" i="6"/>
  <c r="O60" i="6"/>
  <c r="O41" i="6"/>
  <c r="O46" i="6"/>
  <c r="W94" i="6"/>
  <c r="AA53" i="6"/>
  <c r="AC52" i="6"/>
  <c r="W65" i="6"/>
  <c r="W74" i="6"/>
  <c r="W138" i="6"/>
  <c r="AD60" i="6"/>
  <c r="X59" i="6"/>
  <c r="W114" i="6"/>
  <c r="O39" i="6"/>
  <c r="W144" i="6"/>
  <c r="W92" i="6"/>
  <c r="AA47" i="6"/>
  <c r="AC46" i="6"/>
  <c r="V67" i="6"/>
  <c r="W134" i="6"/>
  <c r="O53" i="6"/>
  <c r="AC57" i="6"/>
  <c r="AA58" i="6"/>
  <c r="O50" i="6"/>
  <c r="X52" i="6"/>
  <c r="O51" i="6"/>
  <c r="W106" i="6"/>
  <c r="W105" i="6"/>
  <c r="O55" i="6"/>
  <c r="AF31" i="6"/>
  <c r="AG52" i="6" s="1"/>
  <c r="AH52" i="6" s="1"/>
  <c r="O40" i="6"/>
  <c r="AD43" i="6"/>
  <c r="W126" i="6"/>
  <c r="W136" i="6"/>
  <c r="O61" i="6"/>
  <c r="AD32" i="6"/>
  <c r="AB32" i="6"/>
  <c r="W93" i="6"/>
  <c r="X49" i="6"/>
  <c r="W122" i="6"/>
  <c r="AD49" i="6"/>
  <c r="W145" i="6"/>
  <c r="O64" i="6"/>
  <c r="O54" i="6"/>
  <c r="O37" i="6"/>
  <c r="F37" i="5" a="1"/>
  <c r="F37" i="5" s="1"/>
  <c r="P37" i="5" a="1"/>
  <c r="AB55" i="5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X42" i="5"/>
  <c r="AA52" i="5"/>
  <c r="AA57" i="5"/>
  <c r="AD57" i="5" s="1"/>
  <c r="AA64" i="5"/>
  <c r="AD64" i="5" s="1"/>
  <c r="V98" i="5"/>
  <c r="O62" i="5"/>
  <c r="V78" i="5"/>
  <c r="W79" i="5" s="1"/>
  <c r="O57" i="5"/>
  <c r="O44" i="5"/>
  <c r="AC57" i="5"/>
  <c r="AA58" i="5"/>
  <c r="O46" i="5"/>
  <c r="AB56" i="5"/>
  <c r="AD56" i="5"/>
  <c r="AA35" i="5"/>
  <c r="AB36" i="5" s="1"/>
  <c r="AC34" i="5"/>
  <c r="AE34" i="5" s="1"/>
  <c r="O59" i="5"/>
  <c r="O43" i="5"/>
  <c r="O42" i="5"/>
  <c r="O56" i="5"/>
  <c r="AD42" i="5"/>
  <c r="AB42" i="5"/>
  <c r="AD40" i="5"/>
  <c r="W148" i="5"/>
  <c r="W140" i="5"/>
  <c r="V75" i="5"/>
  <c r="W76" i="5" s="1"/>
  <c r="X41" i="5"/>
  <c r="O63" i="5"/>
  <c r="W106" i="5"/>
  <c r="V83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V68" i="5"/>
  <c r="W69" i="5" s="1"/>
  <c r="O38" i="5"/>
  <c r="AD43" i="5"/>
  <c r="AB43" i="5"/>
  <c r="O55" i="5"/>
  <c r="AE33" i="5"/>
  <c r="AF31" i="5"/>
  <c r="AG52" i="5" s="1"/>
  <c r="AH52" i="5" s="1"/>
  <c r="W65" i="5"/>
  <c r="V84" i="5"/>
  <c r="W108" i="5"/>
  <c r="AD60" i="5"/>
  <c r="O40" i="5"/>
  <c r="AD32" i="5"/>
  <c r="AG53" i="5" s="1"/>
  <c r="AH53" i="5" s="1"/>
  <c r="AB32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U63" i="5"/>
  <c r="X63" i="5" s="1"/>
  <c r="X48" i="5"/>
  <c r="AB41" i="5"/>
  <c r="O53" i="5"/>
  <c r="V87" i="5"/>
  <c r="V77" i="5"/>
  <c r="V82" i="5"/>
  <c r="V97" i="5"/>
  <c r="AD36" i="5"/>
  <c r="X52" i="4"/>
  <c r="AA40" i="4"/>
  <c r="AB40" i="4" s="1"/>
  <c r="X61" i="4"/>
  <c r="X46" i="4"/>
  <c r="AA44" i="4"/>
  <c r="AB45" i="4" s="1"/>
  <c r="AA63" i="4"/>
  <c r="AB64" i="4" s="1"/>
  <c r="AC54" i="4"/>
  <c r="AC51" i="4"/>
  <c r="AA54" i="4"/>
  <c r="AD54" i="4" s="1"/>
  <c r="AC56" i="4"/>
  <c r="AC44" i="4"/>
  <c r="X45" i="4"/>
  <c r="X63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AD35" i="4"/>
  <c r="O48" i="4"/>
  <c r="W132" i="4"/>
  <c r="V65" i="4"/>
  <c r="O61" i="4"/>
  <c r="AC60" i="4"/>
  <c r="AA61" i="4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AD48" i="4"/>
  <c r="AB48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D57" i="4"/>
  <c r="O40" i="4"/>
  <c r="V76" i="4"/>
  <c r="V68" i="4"/>
  <c r="V97" i="4"/>
  <c r="O43" i="4"/>
  <c r="V92" i="4"/>
  <c r="O53" i="4"/>
  <c r="W133" i="4"/>
  <c r="AA60" i="4"/>
  <c r="AC59" i="4"/>
  <c r="AC45" i="4"/>
  <c r="AA46" i="4"/>
  <c r="W110" i="4"/>
  <c r="AD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O56" i="4"/>
  <c r="V94" i="4"/>
  <c r="V83" i="4"/>
  <c r="V80" i="4"/>
  <c r="V86" i="4"/>
  <c r="V79" i="4"/>
  <c r="O57" i="4"/>
  <c r="W140" i="4"/>
  <c r="AB49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W87" i="1" s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W78" i="1" s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65" i="1"/>
  <c r="W76" i="1"/>
  <c r="W85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35" i="1"/>
  <c r="O54" i="1"/>
  <c r="O52" i="1"/>
  <c r="W119" i="1"/>
  <c r="U33" i="1"/>
  <c r="X33" i="1" s="1"/>
  <c r="U32" i="1"/>
  <c r="X32" i="1" s="1"/>
  <c r="V83" i="1"/>
  <c r="W86" i="1"/>
  <c r="V91" i="1"/>
  <c r="O41" i="1"/>
  <c r="O40" i="1"/>
  <c r="U59" i="1"/>
  <c r="X59" i="1" s="1"/>
  <c r="U60" i="1"/>
  <c r="X60" i="1" s="1"/>
  <c r="O59" i="1"/>
  <c r="V99" i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K31" i="1" a="1"/>
  <c r="AK31" i="1" s="1"/>
  <c r="W105" i="1"/>
  <c r="O49" i="1"/>
  <c r="V72" i="1"/>
  <c r="AF31" i="1"/>
  <c r="AE33" i="1"/>
  <c r="W112" i="1"/>
  <c r="W133" i="1"/>
  <c r="W77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89" i="1" s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W78" i="11" l="1"/>
  <c r="W81" i="10"/>
  <c r="W87" i="10"/>
  <c r="AB45" i="9"/>
  <c r="AB37" i="9"/>
  <c r="W78" i="7"/>
  <c r="AB57" i="11"/>
  <c r="AB61" i="9"/>
  <c r="AB44" i="9"/>
  <c r="AB46" i="9"/>
  <c r="AB58" i="9"/>
  <c r="AB46" i="11"/>
  <c r="W88" i="10"/>
  <c r="W95" i="10"/>
  <c r="W80" i="10"/>
  <c r="AB38" i="8"/>
  <c r="W69" i="8"/>
  <c r="W73" i="7"/>
  <c r="W89" i="6"/>
  <c r="W87" i="6"/>
  <c r="W66" i="5"/>
  <c r="W96" i="5"/>
  <c r="W81" i="4"/>
  <c r="AD38" i="4"/>
  <c r="AD46" i="11"/>
  <c r="AB60" i="9"/>
  <c r="AB53" i="8"/>
  <c r="AB49" i="7"/>
  <c r="AB58" i="10"/>
  <c r="AD32" i="1"/>
  <c r="AB38" i="5"/>
  <c r="AB44" i="6"/>
  <c r="AB39" i="10"/>
  <c r="AB57" i="4"/>
  <c r="AB56" i="4"/>
  <c r="AD43" i="10"/>
  <c r="AB43" i="10"/>
  <c r="AE33" i="7"/>
  <c r="AF33" i="7" s="1"/>
  <c r="W75" i="10"/>
  <c r="AF31" i="9"/>
  <c r="AG52" i="9" s="1"/>
  <c r="AH52" i="9" s="1"/>
  <c r="AB38" i="9"/>
  <c r="W92" i="8"/>
  <c r="W97" i="8"/>
  <c r="AG54" i="7"/>
  <c r="AH54" i="7" s="1"/>
  <c r="W100" i="7"/>
  <c r="W93" i="7"/>
  <c r="W77" i="6"/>
  <c r="AB46" i="5"/>
  <c r="W95" i="5"/>
  <c r="W100" i="1"/>
  <c r="AD48" i="11"/>
  <c r="AB48" i="11"/>
  <c r="AB41" i="9"/>
  <c r="AB60" i="8"/>
  <c r="AB63" i="8"/>
  <c r="AD62" i="6"/>
  <c r="W70" i="6"/>
  <c r="AB61" i="1"/>
  <c r="W69" i="1"/>
  <c r="AD54" i="11"/>
  <c r="W78" i="10"/>
  <c r="AF32" i="10"/>
  <c r="W93" i="10"/>
  <c r="W81" i="8"/>
  <c r="W88" i="7"/>
  <c r="W101" i="7"/>
  <c r="W99" i="6"/>
  <c r="W71" i="6"/>
  <c r="W90" i="6"/>
  <c r="W69" i="6"/>
  <c r="AB64" i="11"/>
  <c r="AB50" i="10"/>
  <c r="AD50" i="10"/>
  <c r="W68" i="8"/>
  <c r="W68" i="6"/>
  <c r="AB38" i="4"/>
  <c r="W100" i="10"/>
  <c r="W92" i="10"/>
  <c r="AB40" i="10"/>
  <c r="W91" i="10"/>
  <c r="W98" i="6"/>
  <c r="W91" i="6"/>
  <c r="AB62" i="6"/>
  <c r="W88" i="6"/>
  <c r="AB47" i="5"/>
  <c r="AD59" i="5"/>
  <c r="AB63" i="11"/>
  <c r="AB48" i="10"/>
  <c r="AB49" i="9"/>
  <c r="AB52" i="8"/>
  <c r="AB62" i="8"/>
  <c r="W88" i="5"/>
  <c r="AB54" i="5"/>
  <c r="AB62" i="4"/>
  <c r="AB47" i="10"/>
  <c r="AB38" i="10"/>
  <c r="AB42" i="1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6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6" i="10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G53" i="1" s="1"/>
  <c r="AH53" i="1" s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W92" i="1"/>
  <c r="W84" i="1"/>
  <c r="W98" i="1"/>
  <c r="W91" i="1"/>
  <c r="L67" i="1" a="1"/>
  <c r="L67" i="1" s="1"/>
  <c r="T66" i="1"/>
  <c r="N1" i="3" l="1" a="1"/>
  <c r="N1" i="3" s="1"/>
  <c r="AH1" i="3" a="1"/>
  <c r="AH1" i="3" s="1"/>
  <c r="V1" i="3" a="1"/>
  <c r="V1" i="3" s="1"/>
  <c r="R1" i="3" a="1"/>
  <c r="R1" i="3" s="1"/>
  <c r="AD1" i="3" a="1"/>
  <c r="AD1" i="3" s="1"/>
  <c r="Z1" i="3" a="1"/>
  <c r="Z1" i="3" s="1"/>
  <c r="F1" i="3" a="1"/>
  <c r="F1" i="3" s="1"/>
  <c r="J1" i="3" a="1"/>
  <c r="J1" i="3" s="1"/>
  <c r="AG55" i="6"/>
  <c r="AH55" i="6" s="1"/>
  <c r="AE35" i="7"/>
  <c r="AE37" i="7" s="1"/>
  <c r="AE39" i="7" s="1"/>
  <c r="AG54" i="6"/>
  <c r="AH54" i="6" s="1"/>
  <c r="AG53" i="8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AG57" i="11" s="1"/>
  <c r="U65" i="11"/>
  <c r="X65" i="11" s="1"/>
  <c r="Y65" i="11" s="1"/>
  <c r="R66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7" i="7" l="1"/>
  <c r="AG58" i="7" s="1"/>
  <c r="AH58" i="7" s="1"/>
  <c r="AF35" i="7"/>
  <c r="AG56" i="7" s="1"/>
  <c r="AH56" i="7" s="1"/>
  <c r="AF36" i="6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H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H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H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AH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H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H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H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AE48" i="6" l="1"/>
  <c r="AF46" i="6"/>
  <c r="AG67" i="6" s="1"/>
  <c r="AH67" i="6" s="1"/>
  <c r="AH64" i="5"/>
  <c r="Z70" i="11"/>
  <c r="AF48" i="11"/>
  <c r="AG69" i="11" s="1"/>
  <c r="AH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H68" i="10" s="1"/>
  <c r="AE49" i="10"/>
  <c r="L73" i="10" a="1"/>
  <c r="L73" i="10" s="1"/>
  <c r="T72" i="10"/>
  <c r="AF48" i="10"/>
  <c r="AG69" i="10" s="1"/>
  <c r="AH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AH68" i="9" s="1"/>
  <c r="H72" i="9"/>
  <c r="S71" i="9"/>
  <c r="V155" i="9"/>
  <c r="AE50" i="9"/>
  <c r="AF48" i="9"/>
  <c r="AG69" i="9" s="1"/>
  <c r="AH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H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H69" i="7" s="1"/>
  <c r="AC68" i="7"/>
  <c r="AA69" i="7"/>
  <c r="AE51" i="7"/>
  <c r="AF49" i="7"/>
  <c r="AG70" i="7" s="1"/>
  <c r="AH70" i="7" s="1"/>
  <c r="Z70" i="6"/>
  <c r="L74" i="6" a="1"/>
  <c r="L74" i="6" s="1"/>
  <c r="T73" i="6"/>
  <c r="AE49" i="6"/>
  <c r="AF47" i="6"/>
  <c r="AG68" i="6" s="1"/>
  <c r="AH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AH68" i="5" s="1"/>
  <c r="V155" i="5"/>
  <c r="H72" i="5"/>
  <c r="S71" i="5"/>
  <c r="AE50" i="5"/>
  <c r="AF48" i="5"/>
  <c r="AG69" i="5" s="1"/>
  <c r="AH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AH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H67" i="1" s="1"/>
  <c r="AE48" i="1"/>
  <c r="AF47" i="1"/>
  <c r="AG68" i="1" s="1"/>
  <c r="AH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AH69" i="6" s="1"/>
  <c r="Z71" i="11"/>
  <c r="AD69" i="11"/>
  <c r="AB69" i="11"/>
  <c r="L75" i="11" a="1"/>
  <c r="L75" i="11" s="1"/>
  <c r="T74" i="11"/>
  <c r="W155" i="11"/>
  <c r="AF47" i="11"/>
  <c r="AG68" i="11" s="1"/>
  <c r="AH68" i="11" s="1"/>
  <c r="AE49" i="11"/>
  <c r="AF50" i="11"/>
  <c r="AG71" i="11" s="1"/>
  <c r="AH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H70" i="10" s="1"/>
  <c r="AE51" i="10"/>
  <c r="AF50" i="10"/>
  <c r="AG71" i="10" s="1"/>
  <c r="AH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H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H71" i="9" s="1"/>
  <c r="AE52" i="9"/>
  <c r="Z71" i="8"/>
  <c r="L75" i="8" a="1"/>
  <c r="L75" i="8" s="1"/>
  <c r="T74" i="8"/>
  <c r="AE49" i="8"/>
  <c r="AF47" i="8"/>
  <c r="AG68" i="8" s="1"/>
  <c r="AH68" i="8" s="1"/>
  <c r="W155" i="8"/>
  <c r="AE50" i="8"/>
  <c r="AF48" i="8"/>
  <c r="AG69" i="8" s="1"/>
  <c r="AH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H71" i="7" s="1"/>
  <c r="AE52" i="7"/>
  <c r="V156" i="7"/>
  <c r="H73" i="7"/>
  <c r="S72" i="7"/>
  <c r="T73" i="7"/>
  <c r="L74" i="7" a="1"/>
  <c r="L74" i="7" s="1"/>
  <c r="W155" i="7"/>
  <c r="AF51" i="7"/>
  <c r="AG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H70" i="6" s="1"/>
  <c r="AE51" i="6"/>
  <c r="Z71" i="5"/>
  <c r="AE51" i="5"/>
  <c r="AF49" i="5"/>
  <c r="AG70" i="5" s="1"/>
  <c r="AH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AH71" i="5" s="1"/>
  <c r="R73" i="5"/>
  <c r="U72" i="5"/>
  <c r="X72" i="5" s="1"/>
  <c r="Y72" i="5" s="1"/>
  <c r="Z71" i="4"/>
  <c r="AD69" i="4"/>
  <c r="AB69" i="4"/>
  <c r="AF50" i="4"/>
  <c r="AG71" i="4" s="1"/>
  <c r="AH71" i="4" s="1"/>
  <c r="AE52" i="4"/>
  <c r="U72" i="4"/>
  <c r="X72" i="4" s="1"/>
  <c r="Y72" i="4" s="1"/>
  <c r="R73" i="4"/>
  <c r="V156" i="4"/>
  <c r="S72" i="4"/>
  <c r="H73" i="4"/>
  <c r="AF47" i="4"/>
  <c r="AG68" i="4" s="1"/>
  <c r="AH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H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H69" i="1" s="1"/>
  <c r="AE50" i="1"/>
  <c r="AE52" i="6" l="1"/>
  <c r="AF50" i="6"/>
  <c r="AG71" i="6" s="1"/>
  <c r="AH71" i="6" s="1"/>
  <c r="Z72" i="11"/>
  <c r="W156" i="11"/>
  <c r="L76" i="11" a="1"/>
  <c r="L76" i="11" s="1"/>
  <c r="T75" i="11"/>
  <c r="AE54" i="11"/>
  <c r="AF52" i="11"/>
  <c r="AG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H70" i="11" s="1"/>
  <c r="AE51" i="11"/>
  <c r="Z72" i="10"/>
  <c r="AE54" i="10"/>
  <c r="AF52" i="10"/>
  <c r="AG73" i="10" s="1"/>
  <c r="V157" i="10"/>
  <c r="H74" i="10"/>
  <c r="S73" i="10"/>
  <c r="AF51" i="10"/>
  <c r="AG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E53" i="9"/>
  <c r="AF51" i="9"/>
  <c r="AG72" i="9" s="1"/>
  <c r="AA71" i="9"/>
  <c r="AC70" i="9"/>
  <c r="AD70" i="9"/>
  <c r="AB70" i="9"/>
  <c r="Z72" i="8"/>
  <c r="AD70" i="8"/>
  <c r="AB70" i="8"/>
  <c r="AE51" i="8"/>
  <c r="AF49" i="8"/>
  <c r="AG70" i="8" s="1"/>
  <c r="AH70" i="8" s="1"/>
  <c r="AF50" i="8"/>
  <c r="AG71" i="8" s="1"/>
  <c r="AH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E53" i="5"/>
  <c r="U73" i="5"/>
  <c r="X73" i="5" s="1"/>
  <c r="Y73" i="5" s="1"/>
  <c r="R74" i="5"/>
  <c r="AF52" i="5"/>
  <c r="AG73" i="5" s="1"/>
  <c r="AE54" i="5"/>
  <c r="Z72" i="4"/>
  <c r="AE51" i="4"/>
  <c r="AF49" i="4"/>
  <c r="AG70" i="4" s="1"/>
  <c r="AH70" i="4" s="1"/>
  <c r="U73" i="4"/>
  <c r="X73" i="4" s="1"/>
  <c r="Y73" i="4" s="1"/>
  <c r="R74" i="4"/>
  <c r="V157" i="4"/>
  <c r="H74" i="4"/>
  <c r="S73" i="4"/>
  <c r="AF52" i="4"/>
  <c r="AG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F50" i="1"/>
  <c r="AG71" i="1" s="1"/>
  <c r="AH71" i="1" s="1"/>
  <c r="D1" i="3" s="1" a="1"/>
  <c r="D1" i="3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Z73" i="11"/>
  <c r="U74" i="11"/>
  <c r="X74" i="11" s="1"/>
  <c r="Y74" i="11" s="1"/>
  <c r="R75" i="11"/>
  <c r="L77" i="11" a="1"/>
  <c r="L77" i="11" s="1"/>
  <c r="T76" i="11"/>
  <c r="AF51" i="11"/>
  <c r="AG72" i="11" s="1"/>
  <c r="AE53" i="11"/>
  <c r="W157" i="11"/>
  <c r="V158" i="11"/>
  <c r="H75" i="11"/>
  <c r="S74" i="11"/>
  <c r="AF54" i="11"/>
  <c r="AG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E56" i="10"/>
  <c r="AE55" i="10"/>
  <c r="AF53" i="10"/>
  <c r="AG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R75" i="9"/>
  <c r="U74" i="9"/>
  <c r="X74" i="9" s="1"/>
  <c r="Y74" i="9" s="1"/>
  <c r="AF54" i="9"/>
  <c r="AG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E54" i="8"/>
  <c r="AB71" i="8"/>
  <c r="AD71" i="8"/>
  <c r="Z73" i="7"/>
  <c r="AF54" i="7"/>
  <c r="AG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E55" i="5"/>
  <c r="AB71" i="5"/>
  <c r="AD71" i="5"/>
  <c r="AE56" i="5"/>
  <c r="AF54" i="5"/>
  <c r="AG75" i="5" s="1"/>
  <c r="R75" i="5"/>
  <c r="U74" i="5"/>
  <c r="X74" i="5" s="1"/>
  <c r="Y74" i="5" s="1"/>
  <c r="AC71" i="5"/>
  <c r="AA72" i="5"/>
  <c r="Z73" i="4"/>
  <c r="AF54" i="4"/>
  <c r="AG75" i="4" s="1"/>
  <c r="AE56" i="4"/>
  <c r="W157" i="4"/>
  <c r="AE53" i="4"/>
  <c r="AF51" i="4"/>
  <c r="AG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R75" i="1"/>
  <c r="U74" i="1"/>
  <c r="X74" i="1" s="1"/>
  <c r="Y74" i="1" s="1"/>
  <c r="H75" i="1"/>
  <c r="V158" i="1"/>
  <c r="S74" i="1"/>
  <c r="W157" i="1"/>
  <c r="AF53" i="1"/>
  <c r="AG74" i="1" s="1"/>
  <c r="AE55" i="1"/>
  <c r="AA72" i="1"/>
  <c r="AC71" i="1"/>
  <c r="L77" i="1" a="1"/>
  <c r="L77" i="1" s="1"/>
  <c r="T76" i="1"/>
  <c r="AB71" i="1"/>
  <c r="AD71" i="1"/>
  <c r="AF54" i="6" l="1"/>
  <c r="AG75" i="6" s="1"/>
  <c r="AE56" i="6"/>
  <c r="Z74" i="11"/>
  <c r="AF56" i="11"/>
  <c r="AG77" i="11" s="1"/>
  <c r="AE58" i="11"/>
  <c r="V159" i="11"/>
  <c r="H76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E55" i="11"/>
  <c r="Z74" i="10"/>
  <c r="W158" i="10"/>
  <c r="AD72" i="10"/>
  <c r="AB72" i="10"/>
  <c r="AE58" i="10"/>
  <c r="AF56" i="10"/>
  <c r="AG77" i="10" s="1"/>
  <c r="T76" i="10"/>
  <c r="L77" i="10" a="1"/>
  <c r="L77" i="10" s="1"/>
  <c r="R76" i="10"/>
  <c r="U75" i="10"/>
  <c r="X75" i="10" s="1"/>
  <c r="Y75" i="10" s="1"/>
  <c r="AF55" i="10"/>
  <c r="AG76" i="10" s="1"/>
  <c r="AE57" i="10"/>
  <c r="AC72" i="10"/>
  <c r="AA73" i="10"/>
  <c r="V159" i="10"/>
  <c r="S75" i="10"/>
  <c r="H76" i="10"/>
  <c r="Z74" i="9"/>
  <c r="AE58" i="9"/>
  <c r="AF56" i="9"/>
  <c r="AG77" i="9" s="1"/>
  <c r="R76" i="9"/>
  <c r="U75" i="9"/>
  <c r="X75" i="9" s="1"/>
  <c r="Y75" i="9" s="1"/>
  <c r="T76" i="9"/>
  <c r="L77" i="9" a="1"/>
  <c r="L77" i="9" s="1"/>
  <c r="AF55" i="9"/>
  <c r="AG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C72" i="8"/>
  <c r="AA73" i="8"/>
  <c r="Z74" i="7"/>
  <c r="AB72" i="7"/>
  <c r="AD72" i="7"/>
  <c r="AE59" i="7"/>
  <c r="AF57" i="7"/>
  <c r="AG78" i="7" s="1"/>
  <c r="AE58" i="7"/>
  <c r="AF56" i="7"/>
  <c r="AG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E55" i="4"/>
  <c r="AE58" i="4"/>
  <c r="AF56" i="4"/>
  <c r="AG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E56" i="1"/>
  <c r="AA73" i="1"/>
  <c r="AC72" i="1"/>
  <c r="AF56" i="6" l="1"/>
  <c r="AG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E60" i="11"/>
  <c r="AF55" i="11"/>
  <c r="AG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E60" i="10"/>
  <c r="AF58" i="10"/>
  <c r="AG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F58" i="9"/>
  <c r="AG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E59" i="5"/>
  <c r="Z75" i="4"/>
  <c r="AE60" i="4"/>
  <c r="AF58" i="4"/>
  <c r="AG79" i="4" s="1"/>
  <c r="AB73" i="4"/>
  <c r="AD73" i="4"/>
  <c r="R77" i="4"/>
  <c r="U76" i="4"/>
  <c r="X76" i="4" s="1"/>
  <c r="Y76" i="4" s="1"/>
  <c r="AF55" i="4"/>
  <c r="AG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E58" i="1"/>
  <c r="AE60" i="6" l="1"/>
  <c r="AF58" i="6"/>
  <c r="AG79" i="6" s="1"/>
  <c r="Z76" i="11"/>
  <c r="V161" i="11"/>
  <c r="H78" i="11"/>
  <c r="S77" i="11"/>
  <c r="AF57" i="11"/>
  <c r="AG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E60" i="8"/>
  <c r="AE59" i="8"/>
  <c r="AF57" i="8"/>
  <c r="AG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Z89" i="11"/>
  <c r="V174" i="11"/>
  <c r="H91" i="11"/>
  <c r="S90" i="11"/>
  <c r="W173" i="11"/>
  <c r="L93" i="11" a="1"/>
  <c r="L93" i="11" s="1"/>
  <c r="T92" i="11"/>
  <c r="AG107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AG115" i="11" s="1"/>
  <c r="W181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 s="1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AG116" i="11" s="1"/>
  <c r="W182" i="11"/>
  <c r="AD96" i="11"/>
  <c r="AB96" i="11"/>
  <c r="V183" i="11"/>
  <c r="S99" i="11"/>
  <c r="H100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AG116" i="9" s="1"/>
  <c r="V183" i="9"/>
  <c r="S99" i="9"/>
  <c r="H100" i="9"/>
  <c r="AD96" i="9"/>
  <c r="AB96" i="9"/>
  <c r="W182" i="9"/>
  <c r="AC96" i="9"/>
  <c r="AE96" i="9" s="1"/>
  <c r="AA97" i="9"/>
  <c r="T100" i="9"/>
  <c r="L101" i="9" a="1"/>
  <c r="L101" i="9" s="1"/>
  <c r="Z98" i="8"/>
  <c r="AD96" i="8"/>
  <c r="AB96" i="8"/>
  <c r="AF95" i="8"/>
  <c r="AG116" i="8" s="1"/>
  <c r="R100" i="8"/>
  <c r="U99" i="8"/>
  <c r="X99" i="8" s="1"/>
  <c r="Y99" i="8" s="1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L103" i="9" a="1"/>
  <c r="L103" i="9" s="1"/>
  <c r="T102" i="9"/>
  <c r="AG118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 s="1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G120" i="10" s="1"/>
  <c r="AD100" i="10"/>
  <c r="AB100" i="10"/>
  <c r="L105" i="10" a="1"/>
  <c r="L105" i="10" s="1"/>
  <c r="T104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AG120" i="8" s="1"/>
  <c r="L106" i="8" a="1"/>
  <c r="L106" i="8" s="1"/>
  <c r="T105" i="8"/>
  <c r="AD100" i="8"/>
  <c r="AB100" i="8"/>
  <c r="V187" i="8"/>
  <c r="H104" i="8"/>
  <c r="S103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T106" i="10"/>
  <c r="L107" i="10" a="1"/>
  <c r="L107" i="10" s="1"/>
  <c r="AG122" i="10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 s="1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U106" i="1"/>
  <c r="X106" i="1" s="1"/>
  <c r="Y106" i="1" s="1"/>
  <c r="R107" i="1"/>
  <c r="AG123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G125" i="1" s="1"/>
  <c r="AD105" i="1"/>
  <c r="AB10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 s="1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AG139" i="11" s="1"/>
  <c r="W205" i="11"/>
  <c r="AD119" i="11"/>
  <c r="AB11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AG139" i="8" s="1"/>
  <c r="W205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 s="1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AG146" i="10" s="1"/>
  <c r="U129" i="10"/>
  <c r="X129" i="10" s="1"/>
  <c r="Y129" i="10" s="1"/>
  <c r="R130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AG146" i="7" s="1"/>
  <c r="W212" i="7"/>
  <c r="L131" i="7" a="1"/>
  <c r="L131" i="7" s="1"/>
  <c r="T130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V217" i="5"/>
  <c r="S133" i="5"/>
  <c r="H134" i="5"/>
  <c r="AG150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W217" i="10"/>
  <c r="AG151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AG154" i="11" s="1"/>
  <c r="T139" i="11"/>
  <c r="L140" i="11" a="1"/>
  <c r="L140" i="11" s="1"/>
  <c r="AB134" i="11"/>
  <c r="AD134" i="11"/>
  <c r="V221" i="11"/>
  <c r="H138" i="11"/>
  <c r="S137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AG154" i="9" s="1"/>
  <c r="V221" i="9"/>
  <c r="S137" i="9"/>
  <c r="H138" i="9"/>
  <c r="AD134" i="9"/>
  <c r="AB134" i="9"/>
  <c r="W220" i="9"/>
  <c r="T138" i="9"/>
  <c r="L139" i="9" a="1"/>
  <c r="L139" i="9" s="1"/>
  <c r="AC134" i="9"/>
  <c r="AE134" i="9" s="1"/>
  <c r="AA135" i="9"/>
  <c r="Z136" i="8"/>
  <c r="AF133" i="8"/>
  <c r="AG154" i="8" s="1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AG154" i="7" s="1"/>
  <c r="W220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G161" i="10" s="1"/>
  <c r="AB141" i="10"/>
  <c r="AD141" i="10"/>
  <c r="W227" i="10"/>
  <c r="V228" i="10"/>
  <c r="S144" i="10"/>
  <c r="H145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AG163" i="8" s="1"/>
  <c r="W229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AG164" i="7" s="1"/>
  <c r="R148" i="7"/>
  <c r="U147" i="7"/>
  <c r="X147" i="7" s="1"/>
  <c r="Y147" i="7" s="1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W232" i="5"/>
  <c r="AB146" i="5"/>
  <c r="AD146" i="5"/>
  <c r="AG16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 s="1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 s="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AG171" i="9" s="1"/>
  <c r="R155" i="9"/>
  <c r="U154" i="9"/>
  <c r="X154" i="9" s="1"/>
  <c r="Y154" i="9" s="1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E153" i="10" s="1"/>
  <c r="AA154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U158" i="9"/>
  <c r="X158" i="9" s="1"/>
  <c r="Y158" i="9" s="1"/>
  <c r="R159" i="9"/>
  <c r="AE155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 s="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 s="1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 s="1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 s="1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U163" i="1"/>
  <c r="X163" i="1" s="1"/>
  <c r="Y163" i="1" s="1"/>
  <c r="R164" i="1"/>
  <c r="AG180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 s="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W249" i="1"/>
  <c r="AD163" i="1"/>
  <c r="AB163" i="1"/>
  <c r="V250" i="1"/>
  <c r="H167" i="1"/>
  <c r="S166" i="1"/>
  <c r="R167" i="1"/>
  <c r="U166" i="1"/>
  <c r="X166" i="1" s="1"/>
  <c r="Y166" i="1" s="1"/>
  <c r="AG183" i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R170" i="9"/>
  <c r="U169" i="9"/>
  <c r="X169" i="9" s="1"/>
  <c r="Y169" i="9" s="1"/>
  <c r="W252" i="9"/>
  <c r="AD166" i="9"/>
  <c r="AB166" i="9"/>
  <c r="AF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AG188" i="1" s="1"/>
  <c r="U171" i="1"/>
  <c r="X171" i="1" s="1"/>
  <c r="Y171" i="1" s="1"/>
  <c r="R172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D169" i="1"/>
  <c r="AB169" i="1"/>
  <c r="R173" i="1"/>
  <c r="U172" i="1"/>
  <c r="X172" i="1" s="1"/>
  <c r="Y172" i="1" s="1"/>
  <c r="V256" i="1"/>
  <c r="H173" i="1"/>
  <c r="S172" i="1"/>
  <c r="W255" i="1"/>
  <c r="AG189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 s="1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 s="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V262" i="1"/>
  <c r="H179" i="1"/>
  <c r="S178" i="1"/>
  <c r="W261" i="1"/>
  <c r="U178" i="1"/>
  <c r="X178" i="1" s="1"/>
  <c r="Y178" i="1" s="1"/>
  <c r="R179" i="1"/>
  <c r="AG195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 s="1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 s="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 s="1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 s="1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 s="1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 s="1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 s="1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AG205" i="1" s="1"/>
  <c r="V272" i="1"/>
  <c r="H189" i="1"/>
  <c r="S188" i="1"/>
  <c r="W271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 s="1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B189" i="1"/>
  <c r="AD189" i="1"/>
  <c r="R193" i="1"/>
  <c r="U192" i="1"/>
  <c r="X192" i="1" s="1"/>
  <c r="Y192" i="1" s="1"/>
  <c r="V276" i="1"/>
  <c r="S192" i="1"/>
  <c r="H193" i="1"/>
  <c r="AG209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U193" i="1"/>
  <c r="X193" i="1" s="1"/>
  <c r="Y193" i="1" s="1"/>
  <c r="R194" i="1"/>
  <c r="W276" i="1"/>
  <c r="AG210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Y195" i="1" s="1"/>
  <c r="R196" i="1"/>
  <c r="AD192" i="1"/>
  <c r="AB192" i="1"/>
  <c r="AF191" i="1"/>
  <c r="AG212" i="1" s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AG213" i="1" s="1"/>
  <c r="Z195" i="1"/>
  <c r="V280" i="1"/>
  <c r="H197" i="1"/>
  <c r="S196" i="1"/>
  <c r="W279" i="1"/>
  <c r="AC193" i="1"/>
  <c r="AE193" i="1" s="1"/>
  <c r="AA194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 s="1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 s="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 s="1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 s="1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 s="1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 s="1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 s="1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 s="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 s="1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 s="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 s="1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 s="1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 s="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 s="1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Z212" i="11"/>
  <c r="T215" i="11"/>
  <c r="L216" i="11" a="1"/>
  <c r="L216" i="11" s="1"/>
  <c r="V297" i="11"/>
  <c r="H214" i="11"/>
  <c r="S213" i="11"/>
  <c r="W296" i="11"/>
  <c r="AD210" i="11"/>
  <c r="AB210" i="11"/>
  <c r="AA211" i="11"/>
  <c r="AC210" i="11"/>
  <c r="AE210" i="11" s="1"/>
  <c r="AF210" i="11" s="1"/>
  <c r="R214" i="11"/>
  <c r="U213" i="11"/>
  <c r="X213" i="11" s="1"/>
  <c r="Y213" i="11" s="1"/>
  <c r="AF209" i="10"/>
  <c r="AG230" i="10" s="1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E210" i="10" s="1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G231" i="11" l="1"/>
  <c r="Z213" i="11"/>
  <c r="V298" i="11"/>
  <c r="H215" i="11"/>
  <c r="S214" i="11"/>
  <c r="W297" i="11"/>
  <c r="L217" i="11" a="1"/>
  <c r="L217" i="11" s="1"/>
  <c r="T216" i="11"/>
  <c r="AB211" i="11"/>
  <c r="AD211" i="11"/>
  <c r="R215" i="11"/>
  <c r="U214" i="11"/>
  <c r="X214" i="11" s="1"/>
  <c r="Y214" i="11" s="1"/>
  <c r="AC211" i="11"/>
  <c r="AE211" i="11" s="1"/>
  <c r="AA212" i="11"/>
  <c r="AF210" i="10"/>
  <c r="AG231" i="10" s="1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E211" i="10" s="1"/>
  <c r="AF210" i="9"/>
  <c r="AG231" i="9" s="1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 s="1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F211" i="11" l="1"/>
  <c r="AG232" i="11" s="1"/>
  <c r="AF211" i="10"/>
  <c r="AG232" i="10" s="1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E212" i="11" s="1"/>
  <c r="AF212" i="11" s="1"/>
  <c r="AA213" i="11"/>
  <c r="AD212" i="11"/>
  <c r="AB212" i="11"/>
  <c r="Z214" i="10"/>
  <c r="W298" i="10"/>
  <c r="L217" i="10" a="1"/>
  <c r="L217" i="10" s="1"/>
  <c r="T216" i="10"/>
  <c r="V299" i="10"/>
  <c r="H216" i="10"/>
  <c r="S215" i="10"/>
  <c r="AD212" i="10"/>
  <c r="AB212" i="10"/>
  <c r="AC212" i="10"/>
  <c r="AE212" i="10" s="1"/>
  <c r="AF212" i="10" s="1"/>
  <c r="AA213" i="10"/>
  <c r="R216" i="10"/>
  <c r="U215" i="10"/>
  <c r="X215" i="10" s="1"/>
  <c r="Y215" i="10" s="1"/>
  <c r="AG23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E212" i="9" s="1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G233" i="11" l="1"/>
  <c r="AG233" i="10"/>
  <c r="AF212" i="9"/>
  <c r="AG233" i="9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E213" i="11" s="1"/>
  <c r="AD213" i="11"/>
  <c r="AB213" i="11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E213" i="10" s="1"/>
  <c r="AA214" i="10"/>
  <c r="W299" i="10"/>
  <c r="AD213" i="10"/>
  <c r="AB213" i="10"/>
  <c r="Z215" i="9"/>
  <c r="T217" i="9"/>
  <c r="L218" i="9" a="1"/>
  <c r="L218" i="9" s="1"/>
  <c r="V300" i="9"/>
  <c r="H217" i="9"/>
  <c r="S216" i="9"/>
  <c r="AD213" i="9"/>
  <c r="AB213" i="9"/>
  <c r="R217" i="9"/>
  <c r="U216" i="9"/>
  <c r="X216" i="9" s="1"/>
  <c r="Y216" i="9" s="1"/>
  <c r="W299" i="9"/>
  <c r="AA214" i="9"/>
  <c r="AC213" i="9"/>
  <c r="AE213" i="9" s="1"/>
  <c r="AF213" i="9" s="1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G234" i="9" l="1"/>
  <c r="AF213" i="11"/>
  <c r="AG234" i="11" s="1"/>
  <c r="AF213" i="10"/>
  <c r="AG234" i="10"/>
  <c r="AF214" i="11"/>
  <c r="Z216" i="11"/>
  <c r="L220" i="11" a="1"/>
  <c r="L220" i="11" s="1"/>
  <c r="T219" i="11"/>
  <c r="AD214" i="11"/>
  <c r="AG235" i="11" s="1"/>
  <c r="AB214" i="11"/>
  <c r="V301" i="11"/>
  <c r="S217" i="11"/>
  <c r="H218" i="11"/>
  <c r="W300" i="11"/>
  <c r="R218" i="11"/>
  <c r="U217" i="11"/>
  <c r="X217" i="11" s="1"/>
  <c r="Y217" i="11" s="1"/>
  <c r="AC214" i="11"/>
  <c r="AE214" i="11" s="1"/>
  <c r="AA215" i="11"/>
  <c r="Z216" i="10"/>
  <c r="W300" i="10"/>
  <c r="U217" i="10"/>
  <c r="X217" i="10" s="1"/>
  <c r="Y217" i="10" s="1"/>
  <c r="R218" i="10"/>
  <c r="L219" i="10" a="1"/>
  <c r="L219" i="10" s="1"/>
  <c r="T218" i="10"/>
  <c r="AD214" i="10"/>
  <c r="AB214" i="10"/>
  <c r="AA215" i="10"/>
  <c r="AC214" i="10"/>
  <c r="AE214" i="10" s="1"/>
  <c r="V301" i="10"/>
  <c r="H218" i="10"/>
  <c r="S217" i="10"/>
  <c r="Z216" i="9"/>
  <c r="AD214" i="9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E214" i="9" s="1"/>
  <c r="AF214" i="9" s="1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F214" i="10" l="1"/>
  <c r="AG235" i="10" s="1"/>
  <c r="AG235" i="9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E215" i="11" s="1"/>
  <c r="AD215" i="11"/>
  <c r="AB215" i="11"/>
  <c r="Z217" i="10"/>
  <c r="L220" i="10" a="1"/>
  <c r="L220" i="10" s="1"/>
  <c r="T219" i="10"/>
  <c r="AD215" i="10"/>
  <c r="AB215" i="10"/>
  <c r="V302" i="10"/>
  <c r="H219" i="10"/>
  <c r="S218" i="10"/>
  <c r="AC215" i="10"/>
  <c r="AE215" i="10" s="1"/>
  <c r="AF215" i="10" s="1"/>
  <c r="AA216" i="10"/>
  <c r="U218" i="10"/>
  <c r="X218" i="10" s="1"/>
  <c r="Y218" i="10" s="1"/>
  <c r="R219" i="10"/>
  <c r="W301" i="10"/>
  <c r="Z217" i="9"/>
  <c r="V302" i="9"/>
  <c r="S218" i="9"/>
  <c r="H219" i="9"/>
  <c r="W301" i="9"/>
  <c r="U218" i="9"/>
  <c r="X218" i="9" s="1"/>
  <c r="Y218" i="9" s="1"/>
  <c r="R219" i="9"/>
  <c r="AB215" i="9"/>
  <c r="AD215" i="9"/>
  <c r="AC215" i="9"/>
  <c r="AE215" i="9" s="1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G236" i="10" l="1"/>
  <c r="AF215" i="11"/>
  <c r="AG236" i="11" s="1"/>
  <c r="AF215" i="9"/>
  <c r="AG236" i="9" s="1"/>
  <c r="AG236" i="4"/>
  <c r="Z218" i="11"/>
  <c r="T221" i="11"/>
  <c r="L222" i="11" a="1"/>
  <c r="L222" i="11" s="1"/>
  <c r="AD216" i="11"/>
  <c r="AB216" i="11"/>
  <c r="V303" i="11"/>
  <c r="S219" i="11"/>
  <c r="H220" i="11"/>
  <c r="R220" i="11"/>
  <c r="U219" i="11"/>
  <c r="X219" i="11" s="1"/>
  <c r="Y219" i="11" s="1"/>
  <c r="AA217" i="11"/>
  <c r="AC216" i="11"/>
  <c r="AE216" i="11" s="1"/>
  <c r="W302" i="11"/>
  <c r="Z218" i="10"/>
  <c r="AB216" i="10"/>
  <c r="AD216" i="10"/>
  <c r="L221" i="10" a="1"/>
  <c r="L221" i="10" s="1"/>
  <c r="T220" i="10"/>
  <c r="V303" i="10"/>
  <c r="H220" i="10"/>
  <c r="S219" i="10"/>
  <c r="AA217" i="10"/>
  <c r="AC216" i="10"/>
  <c r="AE216" i="10" s="1"/>
  <c r="AF216" i="10" s="1"/>
  <c r="W302" i="10"/>
  <c r="R220" i="10"/>
  <c r="U219" i="10"/>
  <c r="X219" i="10" s="1"/>
  <c r="Y219" i="10" s="1"/>
  <c r="AD216" i="9"/>
  <c r="AG237" i="9" s="1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E216" i="9" s="1"/>
  <c r="AF216" i="9" s="1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F216" i="11" l="1"/>
  <c r="AG237" i="11"/>
  <c r="AG237" i="10"/>
  <c r="Z219" i="11"/>
  <c r="AB217" i="11"/>
  <c r="AD217" i="1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E217" i="11" s="1"/>
  <c r="Z219" i="10"/>
  <c r="AB217" i="10"/>
  <c r="AD217" i="10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E217" i="10" s="1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B217" i="9"/>
  <c r="AA218" i="9"/>
  <c r="AC217" i="9"/>
  <c r="AE217" i="9" s="1"/>
  <c r="AF217" i="9" s="1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E219" i="11" l="1"/>
  <c r="AF217" i="11"/>
  <c r="AG238" i="11" s="1"/>
  <c r="AF217" i="10"/>
  <c r="AG238" i="10" s="1"/>
  <c r="AE219" i="10"/>
  <c r="AE219" i="9"/>
  <c r="AG238" i="9"/>
  <c r="AF219" i="9"/>
  <c r="AE221" i="9"/>
  <c r="Z220" i="11"/>
  <c r="V305" i="11"/>
  <c r="S221" i="11"/>
  <c r="H222" i="11"/>
  <c r="W304" i="11"/>
  <c r="R222" i="11"/>
  <c r="U221" i="11"/>
  <c r="X221" i="11" s="1"/>
  <c r="Y221" i="11" s="1"/>
  <c r="AD218" i="11"/>
  <c r="AB218" i="11"/>
  <c r="AC218" i="11"/>
  <c r="AE218" i="11" s="1"/>
  <c r="AA219" i="11"/>
  <c r="T223" i="11"/>
  <c r="L224" i="11" a="1"/>
  <c r="L224" i="11" s="1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B218" i="10"/>
  <c r="AC218" i="10"/>
  <c r="AE218" i="10" s="1"/>
  <c r="AA219" i="10"/>
  <c r="W304" i="10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B218" i="9"/>
  <c r="AA219" i="9"/>
  <c r="AC218" i="9"/>
  <c r="AE218" i="9" s="1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E220" i="11" l="1"/>
  <c r="AF218" i="11"/>
  <c r="AG239" i="11" s="1"/>
  <c r="AF219" i="11"/>
  <c r="AE221" i="11"/>
  <c r="AE220" i="10"/>
  <c r="AF218" i="10"/>
  <c r="AG239" i="10"/>
  <c r="AF219" i="10"/>
  <c r="AE221" i="10"/>
  <c r="AE220" i="9"/>
  <c r="AF218" i="9"/>
  <c r="AG239" i="9"/>
  <c r="AE223" i="9"/>
  <c r="AF221" i="9"/>
  <c r="AG239" i="4"/>
  <c r="Z221" i="11"/>
  <c r="W305" i="11"/>
  <c r="U222" i="11"/>
  <c r="X222" i="11" s="1"/>
  <c r="Y222" i="11" s="1"/>
  <c r="R223" i="11"/>
  <c r="L225" i="11" a="1"/>
  <c r="L225" i="11" s="1"/>
  <c r="T224" i="11"/>
  <c r="AC219" i="11"/>
  <c r="AA220" i="11"/>
  <c r="H223" i="11"/>
  <c r="S222" i="11"/>
  <c r="V306" i="11"/>
  <c r="AD219" i="11"/>
  <c r="AG240" i="11" s="1"/>
  <c r="AB219" i="11"/>
  <c r="Z221" i="10"/>
  <c r="V306" i="10"/>
  <c r="H223" i="10"/>
  <c r="S222" i="10"/>
  <c r="AD219" i="10"/>
  <c r="AG240" i="10" s="1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Z221" i="9"/>
  <c r="AD219" i="9"/>
  <c r="AG240" i="9" s="1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 s="1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E223" i="11" l="1"/>
  <c r="AF221" i="11"/>
  <c r="AE222" i="11"/>
  <c r="AF220" i="11"/>
  <c r="AF221" i="10"/>
  <c r="AE223" i="10"/>
  <c r="AF220" i="10"/>
  <c r="AE222" i="10"/>
  <c r="AE222" i="9"/>
  <c r="AF220" i="9"/>
  <c r="AF223" i="9"/>
  <c r="AE225" i="9"/>
  <c r="AG240" i="6"/>
  <c r="Z222" i="11"/>
  <c r="V307" i="11"/>
  <c r="H224" i="11"/>
  <c r="S223" i="11"/>
  <c r="AD220" i="11"/>
  <c r="AG241" i="11" s="1"/>
  <c r="AB220" i="11"/>
  <c r="L226" i="11" a="1"/>
  <c r="L226" i="11" s="1"/>
  <c r="T225" i="11"/>
  <c r="U223" i="11"/>
  <c r="X223" i="11" s="1"/>
  <c r="Y223" i="11" s="1"/>
  <c r="R224" i="11"/>
  <c r="AC220" i="11"/>
  <c r="AA221" i="11"/>
  <c r="W306" i="11"/>
  <c r="Z222" i="10"/>
  <c r="L225" i="10" a="1"/>
  <c r="L225" i="10" s="1"/>
  <c r="T224" i="10"/>
  <c r="V307" i="10"/>
  <c r="H224" i="10"/>
  <c r="S223" i="10"/>
  <c r="W306" i="10"/>
  <c r="AD220" i="10"/>
  <c r="AG241" i="10" s="1"/>
  <c r="AB220" i="10"/>
  <c r="AC220" i="10"/>
  <c r="AA221" i="10"/>
  <c r="R224" i="10"/>
  <c r="U223" i="10"/>
  <c r="X223" i="10" s="1"/>
  <c r="Y223" i="10" s="1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G241" i="9" s="1"/>
  <c r="AB220" i="9"/>
  <c r="AC220" i="9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F222" i="11" l="1"/>
  <c r="AE224" i="11"/>
  <c r="AE225" i="11"/>
  <c r="AF223" i="11"/>
  <c r="AE224" i="10"/>
  <c r="AF222" i="10"/>
  <c r="AE225" i="10"/>
  <c r="AF223" i="10"/>
  <c r="AE224" i="9"/>
  <c r="AF222" i="9"/>
  <c r="AF225" i="9"/>
  <c r="AE227" i="9"/>
  <c r="Z223" i="11"/>
  <c r="U224" i="11"/>
  <c r="X224" i="11" s="1"/>
  <c r="Y224" i="11" s="1"/>
  <c r="R225" i="11"/>
  <c r="V308" i="11"/>
  <c r="H225" i="11"/>
  <c r="S224" i="11"/>
  <c r="W307" i="11"/>
  <c r="AA222" i="11"/>
  <c r="AC221" i="11"/>
  <c r="L227" i="11" a="1"/>
  <c r="L227" i="11" s="1"/>
  <c r="T226" i="11"/>
  <c r="AD221" i="11"/>
  <c r="AG242" i="11" s="1"/>
  <c r="AB221" i="11"/>
  <c r="Z223" i="10"/>
  <c r="W307" i="10"/>
  <c r="L226" i="10" a="1"/>
  <c r="L226" i="10" s="1"/>
  <c r="T225" i="10"/>
  <c r="AD221" i="10"/>
  <c r="AG242" i="10" s="1"/>
  <c r="AB221" i="10"/>
  <c r="V308" i="10"/>
  <c r="S224" i="10"/>
  <c r="H225" i="10"/>
  <c r="U224" i="10"/>
  <c r="X224" i="10" s="1"/>
  <c r="Y224" i="10" s="1"/>
  <c r="R225" i="10"/>
  <c r="AC221" i="10"/>
  <c r="AA222" i="10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G242" i="9" s="1"/>
  <c r="AA222" i="9"/>
  <c r="AC221" i="9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E227" i="11" l="1"/>
  <c r="AF225" i="11"/>
  <c r="AE226" i="11"/>
  <c r="AF224" i="11"/>
  <c r="AF225" i="10"/>
  <c r="AE227" i="10"/>
  <c r="AE226" i="10"/>
  <c r="AF224" i="10"/>
  <c r="AE226" i="9"/>
  <c r="AF224" i="9"/>
  <c r="AE229" i="9"/>
  <c r="AF227" i="9"/>
  <c r="Z224" i="11"/>
  <c r="AD222" i="11"/>
  <c r="AG243" i="11" s="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A223" i="11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A223" i="10"/>
  <c r="AD222" i="10"/>
  <c r="AG243" i="10" s="1"/>
  <c r="AB222" i="10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G243" i="9" s="1"/>
  <c r="AB222" i="9"/>
  <c r="AC222" i="9"/>
  <c r="AA223" i="9"/>
  <c r="AF221" i="8"/>
  <c r="AG242" i="8" s="1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E228" i="11" l="1"/>
  <c r="AF226" i="11"/>
  <c r="AF227" i="11"/>
  <c r="AE229" i="11"/>
  <c r="AE228" i="10"/>
  <c r="AF226" i="10"/>
  <c r="AE229" i="10"/>
  <c r="AF227" i="10"/>
  <c r="AF226" i="9"/>
  <c r="AE228" i="9"/>
  <c r="AE231" i="9"/>
  <c r="AF229" i="9"/>
  <c r="AG243" i="4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G244" i="11" s="1"/>
  <c r="AB223" i="11"/>
  <c r="AA224" i="11"/>
  <c r="AC223" i="11"/>
  <c r="W309" i="11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A224" i="10"/>
  <c r="AD223" i="10"/>
  <c r="AG244" i="10" s="1"/>
  <c r="AB223" i="10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A224" i="9"/>
  <c r="W309" i="9"/>
  <c r="AD223" i="9"/>
  <c r="AG244" i="9" s="1"/>
  <c r="AB223" i="9"/>
  <c r="AF222" i="8"/>
  <c r="AG243" i="8" s="1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E223" i="4" s="1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F229" i="11" l="1"/>
  <c r="AE231" i="11"/>
  <c r="AE230" i="11"/>
  <c r="AF228" i="11"/>
  <c r="AF229" i="10"/>
  <c r="AE231" i="10"/>
  <c r="AE230" i="10"/>
  <c r="AF228" i="10"/>
  <c r="AE230" i="9"/>
  <c r="AF228" i="9"/>
  <c r="AE233" i="9"/>
  <c r="AF231" i="9"/>
  <c r="AF223" i="4"/>
  <c r="AG244" i="4"/>
  <c r="Z226" i="11"/>
  <c r="AD224" i="11"/>
  <c r="AG245" i="11" s="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V311" i="11"/>
  <c r="H228" i="11"/>
  <c r="S227" i="11"/>
  <c r="Z226" i="10"/>
  <c r="R228" i="10"/>
  <c r="U227" i="10"/>
  <c r="X227" i="10" s="1"/>
  <c r="Y227" i="10" s="1"/>
  <c r="V311" i="10"/>
  <c r="H228" i="10"/>
  <c r="S227" i="10"/>
  <c r="W310" i="10"/>
  <c r="AA225" i="10"/>
  <c r="AC224" i="10"/>
  <c r="L229" i="10" a="1"/>
  <c r="L229" i="10" s="1"/>
  <c r="T228" i="10"/>
  <c r="AD224" i="10"/>
  <c r="AG245" i="10" s="1"/>
  <c r="AB224" i="10"/>
  <c r="Z226" i="9"/>
  <c r="AD224" i="9"/>
  <c r="AG245" i="9" s="1"/>
  <c r="AB224" i="9"/>
  <c r="W310" i="9"/>
  <c r="U227" i="9"/>
  <c r="X227" i="9" s="1"/>
  <c r="Y227" i="9" s="1"/>
  <c r="R228" i="9"/>
  <c r="V311" i="9"/>
  <c r="H228" i="9"/>
  <c r="S227" i="9"/>
  <c r="AC224" i="9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Z226" i="4"/>
  <c r="W310" i="4"/>
  <c r="AD224" i="4"/>
  <c r="AB224" i="4"/>
  <c r="L230" i="4" a="1"/>
  <c r="L230" i="4" s="1"/>
  <c r="T229" i="4"/>
  <c r="AC224" i="4"/>
  <c r="AE224" i="4" s="1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F230" i="11" l="1"/>
  <c r="AE232" i="11"/>
  <c r="AF231" i="11"/>
  <c r="AE233" i="11"/>
  <c r="AF230" i="10"/>
  <c r="AE232" i="10"/>
  <c r="AF231" i="10"/>
  <c r="AE233" i="10"/>
  <c r="AE232" i="9"/>
  <c r="AF230" i="9"/>
  <c r="AE235" i="9"/>
  <c r="AF233" i="9"/>
  <c r="AF224" i="4"/>
  <c r="AE225" i="4"/>
  <c r="AE226" i="4" s="1"/>
  <c r="AG245" i="4"/>
  <c r="Z227" i="11"/>
  <c r="AB225" i="11"/>
  <c r="AD225" i="11"/>
  <c r="AG246" i="11" s="1"/>
  <c r="R229" i="11"/>
  <c r="U228" i="11"/>
  <c r="X228" i="11" s="1"/>
  <c r="Y228" i="11" s="1"/>
  <c r="V312" i="11"/>
  <c r="S228" i="11"/>
  <c r="H229" i="11"/>
  <c r="AC225" i="11"/>
  <c r="AA226" i="11"/>
  <c r="T230" i="11"/>
  <c r="L231" i="11" a="1"/>
  <c r="L231" i="11" s="1"/>
  <c r="W311" i="11"/>
  <c r="Z227" i="10"/>
  <c r="AB225" i="10"/>
  <c r="AD225" i="10"/>
  <c r="AG246" i="10" s="1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Z227" i="9"/>
  <c r="V312" i="9"/>
  <c r="H229" i="9"/>
  <c r="S228" i="9"/>
  <c r="W311" i="9"/>
  <c r="L230" i="9" a="1"/>
  <c r="L230" i="9" s="1"/>
  <c r="T229" i="9"/>
  <c r="AA226" i="9"/>
  <c r="AC225" i="9"/>
  <c r="U228" i="9"/>
  <c r="X228" i="9" s="1"/>
  <c r="Y228" i="9" s="1"/>
  <c r="R229" i="9"/>
  <c r="AB225" i="9"/>
  <c r="AD225" i="9"/>
  <c r="AG246" i="9" s="1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AF226" i="4"/>
  <c r="AF225" i="4"/>
  <c r="Z227" i="4"/>
  <c r="AD225" i="4"/>
  <c r="AB225" i="4"/>
  <c r="L231" i="4" a="1"/>
  <c r="L231" i="4" s="1"/>
  <c r="T230" i="4"/>
  <c r="V312" i="4"/>
  <c r="H229" i="4"/>
  <c r="S228" i="4"/>
  <c r="AA226" i="4"/>
  <c r="AC225" i="4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F233" i="11" l="1"/>
  <c r="AE235" i="11"/>
  <c r="AF232" i="11"/>
  <c r="AE234" i="11"/>
  <c r="AE235" i="10"/>
  <c r="AF233" i="10"/>
  <c r="AE234" i="10"/>
  <c r="AF232" i="10"/>
  <c r="AF232" i="9"/>
  <c r="AE234" i="9"/>
  <c r="AE227" i="4"/>
  <c r="AE237" i="9"/>
  <c r="AF235" i="9"/>
  <c r="AG246" i="4"/>
  <c r="Z228" i="11"/>
  <c r="AD226" i="11"/>
  <c r="AG247" i="11" s="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A227" i="11"/>
  <c r="Z228" i="10"/>
  <c r="V313" i="10"/>
  <c r="S229" i="10"/>
  <c r="H230" i="10"/>
  <c r="W312" i="10"/>
  <c r="T230" i="10"/>
  <c r="L231" i="10" a="1"/>
  <c r="L231" i="10" s="1"/>
  <c r="AD226" i="10"/>
  <c r="AG247" i="10" s="1"/>
  <c r="AB226" i="10"/>
  <c r="R230" i="10"/>
  <c r="U229" i="10"/>
  <c r="X229" i="10" s="1"/>
  <c r="Y229" i="10" s="1"/>
  <c r="AC226" i="10"/>
  <c r="AA227" i="10"/>
  <c r="Z228" i="9"/>
  <c r="U229" i="9"/>
  <c r="X229" i="9" s="1"/>
  <c r="Y229" i="9" s="1"/>
  <c r="R230" i="9"/>
  <c r="V313" i="9"/>
  <c r="H230" i="9"/>
  <c r="S229" i="9"/>
  <c r="AD226" i="9"/>
  <c r="AG247" i="9" s="1"/>
  <c r="AB226" i="9"/>
  <c r="W312" i="9"/>
  <c r="AA227" i="9"/>
  <c r="AC226" i="9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AF227" i="4"/>
  <c r="AE228" i="4"/>
  <c r="Z228" i="4"/>
  <c r="V313" i="4"/>
  <c r="H230" i="4"/>
  <c r="S229" i="4"/>
  <c r="AD226" i="4"/>
  <c r="AG247" i="4" s="1"/>
  <c r="AB226" i="4"/>
  <c r="W312" i="4"/>
  <c r="L232" i="4" a="1"/>
  <c r="L232" i="4" s="1"/>
  <c r="T231" i="4"/>
  <c r="AC226" i="4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F234" i="11" l="1"/>
  <c r="AE236" i="11"/>
  <c r="AE237" i="11"/>
  <c r="AF235" i="11"/>
  <c r="AE236" i="10"/>
  <c r="AF234" i="10"/>
  <c r="AE237" i="10"/>
  <c r="AF235" i="10"/>
  <c r="AF234" i="9"/>
  <c r="AE236" i="9"/>
  <c r="AF237" i="9"/>
  <c r="AE239" i="9"/>
  <c r="AG247" i="7"/>
  <c r="Z229" i="11"/>
  <c r="V314" i="11"/>
  <c r="H231" i="11"/>
  <c r="S230" i="11"/>
  <c r="W313" i="11"/>
  <c r="U230" i="11"/>
  <c r="X230" i="11" s="1"/>
  <c r="Y230" i="11" s="1"/>
  <c r="R231" i="11"/>
  <c r="AD227" i="11"/>
  <c r="AG248" i="11" s="1"/>
  <c r="AB227" i="11"/>
  <c r="AC227" i="11"/>
  <c r="AA228" i="11"/>
  <c r="L233" i="11" a="1"/>
  <c r="L233" i="11" s="1"/>
  <c r="T232" i="11"/>
  <c r="Z229" i="10"/>
  <c r="U230" i="10"/>
  <c r="X230" i="10" s="1"/>
  <c r="Y230" i="10" s="1"/>
  <c r="R231" i="10"/>
  <c r="V314" i="10"/>
  <c r="S230" i="10"/>
  <c r="H231" i="10"/>
  <c r="AD227" i="10"/>
  <c r="AG248" i="10" s="1"/>
  <c r="AB227" i="10"/>
  <c r="W313" i="10"/>
  <c r="AC227" i="10"/>
  <c r="AA228" i="10"/>
  <c r="T231" i="10"/>
  <c r="L232" i="10" a="1"/>
  <c r="L232" i="10" s="1"/>
  <c r="Z229" i="9"/>
  <c r="W313" i="9"/>
  <c r="R231" i="9"/>
  <c r="U230" i="9"/>
  <c r="X230" i="9" s="1"/>
  <c r="Y230" i="9" s="1"/>
  <c r="V314" i="9"/>
  <c r="S230" i="9"/>
  <c r="H231" i="9"/>
  <c r="AB227" i="9"/>
  <c r="AD227" i="9"/>
  <c r="AG248" i="9" s="1"/>
  <c r="AA228" i="9"/>
  <c r="AC227" i="9"/>
  <c r="T231" i="9"/>
  <c r="L232" i="9" a="1"/>
  <c r="L232" i="9" s="1"/>
  <c r="AF226" i="8"/>
  <c r="AG247" i="8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AF228" i="4"/>
  <c r="AE229" i="4"/>
  <c r="Z229" i="4"/>
  <c r="AB227" i="4"/>
  <c r="AD227" i="4"/>
  <c r="AG248" i="4" s="1"/>
  <c r="U230" i="4"/>
  <c r="X230" i="4" s="1"/>
  <c r="Y230" i="4" s="1"/>
  <c r="R231" i="4"/>
  <c r="AC227" i="4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F237" i="11" l="1"/>
  <c r="AE239" i="11"/>
  <c r="AE238" i="11"/>
  <c r="AF236" i="11"/>
  <c r="AE239" i="10"/>
  <c r="AF237" i="10"/>
  <c r="AE238" i="10"/>
  <c r="AF236" i="10"/>
  <c r="AE238" i="9"/>
  <c r="AF236" i="9"/>
  <c r="AF239" i="9"/>
  <c r="AE241" i="9"/>
  <c r="Z230" i="11"/>
  <c r="V315" i="11"/>
  <c r="H232" i="11"/>
  <c r="S231" i="11"/>
  <c r="W314" i="11"/>
  <c r="L234" i="11" a="1"/>
  <c r="L234" i="11" s="1"/>
  <c r="T233" i="11"/>
  <c r="AC228" i="11"/>
  <c r="AA229" i="11"/>
  <c r="U231" i="11"/>
  <c r="X231" i="11" s="1"/>
  <c r="Y231" i="11" s="1"/>
  <c r="R232" i="11"/>
  <c r="AD228" i="11"/>
  <c r="AG249" i="11" s="1"/>
  <c r="AB228" i="11"/>
  <c r="Z230" i="10"/>
  <c r="W314" i="10"/>
  <c r="U231" i="10"/>
  <c r="X231" i="10" s="1"/>
  <c r="Y231" i="10" s="1"/>
  <c r="R232" i="10"/>
  <c r="L233" i="10" a="1"/>
  <c r="L233" i="10" s="1"/>
  <c r="T232" i="10"/>
  <c r="AC228" i="10"/>
  <c r="AA229" i="10"/>
  <c r="V315" i="10"/>
  <c r="H232" i="10"/>
  <c r="S231" i="10"/>
  <c r="AD228" i="10"/>
  <c r="AG249" i="10" s="1"/>
  <c r="AB228" i="10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A229" i="9"/>
  <c r="AB228" i="9"/>
  <c r="AD228" i="9"/>
  <c r="AG249" i="9" s="1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AF229" i="4"/>
  <c r="AE230" i="4"/>
  <c r="AE231" i="4" s="1"/>
  <c r="Z230" i="4"/>
  <c r="AD228" i="4"/>
  <c r="AG249" i="4" s="1"/>
  <c r="AB228" i="4"/>
  <c r="L234" i="4" a="1"/>
  <c r="L234" i="4" s="1"/>
  <c r="T233" i="4"/>
  <c r="V315" i="4"/>
  <c r="H232" i="4"/>
  <c r="S231" i="4"/>
  <c r="AC228" i="4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F238" i="11" l="1"/>
  <c r="AE240" i="11"/>
  <c r="AF239" i="11"/>
  <c r="AE241" i="11"/>
  <c r="AF238" i="10"/>
  <c r="AE240" i="10"/>
  <c r="AF239" i="10"/>
  <c r="AE241" i="10"/>
  <c r="AE240" i="9"/>
  <c r="AF238" i="9"/>
  <c r="AF241" i="9"/>
  <c r="AE243" i="9"/>
  <c r="Z231" i="11"/>
  <c r="AD229" i="11"/>
  <c r="AG250" i="11" s="1"/>
  <c r="AB229" i="11"/>
  <c r="V316" i="11"/>
  <c r="H233" i="11"/>
  <c r="S232" i="11"/>
  <c r="W315" i="11"/>
  <c r="L235" i="11" a="1"/>
  <c r="L235" i="11" s="1"/>
  <c r="T234" i="11"/>
  <c r="AC229" i="11"/>
  <c r="AA230" i="11"/>
  <c r="U232" i="11"/>
  <c r="X232" i="11" s="1"/>
  <c r="Y232" i="11" s="1"/>
  <c r="R233" i="11"/>
  <c r="Z231" i="10"/>
  <c r="U232" i="10"/>
  <c r="X232" i="10" s="1"/>
  <c r="Y232" i="10" s="1"/>
  <c r="R233" i="10"/>
  <c r="V316" i="10"/>
  <c r="H233" i="10"/>
  <c r="S232" i="10"/>
  <c r="AD229" i="10"/>
  <c r="AG250" i="10" s="1"/>
  <c r="AB229" i="10"/>
  <c r="L234" i="10" a="1"/>
  <c r="L234" i="10" s="1"/>
  <c r="T233" i="10"/>
  <c r="W315" i="10"/>
  <c r="AC229" i="10"/>
  <c r="AA230" i="10"/>
  <c r="Z231" i="9"/>
  <c r="W315" i="9"/>
  <c r="U232" i="9"/>
  <c r="X232" i="9" s="1"/>
  <c r="Y232" i="9" s="1"/>
  <c r="R233" i="9"/>
  <c r="V316" i="9"/>
  <c r="S232" i="9"/>
  <c r="H233" i="9"/>
  <c r="AC229" i="9"/>
  <c r="AA230" i="9"/>
  <c r="T233" i="9"/>
  <c r="L234" i="9" a="1"/>
  <c r="L234" i="9" s="1"/>
  <c r="AD229" i="9"/>
  <c r="AG250" i="9" s="1"/>
  <c r="AB229" i="9"/>
  <c r="AF228" i="8"/>
  <c r="AG249" i="8" s="1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AF231" i="4"/>
  <c r="AF230" i="4"/>
  <c r="AE232" i="4"/>
  <c r="Z231" i="4"/>
  <c r="AD229" i="4"/>
  <c r="AG250" i="4" s="1"/>
  <c r="AB229" i="4"/>
  <c r="V316" i="4"/>
  <c r="H233" i="4"/>
  <c r="S232" i="4"/>
  <c r="T234" i="4"/>
  <c r="L235" i="4" a="1"/>
  <c r="L235" i="4" s="1"/>
  <c r="AA230" i="4"/>
  <c r="AC229" i="4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F241" i="11" l="1"/>
  <c r="AE243" i="11"/>
  <c r="AE242" i="11"/>
  <c r="AF240" i="11"/>
  <c r="AE243" i="10"/>
  <c r="AF241" i="10"/>
  <c r="AF240" i="10"/>
  <c r="AE242" i="10"/>
  <c r="AE242" i="9"/>
  <c r="AF240" i="9"/>
  <c r="AE245" i="9"/>
  <c r="AF243" i="9"/>
  <c r="Z232" i="11"/>
  <c r="V317" i="11"/>
  <c r="H234" i="11"/>
  <c r="S233" i="11"/>
  <c r="W316" i="11"/>
  <c r="U233" i="11"/>
  <c r="X233" i="11" s="1"/>
  <c r="Y233" i="11" s="1"/>
  <c r="R234" i="11"/>
  <c r="AC230" i="11"/>
  <c r="AA231" i="11"/>
  <c r="L236" i="11" a="1"/>
  <c r="L236" i="11" s="1"/>
  <c r="T235" i="11"/>
  <c r="AD230" i="11"/>
  <c r="AG251" i="11" s="1"/>
  <c r="AB230" i="11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G251" i="10" s="1"/>
  <c r="AB230" i="10"/>
  <c r="AC230" i="10"/>
  <c r="AA231" i="10"/>
  <c r="Z232" i="9"/>
  <c r="V317" i="9"/>
  <c r="H234" i="9"/>
  <c r="S233" i="9"/>
  <c r="W316" i="9"/>
  <c r="U233" i="9"/>
  <c r="X233" i="9" s="1"/>
  <c r="Y233" i="9" s="1"/>
  <c r="R234" i="9"/>
  <c r="AD230" i="9"/>
  <c r="AG251" i="9" s="1"/>
  <c r="AB230" i="9"/>
  <c r="AC230" i="9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29" i="6"/>
  <c r="AG250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E230" i="6" s="1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AF232" i="4"/>
  <c r="AE233" i="4"/>
  <c r="AE234" i="4" s="1"/>
  <c r="Z232" i="4"/>
  <c r="AB230" i="4"/>
  <c r="AD230" i="4"/>
  <c r="AG251" i="4" s="1"/>
  <c r="V317" i="4"/>
  <c r="S233" i="4"/>
  <c r="H234" i="4"/>
  <c r="W316" i="4"/>
  <c r="AC230" i="4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F242" i="11" l="1"/>
  <c r="AE244" i="11"/>
  <c r="AF243" i="11"/>
  <c r="AE245" i="11"/>
  <c r="AE244" i="10"/>
  <c r="AF242" i="10"/>
  <c r="AF243" i="10"/>
  <c r="AE245" i="10"/>
  <c r="AF242" i="9"/>
  <c r="AE244" i="9"/>
  <c r="AF245" i="9"/>
  <c r="AE247" i="9"/>
  <c r="AF230" i="6"/>
  <c r="AG251" i="6" s="1"/>
  <c r="Z233" i="11"/>
  <c r="AD231" i="11"/>
  <c r="AG252" i="11" s="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A232" i="10"/>
  <c r="AD231" i="10"/>
  <c r="AG252" i="10" s="1"/>
  <c r="AB231" i="10"/>
  <c r="Z233" i="9"/>
  <c r="H235" i="9"/>
  <c r="S234" i="9"/>
  <c r="V318" i="9"/>
  <c r="L236" i="9" a="1"/>
  <c r="L236" i="9" s="1"/>
  <c r="T235" i="9"/>
  <c r="W317" i="9"/>
  <c r="AC231" i="9"/>
  <c r="AA232" i="9"/>
  <c r="U234" i="9"/>
  <c r="X234" i="9" s="1"/>
  <c r="Y234" i="9" s="1"/>
  <c r="R235" i="9"/>
  <c r="AD231" i="9"/>
  <c r="AG252" i="9" s="1"/>
  <c r="AB231" i="9"/>
  <c r="AE231" i="8"/>
  <c r="AF230" i="8"/>
  <c r="AG251" i="8" s="1"/>
  <c r="AE232" i="8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AE231" i="6" s="1"/>
  <c r="V318" i="6"/>
  <c r="H235" i="6"/>
  <c r="S234" i="6"/>
  <c r="AD231" i="6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AF234" i="4"/>
  <c r="AF233" i="4"/>
  <c r="AE235" i="4"/>
  <c r="Z233" i="4"/>
  <c r="AD231" i="4"/>
  <c r="AG252" i="4" s="1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F245" i="11" l="1"/>
  <c r="AE247" i="11"/>
  <c r="AF244" i="11"/>
  <c r="AE246" i="11"/>
  <c r="AF245" i="10"/>
  <c r="AE247" i="10"/>
  <c r="AE246" i="10"/>
  <c r="AF244" i="10"/>
  <c r="AE246" i="9"/>
  <c r="AF244" i="9"/>
  <c r="AE249" i="9"/>
  <c r="AF247" i="9"/>
  <c r="AF231" i="6"/>
  <c r="AE232" i="6"/>
  <c r="AF232" i="6" s="1"/>
  <c r="AG252" i="6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G253" i="11" s="1"/>
  <c r="AB232" i="11"/>
  <c r="AA233" i="11"/>
  <c r="AC232" i="11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D232" i="10"/>
  <c r="AG253" i="10" s="1"/>
  <c r="AB232" i="10"/>
  <c r="Z234" i="9"/>
  <c r="AD232" i="9"/>
  <c r="AG253" i="9" s="1"/>
  <c r="AB232" i="9"/>
  <c r="V319" i="9"/>
  <c r="H236" i="9"/>
  <c r="S235" i="9"/>
  <c r="AC232" i="9"/>
  <c r="AA233" i="9"/>
  <c r="L237" i="9" a="1"/>
  <c r="L237" i="9" s="1"/>
  <c r="T236" i="9"/>
  <c r="W318" i="9"/>
  <c r="U235" i="9"/>
  <c r="X235" i="9" s="1"/>
  <c r="Y235" i="9" s="1"/>
  <c r="R236" i="9"/>
  <c r="AF232" i="8"/>
  <c r="AF231" i="8"/>
  <c r="AG252" i="8" s="1"/>
  <c r="AE233" i="8"/>
  <c r="AF233" i="8" s="1"/>
  <c r="Z234" i="8"/>
  <c r="AB232" i="8"/>
  <c r="AD232" i="8"/>
  <c r="AG253" i="8" s="1"/>
  <c r="V319" i="8"/>
  <c r="S235" i="8"/>
  <c r="H236" i="8"/>
  <c r="T237" i="8"/>
  <c r="L238" i="8" a="1"/>
  <c r="L238" i="8" s="1"/>
  <c r="W318" i="8"/>
  <c r="AC232" i="8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A233" i="7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AF235" i="4"/>
  <c r="AE236" i="4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A233" i="1"/>
  <c r="L238" i="1" a="1"/>
  <c r="L238" i="1" s="1"/>
  <c r="T237" i="1"/>
  <c r="AE232" i="1"/>
  <c r="AE233" i="1" s="1"/>
  <c r="AD232" i="1"/>
  <c r="AB232" i="1"/>
  <c r="U235" i="1"/>
  <c r="X235" i="1" s="1"/>
  <c r="Y235" i="1" s="1"/>
  <c r="R236" i="1"/>
  <c r="AF246" i="11" l="1"/>
  <c r="AE248" i="11"/>
  <c r="AF247" i="11"/>
  <c r="AE249" i="11"/>
  <c r="AE248" i="10"/>
  <c r="AF246" i="10"/>
  <c r="AE249" i="10"/>
  <c r="AF247" i="10"/>
  <c r="AE248" i="9"/>
  <c r="AF246" i="9"/>
  <c r="AE233" i="6"/>
  <c r="AE234" i="6" s="1"/>
  <c r="AF249" i="9"/>
  <c r="AE251" i="9"/>
  <c r="AG253" i="6"/>
  <c r="Z235" i="11"/>
  <c r="V320" i="11"/>
  <c r="S236" i="11"/>
  <c r="H237" i="11"/>
  <c r="W319" i="11"/>
  <c r="AB233" i="11"/>
  <c r="AD233" i="11"/>
  <c r="AG254" i="11" s="1"/>
  <c r="T238" i="11"/>
  <c r="L239" i="11" a="1"/>
  <c r="L239" i="11" s="1"/>
  <c r="R237" i="11"/>
  <c r="U236" i="11"/>
  <c r="X236" i="11" s="1"/>
  <c r="Y236" i="11" s="1"/>
  <c r="AC233" i="11"/>
  <c r="AA234" i="11"/>
  <c r="Z235" i="10"/>
  <c r="T237" i="10"/>
  <c r="L238" i="10" a="1"/>
  <c r="L238" i="10" s="1"/>
  <c r="AB233" i="10"/>
  <c r="AD233" i="10"/>
  <c r="AG254" i="10" s="1"/>
  <c r="V320" i="10"/>
  <c r="H237" i="10"/>
  <c r="S236" i="10"/>
  <c r="W319" i="10"/>
  <c r="R237" i="10"/>
  <c r="U236" i="10"/>
  <c r="X236" i="10" s="1"/>
  <c r="Y236" i="10" s="1"/>
  <c r="AA234" i="10"/>
  <c r="AC233" i="10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G254" i="9" s="1"/>
  <c r="AB233" i="9"/>
  <c r="W319" i="9"/>
  <c r="AA234" i="9"/>
  <c r="AC233" i="9"/>
  <c r="AE234" i="8"/>
  <c r="Z235" i="8"/>
  <c r="AD233" i="8"/>
  <c r="AG254" i="8" s="1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A234" i="8"/>
  <c r="W319" i="8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W319" i="7"/>
  <c r="AC233" i="7"/>
  <c r="AE233" i="7" s="1"/>
  <c r="AA234" i="7"/>
  <c r="AF233" i="6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G254" i="6" s="1"/>
  <c r="AC233" i="6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AF236" i="4"/>
  <c r="AE237" i="4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F249" i="11" l="1"/>
  <c r="AE251" i="11"/>
  <c r="AE250" i="11"/>
  <c r="AF248" i="11"/>
  <c r="AF249" i="10"/>
  <c r="AE251" i="10"/>
  <c r="AE250" i="10"/>
  <c r="AF248" i="10"/>
  <c r="AE250" i="9"/>
  <c r="AF248" i="9"/>
  <c r="AE235" i="6"/>
  <c r="AF234" i="6"/>
  <c r="AE253" i="9"/>
  <c r="AF251" i="9"/>
  <c r="AF233" i="7"/>
  <c r="AG254" i="7"/>
  <c r="AG254" i="1"/>
  <c r="Z236" i="11"/>
  <c r="T239" i="11"/>
  <c r="L240" i="11" a="1"/>
  <c r="L240" i="11" s="1"/>
  <c r="V321" i="11"/>
  <c r="S237" i="11"/>
  <c r="H238" i="11"/>
  <c r="AD234" i="11"/>
  <c r="AG255" i="11" s="1"/>
  <c r="AB234" i="11"/>
  <c r="W320" i="11"/>
  <c r="AC234" i="11"/>
  <c r="AA235" i="11"/>
  <c r="U237" i="11"/>
  <c r="X237" i="11" s="1"/>
  <c r="Y237" i="11" s="1"/>
  <c r="R238" i="11"/>
  <c r="Z236" i="10"/>
  <c r="V321" i="10"/>
  <c r="S237" i="10"/>
  <c r="H238" i="10"/>
  <c r="R238" i="10"/>
  <c r="U237" i="10"/>
  <c r="X237" i="10" s="1"/>
  <c r="Y237" i="10" s="1"/>
  <c r="W320" i="10"/>
  <c r="AD234" i="10"/>
  <c r="AG255" i="10" s="1"/>
  <c r="AB234" i="10"/>
  <c r="AC234" i="10"/>
  <c r="AA235" i="10"/>
  <c r="T238" i="10"/>
  <c r="L239" i="10" a="1"/>
  <c r="L239" i="10" s="1"/>
  <c r="Z236" i="9"/>
  <c r="W320" i="9"/>
  <c r="L239" i="9" a="1"/>
  <c r="L239" i="9" s="1"/>
  <c r="T238" i="9"/>
  <c r="AB234" i="9"/>
  <c r="AD234" i="9"/>
  <c r="AG255" i="9" s="1"/>
  <c r="AA235" i="9"/>
  <c r="AC234" i="9"/>
  <c r="U237" i="9"/>
  <c r="X237" i="9" s="1"/>
  <c r="Y237" i="9" s="1"/>
  <c r="R238" i="9"/>
  <c r="V321" i="9"/>
  <c r="H238" i="9"/>
  <c r="S237" i="9"/>
  <c r="AE235" i="8"/>
  <c r="AE236" i="8"/>
  <c r="AF234" i="8"/>
  <c r="Z236" i="8"/>
  <c r="U237" i="8"/>
  <c r="X237" i="8" s="1"/>
  <c r="Y237" i="8" s="1"/>
  <c r="R238" i="8"/>
  <c r="AD234" i="8"/>
  <c r="AG255" i="8" s="1"/>
  <c r="AB234" i="8"/>
  <c r="L240" i="8" a="1"/>
  <c r="L240" i="8" s="1"/>
  <c r="T239" i="8"/>
  <c r="AC234" i="8"/>
  <c r="AA235" i="8"/>
  <c r="V321" i="8"/>
  <c r="H238" i="8"/>
  <c r="S237" i="8"/>
  <c r="W320" i="8"/>
  <c r="Z236" i="7"/>
  <c r="T238" i="7"/>
  <c r="L239" i="7" a="1"/>
  <c r="L239" i="7" s="1"/>
  <c r="W320" i="7"/>
  <c r="R238" i="7"/>
  <c r="U237" i="7"/>
  <c r="X237" i="7" s="1"/>
  <c r="Y237" i="7" s="1"/>
  <c r="AC234" i="7"/>
  <c r="AE234" i="7" s="1"/>
  <c r="AA235" i="7"/>
  <c r="V321" i="7"/>
  <c r="H238" i="7"/>
  <c r="S237" i="7"/>
  <c r="AD234" i="7"/>
  <c r="AB234" i="7"/>
  <c r="AF235" i="6"/>
  <c r="AE236" i="6"/>
  <c r="Z236" i="6"/>
  <c r="AC234" i="6"/>
  <c r="AA235" i="6"/>
  <c r="U237" i="6"/>
  <c r="X237" i="6" s="1"/>
  <c r="Y237" i="6" s="1"/>
  <c r="R238" i="6"/>
  <c r="W320" i="6"/>
  <c r="T239" i="6"/>
  <c r="L240" i="6" a="1"/>
  <c r="L240" i="6" s="1"/>
  <c r="AD234" i="6"/>
  <c r="AG255" i="6" s="1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AF237" i="4"/>
  <c r="AE238" i="4"/>
  <c r="Z236" i="4"/>
  <c r="R238" i="4"/>
  <c r="U237" i="4"/>
  <c r="X237" i="4" s="1"/>
  <c r="Y237" i="4" s="1"/>
  <c r="AD234" i="4"/>
  <c r="AG255" i="4" s="1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F250" i="11" l="1"/>
  <c r="AE252" i="11"/>
  <c r="AF251" i="11"/>
  <c r="AE253" i="11"/>
  <c r="AE252" i="10"/>
  <c r="AF250" i="10"/>
  <c r="AF251" i="10"/>
  <c r="AE253" i="10"/>
  <c r="AE252" i="9"/>
  <c r="AF250" i="9"/>
  <c r="AE255" i="9"/>
  <c r="AF253" i="9"/>
  <c r="AF234" i="7"/>
  <c r="AG255" i="7" s="1"/>
  <c r="AG255" i="1"/>
  <c r="Z237" i="11"/>
  <c r="W321" i="11"/>
  <c r="L241" i="11" a="1"/>
  <c r="L241" i="11" s="1"/>
  <c r="T240" i="11"/>
  <c r="U238" i="11"/>
  <c r="X238" i="11" s="1"/>
  <c r="Y238" i="11" s="1"/>
  <c r="R239" i="11"/>
  <c r="AC235" i="11"/>
  <c r="AA236" i="11"/>
  <c r="V322" i="11"/>
  <c r="H239" i="11"/>
  <c r="S238" i="11"/>
  <c r="AD235" i="11"/>
  <c r="AG256" i="11" s="1"/>
  <c r="AB235" i="11"/>
  <c r="Z237" i="10"/>
  <c r="AD235" i="10"/>
  <c r="AG256" i="10" s="1"/>
  <c r="AB235" i="10"/>
  <c r="V322" i="10"/>
  <c r="S238" i="10"/>
  <c r="H239" i="10"/>
  <c r="W321" i="10"/>
  <c r="U238" i="10"/>
  <c r="X238" i="10" s="1"/>
  <c r="Y238" i="10" s="1"/>
  <c r="R239" i="10"/>
  <c r="AC235" i="10"/>
  <c r="AA236" i="10"/>
  <c r="T239" i="10"/>
  <c r="L240" i="10" a="1"/>
  <c r="L240" i="10" s="1"/>
  <c r="Z237" i="9"/>
  <c r="R239" i="9"/>
  <c r="U238" i="9"/>
  <c r="X238" i="9" s="1"/>
  <c r="Y238" i="9" s="1"/>
  <c r="AD235" i="9"/>
  <c r="AG256" i="9" s="1"/>
  <c r="AB235" i="9"/>
  <c r="L240" i="9" a="1"/>
  <c r="L240" i="9" s="1"/>
  <c r="T239" i="9"/>
  <c r="V322" i="9"/>
  <c r="H239" i="9"/>
  <c r="S238" i="9"/>
  <c r="AA236" i="9"/>
  <c r="AC235" i="9"/>
  <c r="W321" i="9"/>
  <c r="AF236" i="8"/>
  <c r="AE238" i="8"/>
  <c r="AE237" i="8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A236" i="8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AE235" i="7" s="1"/>
  <c r="L240" i="7" a="1"/>
  <c r="L240" i="7" s="1"/>
  <c r="T239" i="7"/>
  <c r="AF236" i="6"/>
  <c r="AE237" i="6"/>
  <c r="Z237" i="6"/>
  <c r="L241" i="6" a="1"/>
  <c r="L241" i="6" s="1"/>
  <c r="T240" i="6"/>
  <c r="AD235" i="6"/>
  <c r="AG256" i="6" s="1"/>
  <c r="AB235" i="6"/>
  <c r="AC235" i="6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AF238" i="4"/>
  <c r="AE239" i="4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E255" i="11" l="1"/>
  <c r="AF253" i="11"/>
  <c r="AF252" i="11"/>
  <c r="AE254" i="11"/>
  <c r="AE255" i="10"/>
  <c r="AF253" i="10"/>
  <c r="AE254" i="10"/>
  <c r="AF252" i="10"/>
  <c r="AF252" i="9"/>
  <c r="AE254" i="9"/>
  <c r="AE257" i="9"/>
  <c r="AF255" i="9"/>
  <c r="AF235" i="7"/>
  <c r="AG256" i="1"/>
  <c r="AG256" i="7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A237" i="11"/>
  <c r="AD236" i="11"/>
  <c r="AG257" i="11" s="1"/>
  <c r="AB236" i="11"/>
  <c r="Z238" i="10"/>
  <c r="W322" i="10"/>
  <c r="U239" i="10"/>
  <c r="X239" i="10" s="1"/>
  <c r="Y239" i="10" s="1"/>
  <c r="R240" i="10"/>
  <c r="L241" i="10" a="1"/>
  <c r="L241" i="10" s="1"/>
  <c r="T240" i="10"/>
  <c r="AC236" i="10"/>
  <c r="AA237" i="10"/>
  <c r="V323" i="10"/>
  <c r="H240" i="10"/>
  <c r="S239" i="10"/>
  <c r="AD236" i="10"/>
  <c r="AG257" i="10" s="1"/>
  <c r="AB236" i="10"/>
  <c r="Z238" i="9"/>
  <c r="V323" i="9"/>
  <c r="S239" i="9"/>
  <c r="H240" i="9"/>
  <c r="R240" i="9"/>
  <c r="U239" i="9"/>
  <c r="X239" i="9" s="1"/>
  <c r="Y239" i="9" s="1"/>
  <c r="AB236" i="9"/>
  <c r="AD236" i="9"/>
  <c r="AG257" i="9" s="1"/>
  <c r="W322" i="9"/>
  <c r="AC236" i="9"/>
  <c r="AA237" i="9"/>
  <c r="T240" i="9"/>
  <c r="L241" i="9" a="1"/>
  <c r="L241" i="9" s="1"/>
  <c r="AF237" i="8"/>
  <c r="AE239" i="8"/>
  <c r="AE240" i="8"/>
  <c r="AF238" i="8"/>
  <c r="Z238" i="8"/>
  <c r="U239" i="8"/>
  <c r="X239" i="8" s="1"/>
  <c r="Y239" i="8" s="1"/>
  <c r="R240" i="8"/>
  <c r="AD236" i="8"/>
  <c r="AG257" i="8" s="1"/>
  <c r="AB236" i="8"/>
  <c r="W322" i="8"/>
  <c r="AC236" i="8"/>
  <c r="AA237" i="8"/>
  <c r="L242" i="8" a="1"/>
  <c r="L242" i="8" s="1"/>
  <c r="T241" i="8"/>
  <c r="V323" i="8"/>
  <c r="H240" i="8"/>
  <c r="S239" i="8"/>
  <c r="Z238" i="7"/>
  <c r="AD236" i="7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E236" i="7" s="1"/>
  <c r="AF236" i="7" s="1"/>
  <c r="AA237" i="7"/>
  <c r="W322" i="7"/>
  <c r="AF237" i="6"/>
  <c r="AE238" i="6"/>
  <c r="AE239" i="6" s="1"/>
  <c r="Z238" i="6"/>
  <c r="AD236" i="6"/>
  <c r="AG257" i="6" s="1"/>
  <c r="AB236" i="6"/>
  <c r="L242" i="6" a="1"/>
  <c r="L242" i="6" s="1"/>
  <c r="T241" i="6"/>
  <c r="V323" i="6"/>
  <c r="H240" i="6"/>
  <c r="S239" i="6"/>
  <c r="AC236" i="6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AF239" i="4"/>
  <c r="AE240" i="4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G257" i="1" s="1"/>
  <c r="AA237" i="1"/>
  <c r="AC236" i="1"/>
  <c r="AE237" i="1"/>
  <c r="V323" i="1"/>
  <c r="H240" i="1"/>
  <c r="S239" i="1"/>
  <c r="AF254" i="11" l="1"/>
  <c r="AE256" i="11"/>
  <c r="AF255" i="11"/>
  <c r="AE257" i="11"/>
  <c r="AE256" i="10"/>
  <c r="AF254" i="10"/>
  <c r="AF255" i="10"/>
  <c r="AE257" i="10"/>
  <c r="AF254" i="9"/>
  <c r="AE256" i="9"/>
  <c r="AF257" i="9"/>
  <c r="AE259" i="9"/>
  <c r="AG257" i="7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A238" i="11"/>
  <c r="AD237" i="11"/>
  <c r="AG258" i="11" s="1"/>
  <c r="AB237" i="11"/>
  <c r="Z239" i="10"/>
  <c r="V324" i="10"/>
  <c r="H241" i="10"/>
  <c r="S240" i="10"/>
  <c r="AD237" i="10"/>
  <c r="AG258" i="10" s="1"/>
  <c r="AB237" i="10"/>
  <c r="L242" i="10" a="1"/>
  <c r="L242" i="10" s="1"/>
  <c r="T241" i="10"/>
  <c r="U240" i="10"/>
  <c r="X240" i="10" s="1"/>
  <c r="Y240" i="10" s="1"/>
  <c r="R241" i="10"/>
  <c r="W323" i="10"/>
  <c r="AC237" i="10"/>
  <c r="AA238" i="10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A238" i="9"/>
  <c r="AD237" i="9"/>
  <c r="AG258" i="9" s="1"/>
  <c r="AB237" i="9"/>
  <c r="AE242" i="8"/>
  <c r="AF240" i="8"/>
  <c r="AF239" i="8"/>
  <c r="AE241" i="8"/>
  <c r="Z239" i="8"/>
  <c r="L243" i="8" a="1"/>
  <c r="L243" i="8" s="1"/>
  <c r="T242" i="8"/>
  <c r="AD237" i="8"/>
  <c r="AG258" i="8" s="1"/>
  <c r="AB237" i="8"/>
  <c r="U240" i="8"/>
  <c r="X240" i="8" s="1"/>
  <c r="Y240" i="8" s="1"/>
  <c r="R241" i="8"/>
  <c r="V324" i="8"/>
  <c r="H241" i="8"/>
  <c r="S240" i="8"/>
  <c r="AC237" i="8"/>
  <c r="AA238" i="8"/>
  <c r="W323" i="8"/>
  <c r="Z239" i="7"/>
  <c r="AD237" i="7"/>
  <c r="AB237" i="7"/>
  <c r="W323" i="7"/>
  <c r="V324" i="7"/>
  <c r="H241" i="7"/>
  <c r="S240" i="7"/>
  <c r="T241" i="7"/>
  <c r="L242" i="7" a="1"/>
  <c r="L242" i="7" s="1"/>
  <c r="AC237" i="7"/>
  <c r="AE237" i="7" s="1"/>
  <c r="AA238" i="7"/>
  <c r="R241" i="7"/>
  <c r="U240" i="7"/>
  <c r="X240" i="7" s="1"/>
  <c r="Y240" i="7" s="1"/>
  <c r="AE240" i="6"/>
  <c r="AE241" i="6" s="1"/>
  <c r="AF238" i="6"/>
  <c r="AF239" i="6"/>
  <c r="Z239" i="6"/>
  <c r="W323" i="6"/>
  <c r="L243" i="6" a="1"/>
  <c r="L243" i="6" s="1"/>
  <c r="T242" i="6"/>
  <c r="AD237" i="6"/>
  <c r="AG258" i="6" s="1"/>
  <c r="AB237" i="6"/>
  <c r="AC237" i="6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AF240" i="4"/>
  <c r="AE241" i="4"/>
  <c r="AE242" i="4" s="1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E259" i="11" l="1"/>
  <c r="AF257" i="11"/>
  <c r="AF256" i="11"/>
  <c r="AE258" i="11"/>
  <c r="AF257" i="10"/>
  <c r="AE259" i="10"/>
  <c r="AE258" i="10"/>
  <c r="AF256" i="10"/>
  <c r="AF256" i="9"/>
  <c r="AE258" i="9"/>
  <c r="AF259" i="9"/>
  <c r="AE261" i="9"/>
  <c r="AE238" i="7"/>
  <c r="AF237" i="7"/>
  <c r="AG258" i="7" s="1"/>
  <c r="AE239" i="7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A239" i="11"/>
  <c r="AD238" i="11"/>
  <c r="AG259" i="11" s="1"/>
  <c r="AB238" i="11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G259" i="10" s="1"/>
  <c r="AB238" i="10"/>
  <c r="Z240" i="9"/>
  <c r="AD238" i="9"/>
  <c r="AG259" i="9" s="1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AE243" i="8"/>
  <c r="AF241" i="8"/>
  <c r="AE244" i="8"/>
  <c r="AF242" i="8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Z240" i="7"/>
  <c r="AB238" i="7"/>
  <c r="AD238" i="7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AF241" i="6"/>
  <c r="AF240" i="6"/>
  <c r="AE242" i="6"/>
  <c r="AE243" i="6" s="1"/>
  <c r="Z240" i="6"/>
  <c r="AD238" i="6"/>
  <c r="AG259" i="6" s="1"/>
  <c r="AB238" i="6"/>
  <c r="W324" i="6"/>
  <c r="V325" i="6"/>
  <c r="H242" i="6"/>
  <c r="S241" i="6"/>
  <c r="U241" i="6"/>
  <c r="X241" i="6" s="1"/>
  <c r="Y241" i="6" s="1"/>
  <c r="R242" i="6"/>
  <c r="AC238" i="6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AF241" i="4"/>
  <c r="AE243" i="4"/>
  <c r="AE244" i="4" s="1"/>
  <c r="AF242" i="4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F258" i="11" l="1"/>
  <c r="AE260" i="11"/>
  <c r="AF259" i="11"/>
  <c r="AE261" i="11"/>
  <c r="AE260" i="10"/>
  <c r="AF258" i="10"/>
  <c r="AE261" i="10"/>
  <c r="AF259" i="10"/>
  <c r="AF258" i="9"/>
  <c r="AE260" i="9"/>
  <c r="AE263" i="9"/>
  <c r="AF261" i="9"/>
  <c r="AF239" i="7"/>
  <c r="AE240" i="7"/>
  <c r="AF240" i="7" s="1"/>
  <c r="AF238" i="7"/>
  <c r="AG259" i="7"/>
  <c r="Z241" i="11"/>
  <c r="W325" i="11"/>
  <c r="AD239" i="11"/>
  <c r="AG260" i="11" s="1"/>
  <c r="AB239" i="11"/>
  <c r="L245" i="11" a="1"/>
  <c r="L245" i="11" s="1"/>
  <c r="T244" i="11"/>
  <c r="AA240" i="11"/>
  <c r="AC239" i="11"/>
  <c r="U242" i="11"/>
  <c r="X242" i="11" s="1"/>
  <c r="Y242" i="11" s="1"/>
  <c r="R243" i="11"/>
  <c r="V326" i="11"/>
  <c r="H243" i="11"/>
  <c r="S242" i="11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AF244" i="8"/>
  <c r="AE246" i="8"/>
  <c r="AF243" i="8"/>
  <c r="AE245" i="8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Z241" i="7"/>
  <c r="W325" i="7"/>
  <c r="AD239" i="7"/>
  <c r="AG260" i="7" s="1"/>
  <c r="AB239" i="7"/>
  <c r="V326" i="7"/>
  <c r="H243" i="7"/>
  <c r="S242" i="7"/>
  <c r="U242" i="7"/>
  <c r="X242" i="7" s="1"/>
  <c r="Y242" i="7" s="1"/>
  <c r="R243" i="7"/>
  <c r="AA240" i="7"/>
  <c r="AC239" i="7"/>
  <c r="L244" i="7" a="1"/>
  <c r="L244" i="7" s="1"/>
  <c r="T243" i="7"/>
  <c r="AF242" i="6"/>
  <c r="AE244" i="6"/>
  <c r="AF243" i="6"/>
  <c r="AE245" i="6"/>
  <c r="Z241" i="6"/>
  <c r="AD239" i="6"/>
  <c r="AG260" i="6" s="1"/>
  <c r="AB239" i="6"/>
  <c r="W325" i="6"/>
  <c r="R243" i="6"/>
  <c r="U242" i="6"/>
  <c r="X242" i="6" s="1"/>
  <c r="Y242" i="6" s="1"/>
  <c r="V326" i="6"/>
  <c r="S242" i="6"/>
  <c r="H243" i="6"/>
  <c r="AA240" i="6"/>
  <c r="AC239" i="6"/>
  <c r="L245" i="6" a="1"/>
  <c r="L245" i="6" s="1"/>
  <c r="T244" i="6"/>
  <c r="AE239" i="5"/>
  <c r="AF239" i="5" s="1"/>
  <c r="AF238" i="5"/>
  <c r="AG259" i="5" s="1"/>
  <c r="AE240" i="5"/>
  <c r="Z241" i="5"/>
  <c r="AD239" i="5"/>
  <c r="AG260" i="5" s="1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AF244" i="4"/>
  <c r="AF243" i="4"/>
  <c r="AE245" i="4"/>
  <c r="AE246" i="4" s="1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F261" i="11" l="1"/>
  <c r="AE263" i="11"/>
  <c r="AE262" i="11"/>
  <c r="AF260" i="11"/>
  <c r="AF261" i="10"/>
  <c r="AE263" i="10"/>
  <c r="AF260" i="10"/>
  <c r="AE262" i="10"/>
  <c r="AE262" i="9"/>
  <c r="AF260" i="9"/>
  <c r="AF263" i="9"/>
  <c r="AE265" i="9"/>
  <c r="AE241" i="7"/>
  <c r="Z242" i="11"/>
  <c r="V327" i="11"/>
  <c r="H244" i="11"/>
  <c r="S243" i="11"/>
  <c r="AB240" i="11"/>
  <c r="AD240" i="11"/>
  <c r="AG261" i="11" s="1"/>
  <c r="R244" i="11"/>
  <c r="U243" i="11"/>
  <c r="X243" i="11" s="1"/>
  <c r="Y243" i="11" s="1"/>
  <c r="T245" i="11"/>
  <c r="L246" i="11" a="1"/>
  <c r="L246" i="11" s="1"/>
  <c r="AA241" i="11"/>
  <c r="AC240" i="11"/>
  <c r="W326" i="11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AF245" i="8"/>
  <c r="AE247" i="8"/>
  <c r="AF246" i="8"/>
  <c r="AE248" i="8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Z242" i="7"/>
  <c r="R244" i="7"/>
  <c r="U243" i="7"/>
  <c r="X243" i="7" s="1"/>
  <c r="Y243" i="7" s="1"/>
  <c r="W326" i="7"/>
  <c r="AD240" i="7"/>
  <c r="AG261" i="7" s="1"/>
  <c r="AB240" i="7"/>
  <c r="L245" i="7" a="1"/>
  <c r="L245" i="7" s="1"/>
  <c r="T244" i="7"/>
  <c r="AC240" i="7"/>
  <c r="AA241" i="7"/>
  <c r="V327" i="7"/>
  <c r="H244" i="7"/>
  <c r="S243" i="7"/>
  <c r="AF244" i="6"/>
  <c r="AE246" i="6"/>
  <c r="AE247" i="6" s="1"/>
  <c r="AF245" i="6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B240" i="6"/>
  <c r="AD240" i="6"/>
  <c r="AG261" i="6" s="1"/>
  <c r="AE241" i="5"/>
  <c r="AE242" i="5" s="1"/>
  <c r="AF240" i="5"/>
  <c r="Z242" i="5"/>
  <c r="AB240" i="5"/>
  <c r="AD240" i="5"/>
  <c r="AG261" i="5" s="1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AF245" i="4"/>
  <c r="AE247" i="4"/>
  <c r="AE248" i="4" s="1"/>
  <c r="AF246" i="4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F262" i="11" l="1"/>
  <c r="AE264" i="11"/>
  <c r="AE265" i="11"/>
  <c r="AF263" i="11"/>
  <c r="AF262" i="10"/>
  <c r="AE264" i="10"/>
  <c r="AE265" i="10"/>
  <c r="AF263" i="10"/>
  <c r="AF262" i="9"/>
  <c r="AE264" i="9"/>
  <c r="AF265" i="9"/>
  <c r="AE267" i="9"/>
  <c r="AE242" i="7"/>
  <c r="AE243" i="7"/>
  <c r="AF241" i="7"/>
  <c r="Z243" i="11"/>
  <c r="AB241" i="11"/>
  <c r="AD241" i="11"/>
  <c r="AG262" i="11" s="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A242" i="11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AF248" i="8"/>
  <c r="AE250" i="8"/>
  <c r="AE249" i="8"/>
  <c r="AF247" i="8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Z243" i="7"/>
  <c r="AB241" i="7"/>
  <c r="AD241" i="7"/>
  <c r="AG262" i="7" s="1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A242" i="7"/>
  <c r="W327" i="7"/>
  <c r="AF247" i="6"/>
  <c r="AE248" i="6"/>
  <c r="AE249" i="6" s="1"/>
  <c r="AF246" i="6"/>
  <c r="Z243" i="6"/>
  <c r="V328" i="6"/>
  <c r="H245" i="6"/>
  <c r="S244" i="6"/>
  <c r="AB241" i="6"/>
  <c r="AD241" i="6"/>
  <c r="AG262" i="6" s="1"/>
  <c r="U244" i="6"/>
  <c r="X244" i="6" s="1"/>
  <c r="Y244" i="6" s="1"/>
  <c r="R245" i="6"/>
  <c r="AC241" i="6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AE249" i="4"/>
  <c r="AF247" i="4"/>
  <c r="AF248" i="4"/>
  <c r="AE250" i="4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F265" i="11" l="1"/>
  <c r="AE267" i="11"/>
  <c r="AF264" i="11"/>
  <c r="AE266" i="11"/>
  <c r="AE267" i="10"/>
  <c r="AF265" i="10"/>
  <c r="AE266" i="10"/>
  <c r="AF264" i="10"/>
  <c r="AF264" i="9"/>
  <c r="AE266" i="9"/>
  <c r="AE269" i="9"/>
  <c r="AF267" i="9"/>
  <c r="AE245" i="7"/>
  <c r="AF243" i="7"/>
  <c r="AE244" i="7"/>
  <c r="AF242" i="7"/>
  <c r="Z244" i="11"/>
  <c r="V329" i="11"/>
  <c r="S245" i="11"/>
  <c r="H246" i="11"/>
  <c r="W328" i="11"/>
  <c r="U245" i="11"/>
  <c r="X245" i="11" s="1"/>
  <c r="Y245" i="11" s="1"/>
  <c r="R246" i="11"/>
  <c r="AD242" i="11"/>
  <c r="AG263" i="11" s="1"/>
  <c r="AB242" i="11"/>
  <c r="AC242" i="11"/>
  <c r="AA243" i="11"/>
  <c r="L248" i="11" a="1"/>
  <c r="L248" i="11" s="1"/>
  <c r="T247" i="11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AE251" i="8"/>
  <c r="AF249" i="8"/>
  <c r="AF250" i="8"/>
  <c r="AE252" i="8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Z244" i="7"/>
  <c r="W328" i="7"/>
  <c r="V329" i="7"/>
  <c r="H246" i="7"/>
  <c r="S245" i="7"/>
  <c r="U245" i="7"/>
  <c r="X245" i="7" s="1"/>
  <c r="Y245" i="7" s="1"/>
  <c r="R246" i="7"/>
  <c r="AA243" i="7"/>
  <c r="AC242" i="7"/>
  <c r="T246" i="7"/>
  <c r="L247" i="7" a="1"/>
  <c r="L247" i="7" s="1"/>
  <c r="AD242" i="7"/>
  <c r="AB242" i="7"/>
  <c r="AF248" i="6"/>
  <c r="AE250" i="6"/>
  <c r="AF249" i="6"/>
  <c r="AE251" i="6"/>
  <c r="Z244" i="6"/>
  <c r="AD242" i="6"/>
  <c r="AG263" i="6" s="1"/>
  <c r="AB242" i="6"/>
  <c r="V329" i="6"/>
  <c r="H246" i="6"/>
  <c r="S245" i="6"/>
  <c r="R246" i="6"/>
  <c r="U245" i="6"/>
  <c r="X245" i="6" s="1"/>
  <c r="Y245" i="6" s="1"/>
  <c r="W328" i="6"/>
  <c r="AC242" i="6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AF250" i="4"/>
  <c r="AE251" i="4"/>
  <c r="AE252" i="4" s="1"/>
  <c r="AF249" i="4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E268" i="11" l="1"/>
  <c r="AF266" i="11"/>
  <c r="AF267" i="11"/>
  <c r="AE269" i="11"/>
  <c r="AF266" i="10"/>
  <c r="AE268" i="10"/>
  <c r="AF267" i="10"/>
  <c r="AE269" i="10"/>
  <c r="AF266" i="9"/>
  <c r="AE268" i="9"/>
  <c r="AG263" i="7"/>
  <c r="AE271" i="9"/>
  <c r="AF269" i="9"/>
  <c r="AF244" i="7"/>
  <c r="AE246" i="7"/>
  <c r="AE247" i="7"/>
  <c r="AF245" i="7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A244" i="11"/>
  <c r="AD243" i="11"/>
  <c r="AG264" i="11" s="1"/>
  <c r="AB243" i="11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AF252" i="8"/>
  <c r="AE254" i="8"/>
  <c r="AF251" i="8"/>
  <c r="AE253" i="8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Z245" i="7"/>
  <c r="W329" i="7"/>
  <c r="R247" i="7"/>
  <c r="U246" i="7"/>
  <c r="X246" i="7" s="1"/>
  <c r="Y246" i="7" s="1"/>
  <c r="AD243" i="7"/>
  <c r="AG264" i="7" s="1"/>
  <c r="AB243" i="7"/>
  <c r="V330" i="7"/>
  <c r="H247" i="7"/>
  <c r="S246" i="7"/>
  <c r="AC243" i="7"/>
  <c r="AA244" i="7"/>
  <c r="L248" i="7" a="1"/>
  <c r="L248" i="7" s="1"/>
  <c r="T247" i="7"/>
  <c r="AE253" i="6"/>
  <c r="AF251" i="6"/>
  <c r="AE252" i="6"/>
  <c r="AF250" i="6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G264" i="6" s="1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AE253" i="4"/>
  <c r="AF251" i="4"/>
  <c r="AE254" i="4"/>
  <c r="AF252" i="4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E271" i="11" l="1"/>
  <c r="AF269" i="11"/>
  <c r="AE270" i="11"/>
  <c r="AF268" i="11"/>
  <c r="AF269" i="10"/>
  <c r="AE271" i="10"/>
  <c r="AF268" i="10"/>
  <c r="AE270" i="10"/>
  <c r="AF268" i="9"/>
  <c r="AE270" i="9"/>
  <c r="AF271" i="9"/>
  <c r="AE273" i="9"/>
  <c r="AE249" i="7"/>
  <c r="AF247" i="7"/>
  <c r="AF246" i="7"/>
  <c r="AE248" i="7"/>
  <c r="Z246" i="11"/>
  <c r="L250" i="11" a="1"/>
  <c r="L250" i="11" s="1"/>
  <c r="T249" i="11"/>
  <c r="U247" i="11"/>
  <c r="X247" i="11" s="1"/>
  <c r="Y247" i="11" s="1"/>
  <c r="R248" i="11"/>
  <c r="AC244" i="11"/>
  <c r="AA245" i="11"/>
  <c r="V331" i="11"/>
  <c r="H248" i="11"/>
  <c r="S247" i="11"/>
  <c r="W330" i="11"/>
  <c r="AD244" i="11"/>
  <c r="AG265" i="11" s="1"/>
  <c r="AB244" i="11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AF253" i="8"/>
  <c r="AE255" i="8"/>
  <c r="AF254" i="8"/>
  <c r="AE256" i="8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Z246" i="7"/>
  <c r="W330" i="7"/>
  <c r="V331" i="7"/>
  <c r="H248" i="7"/>
  <c r="S247" i="7"/>
  <c r="L249" i="7" a="1"/>
  <c r="L249" i="7" s="1"/>
  <c r="T248" i="7"/>
  <c r="AA245" i="7"/>
  <c r="AC244" i="7"/>
  <c r="U247" i="7"/>
  <c r="X247" i="7" s="1"/>
  <c r="Y247" i="7" s="1"/>
  <c r="R248" i="7"/>
  <c r="AD244" i="7"/>
  <c r="AG265" i="7" s="1"/>
  <c r="AB244" i="7"/>
  <c r="AF252" i="6"/>
  <c r="AE254" i="6"/>
  <c r="AF253" i="6"/>
  <c r="AE255" i="6"/>
  <c r="Z246" i="6"/>
  <c r="AB244" i="6"/>
  <c r="AD244" i="6"/>
  <c r="AG265" i="6" s="1"/>
  <c r="L250" i="6" a="1"/>
  <c r="L250" i="6" s="1"/>
  <c r="T249" i="6"/>
  <c r="V331" i="6"/>
  <c r="H248" i="6"/>
  <c r="S247" i="6"/>
  <c r="W330" i="6"/>
  <c r="AA245" i="6"/>
  <c r="AC244" i="6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AF254" i="4"/>
  <c r="AF253" i="4"/>
  <c r="AE255" i="4"/>
  <c r="AE256" i="4" s="1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E272" i="11" l="1"/>
  <c r="AF270" i="11"/>
  <c r="AE273" i="11"/>
  <c r="AF271" i="11"/>
  <c r="AF270" i="10"/>
  <c r="AE272" i="10"/>
  <c r="AE273" i="10"/>
  <c r="AF271" i="10"/>
  <c r="AF270" i="9"/>
  <c r="AE272" i="9"/>
  <c r="AE275" i="9"/>
  <c r="AF273" i="9"/>
  <c r="AF248" i="7"/>
  <c r="AE250" i="7"/>
  <c r="AE251" i="7"/>
  <c r="AF249" i="7"/>
  <c r="Z247" i="11"/>
  <c r="U248" i="11"/>
  <c r="X248" i="11" s="1"/>
  <c r="Y248" i="11" s="1"/>
  <c r="R249" i="11"/>
  <c r="W331" i="11"/>
  <c r="V332" i="11"/>
  <c r="H249" i="11"/>
  <c r="S248" i="11"/>
  <c r="AD245" i="11"/>
  <c r="AG266" i="11" s="1"/>
  <c r="AB245" i="11"/>
  <c r="T250" i="11"/>
  <c r="L251" i="11" a="1"/>
  <c r="L251" i="11" s="1"/>
  <c r="AC245" i="11"/>
  <c r="AA246" i="11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AF256" i="8"/>
  <c r="AE258" i="8"/>
  <c r="AE257" i="8"/>
  <c r="AF255" i="8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Z247" i="7"/>
  <c r="R249" i="7"/>
  <c r="U248" i="7"/>
  <c r="X248" i="7" s="1"/>
  <c r="Y248" i="7" s="1"/>
  <c r="V332" i="7"/>
  <c r="H249" i="7"/>
  <c r="S248" i="7"/>
  <c r="AD245" i="7"/>
  <c r="AG266" i="7" s="1"/>
  <c r="AB245" i="7"/>
  <c r="AC245" i="7"/>
  <c r="AA246" i="7"/>
  <c r="L250" i="7" a="1"/>
  <c r="L250" i="7" s="1"/>
  <c r="T249" i="7"/>
  <c r="W331" i="7"/>
  <c r="AF254" i="6"/>
  <c r="AE256" i="6"/>
  <c r="AF255" i="6"/>
  <c r="AE257" i="6"/>
  <c r="Z247" i="6"/>
  <c r="R249" i="6"/>
  <c r="U248" i="6"/>
  <c r="X248" i="6" s="1"/>
  <c r="Y248" i="6" s="1"/>
  <c r="AD245" i="6"/>
  <c r="AG266" i="6" s="1"/>
  <c r="AB245" i="6"/>
  <c r="W331" i="6"/>
  <c r="T250" i="6"/>
  <c r="L251" i="6" a="1"/>
  <c r="L251" i="6" s="1"/>
  <c r="AA246" i="6"/>
  <c r="AC245" i="6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AF255" i="4"/>
  <c r="AE257" i="4"/>
  <c r="AF256" i="4"/>
  <c r="AE258" i="4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E248" i="1" s="1"/>
  <c r="AF273" i="11" l="1"/>
  <c r="AE275" i="11"/>
  <c r="AF272" i="11"/>
  <c r="AE274" i="11"/>
  <c r="AE275" i="10"/>
  <c r="AF273" i="10"/>
  <c r="AE274" i="10"/>
  <c r="AF272" i="10"/>
  <c r="AE274" i="9"/>
  <c r="AF272" i="9"/>
  <c r="AE277" i="9"/>
  <c r="AF275" i="9"/>
  <c r="AF251" i="7"/>
  <c r="AE253" i="7"/>
  <c r="AE252" i="7"/>
  <c r="AF250" i="7"/>
  <c r="Z248" i="11"/>
  <c r="W332" i="11"/>
  <c r="R250" i="11"/>
  <c r="U249" i="11"/>
  <c r="X249" i="11" s="1"/>
  <c r="Y249" i="11" s="1"/>
  <c r="AD246" i="11"/>
  <c r="AG267" i="11" s="1"/>
  <c r="AB246" i="11"/>
  <c r="V333" i="11"/>
  <c r="H250" i="11"/>
  <c r="S249" i="11"/>
  <c r="AC246" i="11"/>
  <c r="AA247" i="11"/>
  <c r="L252" i="11" a="1"/>
  <c r="L252" i="11" s="1"/>
  <c r="T251" i="11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AF257" i="8"/>
  <c r="AE259" i="8"/>
  <c r="AF258" i="8"/>
  <c r="AE260" i="8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Z248" i="7"/>
  <c r="AB246" i="7"/>
  <c r="AD246" i="7"/>
  <c r="AG267" i="7" s="1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F256" i="6"/>
  <c r="AE258" i="6"/>
  <c r="AE259" i="6"/>
  <c r="AF257" i="6"/>
  <c r="Z248" i="6"/>
  <c r="V333" i="6"/>
  <c r="S249" i="6"/>
  <c r="H250" i="6"/>
  <c r="W332" i="6"/>
  <c r="R250" i="6"/>
  <c r="U249" i="6"/>
  <c r="X249" i="6" s="1"/>
  <c r="Y249" i="6" s="1"/>
  <c r="AB246" i="6"/>
  <c r="AD246" i="6"/>
  <c r="AG267" i="6" s="1"/>
  <c r="AA247" i="6"/>
  <c r="AC246" i="6"/>
  <c r="L252" i="6" a="1"/>
  <c r="L252" i="6" s="1"/>
  <c r="T251" i="6"/>
  <c r="AF248" i="5"/>
  <c r="AE249" i="5"/>
  <c r="AE250" i="5" s="1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AF258" i="4"/>
  <c r="AF257" i="4"/>
  <c r="AE259" i="4"/>
  <c r="AE260" i="4" s="1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F248" i="1"/>
  <c r="AF247" i="1"/>
  <c r="AE249" i="1"/>
  <c r="AE250" i="1" s="1"/>
  <c r="AE276" i="11" l="1"/>
  <c r="AF274" i="11"/>
  <c r="AE277" i="11"/>
  <c r="AF275" i="11"/>
  <c r="AE276" i="10"/>
  <c r="AF274" i="10"/>
  <c r="AF275" i="10"/>
  <c r="AE277" i="10"/>
  <c r="AE276" i="9"/>
  <c r="AF274" i="9"/>
  <c r="AF277" i="9"/>
  <c r="AE279" i="9"/>
  <c r="AF252" i="7"/>
  <c r="AE254" i="7"/>
  <c r="AF253" i="7"/>
  <c r="AE255" i="7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D247" i="11"/>
  <c r="AG268" i="11" s="1"/>
  <c r="AB247" i="11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AE262" i="8"/>
  <c r="AF260" i="8"/>
  <c r="AE261" i="8"/>
  <c r="AF259" i="8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Z249" i="7"/>
  <c r="AD247" i="7"/>
  <c r="AG268" i="7" s="1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V334" i="7"/>
  <c r="H251" i="7"/>
  <c r="S250" i="7"/>
  <c r="AE261" i="6"/>
  <c r="AF259" i="6"/>
  <c r="AE260" i="6"/>
  <c r="AF258" i="6"/>
  <c r="Z249" i="6"/>
  <c r="AD247" i="6"/>
  <c r="AG268" i="6" s="1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A248" i="6"/>
  <c r="AF250" i="5"/>
  <c r="AF249" i="5"/>
  <c r="AE251" i="5"/>
  <c r="AE252" i="5" s="1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AF259" i="4"/>
  <c r="AE261" i="4"/>
  <c r="AF260" i="4"/>
  <c r="AE262" i="4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F277" i="11" l="1"/>
  <c r="AE279" i="11"/>
  <c r="AE278" i="11"/>
  <c r="AF276" i="11"/>
  <c r="AE279" i="10"/>
  <c r="AF277" i="10"/>
  <c r="AE278" i="10"/>
  <c r="AF276" i="10"/>
  <c r="AE278" i="9"/>
  <c r="AF276" i="9"/>
  <c r="AF279" i="9"/>
  <c r="AE281" i="9"/>
  <c r="AE257" i="7"/>
  <c r="AF255" i="7"/>
  <c r="AE256" i="7"/>
  <c r="AF254" i="7"/>
  <c r="Z250" i="11"/>
  <c r="AB248" i="11"/>
  <c r="AD248" i="11"/>
  <c r="AG269" i="11" s="1"/>
  <c r="H252" i="11"/>
  <c r="S251" i="11"/>
  <c r="V335" i="11"/>
  <c r="W334" i="11"/>
  <c r="U251" i="11"/>
  <c r="X251" i="11" s="1"/>
  <c r="Y251" i="11" s="1"/>
  <c r="R252" i="11"/>
  <c r="AC248" i="11"/>
  <c r="AA249" i="11"/>
  <c r="T253" i="11"/>
  <c r="L254" i="11" a="1"/>
  <c r="L254" i="11" s="1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AE263" i="8"/>
  <c r="AF261" i="8"/>
  <c r="AE264" i="8"/>
  <c r="AF262" i="8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A249" i="7"/>
  <c r="AB248" i="7"/>
  <c r="AD248" i="7"/>
  <c r="AG269" i="7" s="1"/>
  <c r="W334" i="7"/>
  <c r="AE262" i="6"/>
  <c r="AF260" i="6"/>
  <c r="AF261" i="6"/>
  <c r="AE263" i="6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G269" i="6" s="1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AE263" i="4"/>
  <c r="AF261" i="4"/>
  <c r="AF262" i="4"/>
  <c r="AE264" i="4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E254" i="1" s="1"/>
  <c r="AF251" i="1"/>
  <c r="AF252" i="1"/>
  <c r="AD248" i="1"/>
  <c r="AG269" i="1" s="1"/>
  <c r="AB248" i="1"/>
  <c r="AC248" i="1"/>
  <c r="AA249" i="1"/>
  <c r="L254" i="1" a="1"/>
  <c r="L254" i="1" s="1"/>
  <c r="T253" i="1"/>
  <c r="AE280" i="11" l="1"/>
  <c r="AF278" i="11"/>
  <c r="AF279" i="11"/>
  <c r="AE281" i="11"/>
  <c r="AF278" i="10"/>
  <c r="AE280" i="10"/>
  <c r="AE281" i="10"/>
  <c r="AF279" i="10"/>
  <c r="AF278" i="9"/>
  <c r="AE280" i="9"/>
  <c r="AF281" i="9"/>
  <c r="AE283" i="9"/>
  <c r="AF256" i="7"/>
  <c r="AE258" i="7"/>
  <c r="AE259" i="7"/>
  <c r="AF257" i="7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A250" i="11"/>
  <c r="AD249" i="11"/>
  <c r="AG270" i="11" s="1"/>
  <c r="AB249" i="11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AE266" i="8"/>
  <c r="AF264" i="8"/>
  <c r="AE265" i="8"/>
  <c r="AF263" i="8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Z251" i="7"/>
  <c r="AD249" i="7"/>
  <c r="AG270" i="7" s="1"/>
  <c r="AB249" i="7"/>
  <c r="V336" i="7"/>
  <c r="H253" i="7"/>
  <c r="S252" i="7"/>
  <c r="W335" i="7"/>
  <c r="R253" i="7"/>
  <c r="U252" i="7"/>
  <c r="X252" i="7" s="1"/>
  <c r="Y252" i="7" s="1"/>
  <c r="AC249" i="7"/>
  <c r="AA250" i="7"/>
  <c r="L254" i="7" a="1"/>
  <c r="L254" i="7" s="1"/>
  <c r="T253" i="7"/>
  <c r="AF263" i="6"/>
  <c r="AE265" i="6"/>
  <c r="AF262" i="6"/>
  <c r="AE264" i="6"/>
  <c r="Z251" i="6"/>
  <c r="AD249" i="6"/>
  <c r="AG270" i="6" s="1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E256" i="5"/>
  <c r="AF253" i="5"/>
  <c r="AE255" i="5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AE266" i="4"/>
  <c r="AF264" i="4"/>
  <c r="AE265" i="4"/>
  <c r="AF263" i="4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F253" i="1"/>
  <c r="AF254" i="1"/>
  <c r="AE256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E283" i="11" l="1"/>
  <c r="AF281" i="11"/>
  <c r="AF280" i="11"/>
  <c r="AE282" i="11"/>
  <c r="AE283" i="10"/>
  <c r="AF281" i="10"/>
  <c r="AE282" i="10"/>
  <c r="AF280" i="10"/>
  <c r="AF280" i="9"/>
  <c r="AE282" i="9"/>
  <c r="AE285" i="9"/>
  <c r="AF283" i="9"/>
  <c r="AE261" i="7"/>
  <c r="AF259" i="7"/>
  <c r="AE260" i="7"/>
  <c r="AF258" i="7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A251" i="11"/>
  <c r="AB250" i="11"/>
  <c r="AD250" i="11"/>
  <c r="AG271" i="11" s="1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AF265" i="8"/>
  <c r="AE267" i="8"/>
  <c r="AE268" i="8"/>
  <c r="AF266" i="8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Z252" i="7"/>
  <c r="AD250" i="7"/>
  <c r="AG271" i="7" s="1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A251" i="7"/>
  <c r="W336" i="7"/>
  <c r="AE267" i="6"/>
  <c r="AF265" i="6"/>
  <c r="AF264" i="6"/>
  <c r="AE266" i="6"/>
  <c r="Z252" i="6"/>
  <c r="AD250" i="6"/>
  <c r="AG271" i="6" s="1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AE267" i="4"/>
  <c r="AF265" i="4"/>
  <c r="AF266" i="4"/>
  <c r="AE268" i="4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F256" i="1"/>
  <c r="AA251" i="1"/>
  <c r="AC250" i="1"/>
  <c r="T255" i="1"/>
  <c r="L256" i="1" a="1"/>
  <c r="L256" i="1" s="1"/>
  <c r="AE257" i="1"/>
  <c r="AE258" i="1" s="1"/>
  <c r="AF255" i="1"/>
  <c r="AF282" i="11" l="1"/>
  <c r="AE284" i="11"/>
  <c r="AE285" i="11"/>
  <c r="AF283" i="11"/>
  <c r="AE284" i="10"/>
  <c r="AF282" i="10"/>
  <c r="AE285" i="10"/>
  <c r="AF283" i="10"/>
  <c r="AF282" i="9"/>
  <c r="AE284" i="9"/>
  <c r="AE287" i="9"/>
  <c r="AF285" i="9"/>
  <c r="AF260" i="7"/>
  <c r="AE262" i="7"/>
  <c r="AF261" i="7"/>
  <c r="AE263" i="7"/>
  <c r="Z253" i="11"/>
  <c r="L257" i="11" a="1"/>
  <c r="L257" i="11" s="1"/>
  <c r="T256" i="11"/>
  <c r="W337" i="11"/>
  <c r="AA252" i="11"/>
  <c r="AC251" i="11"/>
  <c r="V338" i="11"/>
  <c r="H255" i="11"/>
  <c r="S254" i="11"/>
  <c r="U254" i="11"/>
  <c r="X254" i="11" s="1"/>
  <c r="Y254" i="11" s="1"/>
  <c r="R255" i="11"/>
  <c r="AD251" i="11"/>
  <c r="AG272" i="11" s="1"/>
  <c r="AB251" i="11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AE270" i="8"/>
  <c r="AF268" i="8"/>
  <c r="AE269" i="8"/>
  <c r="AF267" i="8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G272" i="7" s="1"/>
  <c r="AB251" i="7"/>
  <c r="AF266" i="6"/>
  <c r="AE268" i="6"/>
  <c r="AE269" i="6"/>
  <c r="AF267" i="6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G272" i="6" s="1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AF268" i="4"/>
  <c r="AE270" i="4"/>
  <c r="AE269" i="4"/>
  <c r="AF267" i="4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AE260" i="1"/>
  <c r="V338" i="1"/>
  <c r="H255" i="1"/>
  <c r="S254" i="1"/>
  <c r="W337" i="1"/>
  <c r="R255" i="1"/>
  <c r="U254" i="1"/>
  <c r="X254" i="1" s="1"/>
  <c r="Y254" i="1" s="1"/>
  <c r="AE259" i="1"/>
  <c r="AF257" i="1"/>
  <c r="AC251" i="1"/>
  <c r="AA252" i="1"/>
  <c r="L257" i="1" a="1"/>
  <c r="L257" i="1" s="1"/>
  <c r="T256" i="1"/>
  <c r="AF285" i="11" l="1"/>
  <c r="AE287" i="11"/>
  <c r="AF284" i="11"/>
  <c r="AE286" i="11"/>
  <c r="AF285" i="10"/>
  <c r="AE287" i="10"/>
  <c r="AF284" i="10"/>
  <c r="AE286" i="10"/>
  <c r="AE286" i="9"/>
  <c r="AF284" i="9"/>
  <c r="AF287" i="9"/>
  <c r="AE289" i="9"/>
  <c r="AE265" i="7"/>
  <c r="AF263" i="7"/>
  <c r="AE264" i="7"/>
  <c r="AF262" i="7"/>
  <c r="Z254" i="11"/>
  <c r="V339" i="11"/>
  <c r="H256" i="11"/>
  <c r="S255" i="11"/>
  <c r="L258" i="11" a="1"/>
  <c r="L258" i="11" s="1"/>
  <c r="T257" i="11"/>
  <c r="AC252" i="11"/>
  <c r="AA253" i="11"/>
  <c r="W338" i="11"/>
  <c r="AD252" i="11"/>
  <c r="AG273" i="11" s="1"/>
  <c r="AB252" i="11"/>
  <c r="R256" i="11"/>
  <c r="U255" i="11"/>
  <c r="X255" i="11" s="1"/>
  <c r="Y255" i="11" s="1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AF269" i="8"/>
  <c r="AE271" i="8"/>
  <c r="AF270" i="8"/>
  <c r="AE272" i="8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Z254" i="7"/>
  <c r="W338" i="7"/>
  <c r="AD252" i="7"/>
  <c r="AG273" i="7" s="1"/>
  <c r="AB252" i="7"/>
  <c r="L257" i="7" a="1"/>
  <c r="L257" i="7" s="1"/>
  <c r="T256" i="7"/>
  <c r="AA253" i="7"/>
  <c r="AC252" i="7"/>
  <c r="R256" i="7"/>
  <c r="U255" i="7"/>
  <c r="X255" i="7" s="1"/>
  <c r="Y255" i="7" s="1"/>
  <c r="V339" i="7"/>
  <c r="H256" i="7"/>
  <c r="S255" i="7"/>
  <c r="AE271" i="6"/>
  <c r="AF269" i="6"/>
  <c r="AE270" i="6"/>
  <c r="AF268" i="6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E262" i="5"/>
  <c r="AF259" i="5"/>
  <c r="AE261" i="5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AE271" i="4"/>
  <c r="AF269" i="4"/>
  <c r="AF270" i="4"/>
  <c r="AE272" i="4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AE262" i="1" s="1"/>
  <c r="W338" i="1"/>
  <c r="AF260" i="1"/>
  <c r="AC252" i="1"/>
  <c r="AA253" i="1"/>
  <c r="L258" i="1" a="1"/>
  <c r="L258" i="1" s="1"/>
  <c r="T257" i="1"/>
  <c r="AD252" i="1"/>
  <c r="AG273" i="1" s="1"/>
  <c r="AB252" i="1"/>
  <c r="AE288" i="11" l="1"/>
  <c r="AF286" i="11"/>
  <c r="AF287" i="11"/>
  <c r="AE289" i="11"/>
  <c r="AF286" i="10"/>
  <c r="AE288" i="10"/>
  <c r="AF287" i="10"/>
  <c r="AE289" i="10"/>
  <c r="AF286" i="9"/>
  <c r="AE288" i="9"/>
  <c r="AE291" i="9"/>
  <c r="AF289" i="9"/>
  <c r="AE266" i="7"/>
  <c r="AF264" i="7"/>
  <c r="AE267" i="7"/>
  <c r="AF265" i="7"/>
  <c r="Z255" i="11"/>
  <c r="AD253" i="11"/>
  <c r="AG274" i="11" s="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L259" i="11" a="1"/>
  <c r="L259" i="11" s="1"/>
  <c r="T258" i="11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AE274" i="8"/>
  <c r="AF272" i="8"/>
  <c r="AF271" i="8"/>
  <c r="AE273" i="8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D253" i="7"/>
  <c r="AG274" i="7" s="1"/>
  <c r="AB253" i="7"/>
  <c r="W339" i="7"/>
  <c r="AF270" i="6"/>
  <c r="AE272" i="6"/>
  <c r="AF271" i="6"/>
  <c r="AE273" i="6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G274" i="6" s="1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AF272" i="4"/>
  <c r="AE274" i="4"/>
  <c r="AE273" i="4"/>
  <c r="AF271" i="4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E264" i="1"/>
  <c r="AD253" i="1"/>
  <c r="AG274" i="1" s="1"/>
  <c r="AB253" i="1"/>
  <c r="V340" i="1"/>
  <c r="H257" i="1"/>
  <c r="S256" i="1"/>
  <c r="L259" i="1" a="1"/>
  <c r="L259" i="1" s="1"/>
  <c r="T258" i="1"/>
  <c r="AE263" i="1"/>
  <c r="AF261" i="1"/>
  <c r="W339" i="1"/>
  <c r="U256" i="1"/>
  <c r="X256" i="1" s="1"/>
  <c r="Y256" i="1" s="1"/>
  <c r="R257" i="1"/>
  <c r="AA254" i="1"/>
  <c r="AC253" i="1"/>
  <c r="AE291" i="11" l="1"/>
  <c r="AF289" i="11"/>
  <c r="AE290" i="11"/>
  <c r="AF288" i="11"/>
  <c r="AF289" i="10"/>
  <c r="AE291" i="10"/>
  <c r="AF288" i="10"/>
  <c r="AE290" i="10"/>
  <c r="AF288" i="9"/>
  <c r="AE290" i="9"/>
  <c r="AE293" i="9"/>
  <c r="AF291" i="9"/>
  <c r="AF267" i="7"/>
  <c r="AE269" i="7"/>
  <c r="AF266" i="7"/>
  <c r="AE268" i="7"/>
  <c r="Z256" i="11"/>
  <c r="W340" i="11"/>
  <c r="R258" i="11"/>
  <c r="U257" i="11"/>
  <c r="X257" i="11" s="1"/>
  <c r="Y257" i="11" s="1"/>
  <c r="AB254" i="11"/>
  <c r="AD254" i="11"/>
  <c r="AG275" i="11" s="1"/>
  <c r="V341" i="11"/>
  <c r="H258" i="11"/>
  <c r="S257" i="11"/>
  <c r="L260" i="11" a="1"/>
  <c r="L260" i="11" s="1"/>
  <c r="T259" i="11"/>
  <c r="AC254" i="11"/>
  <c r="AA255" i="11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AF273" i="8"/>
  <c r="AE275" i="8"/>
  <c r="AE276" i="8"/>
  <c r="AF274" i="8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Z256" i="7"/>
  <c r="AB254" i="7"/>
  <c r="AD254" i="7"/>
  <c r="AG275" i="7" s="1"/>
  <c r="W340" i="7"/>
  <c r="R258" i="7"/>
  <c r="U257" i="7"/>
  <c r="X257" i="7" s="1"/>
  <c r="Y257" i="7" s="1"/>
  <c r="V341" i="7"/>
  <c r="H258" i="7"/>
  <c r="S257" i="7"/>
  <c r="AA255" i="7"/>
  <c r="AC254" i="7"/>
  <c r="T258" i="7"/>
  <c r="L259" i="7" a="1"/>
  <c r="L259" i="7" s="1"/>
  <c r="AE275" i="6"/>
  <c r="AF273" i="6"/>
  <c r="AF272" i="6"/>
  <c r="AE274" i="6"/>
  <c r="Z256" i="6"/>
  <c r="T259" i="6"/>
  <c r="L260" i="6" a="1"/>
  <c r="L260" i="6" s="1"/>
  <c r="V341" i="6"/>
  <c r="H258" i="6"/>
  <c r="S257" i="6"/>
  <c r="W340" i="6"/>
  <c r="AB254" i="6"/>
  <c r="AD254" i="6"/>
  <c r="AG275" i="6" s="1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AF273" i="4"/>
  <c r="AE275" i="4"/>
  <c r="AF274" i="4"/>
  <c r="AE276" i="4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F290" i="11" l="1"/>
  <c r="AE292" i="11"/>
  <c r="AE293" i="11"/>
  <c r="AF291" i="11"/>
  <c r="AF290" i="10"/>
  <c r="AE292" i="10"/>
  <c r="AF291" i="10"/>
  <c r="AE293" i="10"/>
  <c r="AE292" i="9"/>
  <c r="AF290" i="9"/>
  <c r="AE295" i="9"/>
  <c r="AF293" i="9"/>
  <c r="AF268" i="7"/>
  <c r="AE270" i="7"/>
  <c r="AE271" i="7"/>
  <c r="AF269" i="7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G276" i="11" s="1"/>
  <c r="AB255" i="11"/>
  <c r="AC255" i="11"/>
  <c r="AA256" i="11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AE278" i="8"/>
  <c r="AF276" i="8"/>
  <c r="AE277" i="8"/>
  <c r="AF275" i="8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A256" i="7"/>
  <c r="AD255" i="7"/>
  <c r="AG276" i="7" s="1"/>
  <c r="AB255" i="7"/>
  <c r="AF274" i="6"/>
  <c r="AE276" i="6"/>
  <c r="AE277" i="6"/>
  <c r="AF275" i="6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AE278" i="4"/>
  <c r="AF276" i="4"/>
  <c r="AF275" i="4"/>
  <c r="AE277" i="4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F293" i="11" l="1"/>
  <c r="AE295" i="11"/>
  <c r="AF292" i="11"/>
  <c r="AE294" i="11"/>
  <c r="AE295" i="10"/>
  <c r="AF293" i="10"/>
  <c r="AF292" i="10"/>
  <c r="AE294" i="10"/>
  <c r="AF292" i="9"/>
  <c r="AE294" i="9"/>
  <c r="AE297" i="9"/>
  <c r="AF295" i="9"/>
  <c r="AE273" i="7"/>
  <c r="AF271" i="7"/>
  <c r="AE272" i="7"/>
  <c r="AF270" i="7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B256" i="11"/>
  <c r="AD256" i="11"/>
  <c r="AG277" i="11" s="1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AF277" i="8"/>
  <c r="AE279" i="8"/>
  <c r="AF278" i="8"/>
  <c r="AE280" i="8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Z258" i="7"/>
  <c r="T260" i="7"/>
  <c r="L261" i="7" a="1"/>
  <c r="L261" i="7" s="1"/>
  <c r="AA257" i="7"/>
  <c r="AC256" i="7"/>
  <c r="AD256" i="7"/>
  <c r="AG277" i="7" s="1"/>
  <c r="AB256" i="7"/>
  <c r="U259" i="7"/>
  <c r="X259" i="7" s="1"/>
  <c r="Y259" i="7" s="1"/>
  <c r="R260" i="7"/>
  <c r="V343" i="7"/>
  <c r="H260" i="7"/>
  <c r="S259" i="7"/>
  <c r="W342" i="7"/>
  <c r="AF277" i="6"/>
  <c r="AE279" i="6"/>
  <c r="AF276" i="6"/>
  <c r="AE278" i="6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AF277" i="4"/>
  <c r="AE279" i="4"/>
  <c r="AE280" i="4"/>
  <c r="AF278" i="4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E296" i="11" l="1"/>
  <c r="AF294" i="11"/>
  <c r="AF295" i="11"/>
  <c r="AE297" i="11"/>
  <c r="AE296" i="10"/>
  <c r="AF294" i="10"/>
  <c r="AF295" i="10"/>
  <c r="AE297" i="10"/>
  <c r="AF294" i="9"/>
  <c r="AE296" i="9"/>
  <c r="AE299" i="9"/>
  <c r="AF297" i="9"/>
  <c r="AE274" i="7"/>
  <c r="AF272" i="7"/>
  <c r="AE275" i="7"/>
  <c r="AF273" i="7"/>
  <c r="Z259" i="11"/>
  <c r="V344" i="11"/>
  <c r="H261" i="11"/>
  <c r="S260" i="11"/>
  <c r="W343" i="11"/>
  <c r="AD257" i="11"/>
  <c r="AG278" i="11" s="1"/>
  <c r="AB257" i="11"/>
  <c r="T262" i="11"/>
  <c r="L263" i="11" a="1"/>
  <c r="L263" i="11" s="1"/>
  <c r="R261" i="11"/>
  <c r="U260" i="11"/>
  <c r="X260" i="11" s="1"/>
  <c r="Y260" i="11" s="1"/>
  <c r="AC257" i="11"/>
  <c r="AA258" i="11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AE282" i="8"/>
  <c r="AF280" i="8"/>
  <c r="AF279" i="8"/>
  <c r="AE281" i="8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G278" i="7" s="1"/>
  <c r="AB257" i="7"/>
  <c r="AF279" i="6"/>
  <c r="AE281" i="6"/>
  <c r="AF278" i="6"/>
  <c r="AE280" i="6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AE282" i="4"/>
  <c r="AF280" i="4"/>
  <c r="AE281" i="4"/>
  <c r="AF279" i="4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E299" i="11" l="1"/>
  <c r="AF297" i="11"/>
  <c r="AF296" i="11"/>
  <c r="AE298" i="11"/>
  <c r="AF297" i="10"/>
  <c r="AE299" i="10"/>
  <c r="AE298" i="10"/>
  <c r="AF296" i="10"/>
  <c r="AE298" i="9"/>
  <c r="AF296" i="9"/>
  <c r="AF299" i="9"/>
  <c r="AE301" i="9"/>
  <c r="AE277" i="7"/>
  <c r="AF275" i="7"/>
  <c r="AF274" i="7"/>
  <c r="AE276" i="7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AG279" i="11" s="1"/>
  <c r="W344" i="11"/>
  <c r="AC258" i="11"/>
  <c r="AA259" i="11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AE283" i="8"/>
  <c r="AF281" i="8"/>
  <c r="AF282" i="8"/>
  <c r="AE284" i="8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G279" i="7" s="1"/>
  <c r="AB258" i="7"/>
  <c r="AF280" i="6"/>
  <c r="AE282" i="6"/>
  <c r="AE283" i="6"/>
  <c r="AF281" i="6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AF281" i="4"/>
  <c r="AE283" i="4"/>
  <c r="AE284" i="4"/>
  <c r="AF282" i="4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F298" i="11" l="1"/>
  <c r="AE300" i="11"/>
  <c r="AF299" i="11"/>
  <c r="AE301" i="11"/>
  <c r="AF298" i="10"/>
  <c r="AE300" i="10"/>
  <c r="AE301" i="10"/>
  <c r="AF299" i="10"/>
  <c r="AF298" i="9"/>
  <c r="AE300" i="9"/>
  <c r="AE303" i="9"/>
  <c r="AF301" i="9"/>
  <c r="AF276" i="7"/>
  <c r="AE278" i="7"/>
  <c r="AE279" i="7"/>
  <c r="AF277" i="7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G280" i="11" s="1"/>
  <c r="AB259" i="11"/>
  <c r="W345" i="11"/>
  <c r="AA260" i="11"/>
  <c r="AC259" i="11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AE286" i="8"/>
  <c r="AF284" i="8"/>
  <c r="AF283" i="8"/>
  <c r="AE285" i="8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G280" i="7" s="1"/>
  <c r="AB259" i="7"/>
  <c r="AF283" i="6"/>
  <c r="AE285" i="6"/>
  <c r="AF282" i="6"/>
  <c r="AE284" i="6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AE286" i="4"/>
  <c r="AF284" i="4"/>
  <c r="AE285" i="4"/>
  <c r="AF283" i="4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E303" i="11" l="1"/>
  <c r="AF301" i="11"/>
  <c r="AF300" i="11"/>
  <c r="AE302" i="11"/>
  <c r="AE303" i="10"/>
  <c r="AF301" i="10"/>
  <c r="AF300" i="10"/>
  <c r="AE302" i="10"/>
  <c r="AF300" i="9"/>
  <c r="AE302" i="9"/>
  <c r="AE305" i="9"/>
  <c r="AF303" i="9"/>
  <c r="AE281" i="7"/>
  <c r="AF279" i="7"/>
  <c r="AF278" i="7"/>
  <c r="AE280" i="7"/>
  <c r="Z262" i="11"/>
  <c r="W346" i="11"/>
  <c r="R264" i="11"/>
  <c r="U263" i="11"/>
  <c r="X263" i="11" s="1"/>
  <c r="Y263" i="11" s="1"/>
  <c r="L266" i="11" a="1"/>
  <c r="L266" i="11" s="1"/>
  <c r="T265" i="11"/>
  <c r="AD260" i="11"/>
  <c r="AG281" i="11" s="1"/>
  <c r="AB260" i="11"/>
  <c r="AC260" i="11"/>
  <c r="AA261" i="11"/>
  <c r="V347" i="11"/>
  <c r="H264" i="11"/>
  <c r="S263" i="11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AF285" i="8"/>
  <c r="AE287" i="8"/>
  <c r="AF286" i="8"/>
  <c r="AE288" i="8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AF284" i="6"/>
  <c r="AE286" i="6"/>
  <c r="AF285" i="6"/>
  <c r="AE287" i="6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AE287" i="4"/>
  <c r="AF285" i="4"/>
  <c r="AE288" i="4"/>
  <c r="AF286" i="4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E304" i="11" l="1"/>
  <c r="AF302" i="11"/>
  <c r="AE305" i="11"/>
  <c r="AF303" i="11"/>
  <c r="AF302" i="10"/>
  <c r="AE304" i="10"/>
  <c r="AE305" i="10"/>
  <c r="AF303" i="10"/>
  <c r="AF302" i="9"/>
  <c r="AE304" i="9"/>
  <c r="AF305" i="9"/>
  <c r="AE307" i="9"/>
  <c r="AE282" i="7"/>
  <c r="AF280" i="7"/>
  <c r="AE283" i="7"/>
  <c r="AF281" i="7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D261" i="11"/>
  <c r="AG282" i="11" s="1"/>
  <c r="AB261" i="11"/>
  <c r="W347" i="11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AF288" i="8"/>
  <c r="AE290" i="8"/>
  <c r="AE289" i="8"/>
  <c r="AF287" i="8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AF287" i="6"/>
  <c r="AE289" i="6"/>
  <c r="AE288" i="6"/>
  <c r="AF286" i="6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AF288" i="4"/>
  <c r="AE290" i="4"/>
  <c r="AE289" i="4"/>
  <c r="AF287" i="4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F305" i="11" l="1"/>
  <c r="AE307" i="11"/>
  <c r="AE306" i="11"/>
  <c r="AF304" i="11"/>
  <c r="AE307" i="10"/>
  <c r="AF305" i="10"/>
  <c r="AE306" i="10"/>
  <c r="AF304" i="10"/>
  <c r="AE306" i="9"/>
  <c r="AF304" i="9"/>
  <c r="AF307" i="9"/>
  <c r="AE309" i="9"/>
  <c r="AE285" i="7"/>
  <c r="AF283" i="7"/>
  <c r="AF282" i="7"/>
  <c r="AE284" i="7"/>
  <c r="Z264" i="11"/>
  <c r="W348" i="11"/>
  <c r="V349" i="11"/>
  <c r="H266" i="11"/>
  <c r="S265" i="11"/>
  <c r="R266" i="11"/>
  <c r="U265" i="11"/>
  <c r="X265" i="11" s="1"/>
  <c r="Y265" i="11" s="1"/>
  <c r="AD262" i="11"/>
  <c r="AG283" i="11" s="1"/>
  <c r="AB262" i="11"/>
  <c r="T267" i="11"/>
  <c r="L268" i="11" a="1"/>
  <c r="L268" i="11" s="1"/>
  <c r="AA263" i="11"/>
  <c r="AC262" i="11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AE291" i="8"/>
  <c r="AF289" i="8"/>
  <c r="AF290" i="8"/>
  <c r="AE292" i="8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AE290" i="6"/>
  <c r="AF288" i="6"/>
  <c r="AE291" i="6"/>
  <c r="AF289" i="6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AE292" i="4"/>
  <c r="AF290" i="4"/>
  <c r="AF289" i="4"/>
  <c r="AE291" i="4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F306" i="11" l="1"/>
  <c r="AE308" i="11"/>
  <c r="AE309" i="11"/>
  <c r="AF307" i="11"/>
  <c r="AF306" i="10"/>
  <c r="AE308" i="10"/>
  <c r="AF307" i="10"/>
  <c r="AE309" i="10"/>
  <c r="AE308" i="9"/>
  <c r="AF306" i="9"/>
  <c r="AF309" i="9"/>
  <c r="AE311" i="9"/>
  <c r="AE286" i="7"/>
  <c r="AF284" i="7"/>
  <c r="AF285" i="7"/>
  <c r="AE287" i="7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G284" i="11" s="1"/>
  <c r="AA264" i="11"/>
  <c r="AC263" i="11"/>
  <c r="T268" i="11"/>
  <c r="L269" i="11" a="1"/>
  <c r="L269" i="11" s="1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AE294" i="8"/>
  <c r="AF292" i="8"/>
  <c r="AF291" i="8"/>
  <c r="AE293" i="8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AE293" i="6"/>
  <c r="AF291" i="6"/>
  <c r="AF290" i="6"/>
  <c r="AE292" i="6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AF291" i="4"/>
  <c r="AE293" i="4"/>
  <c r="AF292" i="4"/>
  <c r="AE294" i="4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F309" i="11" l="1"/>
  <c r="AE311" i="11"/>
  <c r="AE310" i="11"/>
  <c r="AF308" i="11"/>
  <c r="AE311" i="10"/>
  <c r="AF309" i="10"/>
  <c r="AF308" i="10"/>
  <c r="AE310" i="10"/>
  <c r="AE310" i="9"/>
  <c r="AF308" i="9"/>
  <c r="AF311" i="9"/>
  <c r="AE313" i="9"/>
  <c r="AF287" i="7"/>
  <c r="AE289" i="7"/>
  <c r="AF286" i="7"/>
  <c r="AE288" i="7"/>
  <c r="Z266" i="11"/>
  <c r="AB264" i="11"/>
  <c r="AD264" i="11"/>
  <c r="AG285" i="11" s="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AF293" i="8"/>
  <c r="AE295" i="8"/>
  <c r="AF294" i="8"/>
  <c r="AE296" i="8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AE294" i="6"/>
  <c r="AF292" i="6"/>
  <c r="AE295" i="6"/>
  <c r="AF293" i="6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AF293" i="4"/>
  <c r="AE295" i="4"/>
  <c r="AE296" i="4"/>
  <c r="AF294" i="4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E312" i="11" l="1"/>
  <c r="AF310" i="11"/>
  <c r="AF311" i="11"/>
  <c r="AE313" i="11"/>
  <c r="AE312" i="10"/>
  <c r="AF310" i="10"/>
  <c r="AF311" i="10"/>
  <c r="AE313" i="10"/>
  <c r="AE312" i="9"/>
  <c r="AF310" i="9"/>
  <c r="AF313" i="9"/>
  <c r="AE315" i="9"/>
  <c r="AE290" i="7"/>
  <c r="AF288" i="7"/>
  <c r="AF289" i="7"/>
  <c r="AE291" i="7"/>
  <c r="Z267" i="11"/>
  <c r="V352" i="11"/>
  <c r="S268" i="11"/>
  <c r="H269" i="11"/>
  <c r="AD265" i="11"/>
  <c r="AG286" i="11" s="1"/>
  <c r="AB265" i="11"/>
  <c r="W351" i="11"/>
  <c r="R269" i="11"/>
  <c r="U268" i="11"/>
  <c r="X268" i="11" s="1"/>
  <c r="Y268" i="11" s="1"/>
  <c r="AC265" i="11"/>
  <c r="AA266" i="11"/>
  <c r="T270" i="11"/>
  <c r="L271" i="11" a="1"/>
  <c r="L271" i="11" s="1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AE298" i="8"/>
  <c r="AF296" i="8"/>
  <c r="AE297" i="8"/>
  <c r="AF295" i="8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AF295" i="6"/>
  <c r="AE297" i="6"/>
  <c r="AE296" i="6"/>
  <c r="AF294" i="6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AF296" i="4"/>
  <c r="AE298" i="4"/>
  <c r="AE297" i="4"/>
  <c r="AF295" i="4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F313" i="11" l="1"/>
  <c r="AE315" i="11"/>
  <c r="AE314" i="11"/>
  <c r="AF312" i="11"/>
  <c r="AF313" i="10"/>
  <c r="AE315" i="10"/>
  <c r="AF312" i="10"/>
  <c r="AE314" i="10"/>
  <c r="AF312" i="9"/>
  <c r="AE314" i="9"/>
  <c r="AF315" i="9"/>
  <c r="AE317" i="9"/>
  <c r="AF291" i="7"/>
  <c r="AE293" i="7"/>
  <c r="AF290" i="7"/>
  <c r="AE292" i="7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A267" i="11"/>
  <c r="AD266" i="11"/>
  <c r="AG287" i="11" s="1"/>
  <c r="AB266" i="11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AE299" i="8"/>
  <c r="AF297" i="8"/>
  <c r="AE300" i="8"/>
  <c r="AF298" i="8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AE298" i="6"/>
  <c r="AF296" i="6"/>
  <c r="AF297" i="6"/>
  <c r="AE299" i="6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AE300" i="4"/>
  <c r="AF298" i="4"/>
  <c r="AF297" i="4"/>
  <c r="AE299" i="4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E317" i="11" l="1"/>
  <c r="AF315" i="11"/>
  <c r="AF314" i="11"/>
  <c r="AE316" i="11"/>
  <c r="AF314" i="10"/>
  <c r="AE316" i="10"/>
  <c r="AF315" i="10"/>
  <c r="AE317" i="10"/>
  <c r="AF314" i="9"/>
  <c r="AE316" i="9"/>
  <c r="AF317" i="9"/>
  <c r="AE319" i="9"/>
  <c r="AF292" i="7"/>
  <c r="AE294" i="7"/>
  <c r="AF293" i="7"/>
  <c r="AE295" i="7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A268" i="11"/>
  <c r="AD267" i="11"/>
  <c r="AG288" i="11" s="1"/>
  <c r="AB267" i="11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AE302" i="8"/>
  <c r="AF300" i="8"/>
  <c r="AE301" i="8"/>
  <c r="AF299" i="8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AE301" i="6"/>
  <c r="AF299" i="6"/>
  <c r="AF298" i="6"/>
  <c r="AE300" i="6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AE301" i="4"/>
  <c r="AF299" i="4"/>
  <c r="AE302" i="4"/>
  <c r="AF300" i="4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E318" i="11" l="1"/>
  <c r="AF316" i="11"/>
  <c r="AE319" i="11"/>
  <c r="AF317" i="11"/>
  <c r="AE319" i="10"/>
  <c r="AF317" i="10"/>
  <c r="AE318" i="10"/>
  <c r="AF316" i="10"/>
  <c r="AF316" i="9"/>
  <c r="AE318" i="9"/>
  <c r="AE321" i="9"/>
  <c r="AF319" i="9"/>
  <c r="AF295" i="7"/>
  <c r="AE297" i="7"/>
  <c r="AF294" i="7"/>
  <c r="AE296" i="7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A269" i="11"/>
  <c r="AD268" i="11"/>
  <c r="AG289" i="11" s="1"/>
  <c r="AB268" i="11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AE303" i="8"/>
  <c r="AF301" i="8"/>
  <c r="AF302" i="8"/>
  <c r="AE304" i="8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AF300" i="6"/>
  <c r="AE302" i="6"/>
  <c r="AF301" i="6"/>
  <c r="AE303" i="6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AE304" i="4"/>
  <c r="AF302" i="4"/>
  <c r="AF301" i="4"/>
  <c r="AE303" i="4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F319" i="11" l="1"/>
  <c r="AE321" i="11"/>
  <c r="AF318" i="11"/>
  <c r="AE320" i="11"/>
  <c r="AF318" i="10"/>
  <c r="AE320" i="10"/>
  <c r="AF319" i="10"/>
  <c r="AE321" i="10"/>
  <c r="AE320" i="9"/>
  <c r="AF318" i="9"/>
  <c r="AF321" i="9"/>
  <c r="AE323" i="9"/>
  <c r="AF296" i="7"/>
  <c r="AE298" i="7"/>
  <c r="AE299" i="7"/>
  <c r="AF297" i="7"/>
  <c r="Z271" i="11"/>
  <c r="U272" i="11"/>
  <c r="X272" i="11" s="1"/>
  <c r="Y272" i="11" s="1"/>
  <c r="R273" i="11"/>
  <c r="L275" i="11" a="1"/>
  <c r="L275" i="11" s="1"/>
  <c r="T274" i="11"/>
  <c r="W355" i="11"/>
  <c r="AC269" i="11"/>
  <c r="AA270" i="11"/>
  <c r="V356" i="11"/>
  <c r="H273" i="11"/>
  <c r="S272" i="11"/>
  <c r="AD269" i="11"/>
  <c r="AG290" i="11" s="1"/>
  <c r="AB269" i="11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AF304" i="8"/>
  <c r="AE306" i="8"/>
  <c r="AE305" i="8"/>
  <c r="AF303" i="8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AF303" i="6"/>
  <c r="AE305" i="6"/>
  <c r="AF302" i="6"/>
  <c r="AE304" i="6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AE305" i="4"/>
  <c r="AF303" i="4"/>
  <c r="AE306" i="4"/>
  <c r="AF304" i="4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F320" i="11" l="1"/>
  <c r="AE322" i="11"/>
  <c r="AF321" i="11"/>
  <c r="AE323" i="11"/>
  <c r="AE323" i="10"/>
  <c r="AF321" i="10"/>
  <c r="AF320" i="10"/>
  <c r="AE322" i="10"/>
  <c r="AE322" i="9"/>
  <c r="AF320" i="9"/>
  <c r="AE325" i="9"/>
  <c r="AF323" i="9"/>
  <c r="AE301" i="7"/>
  <c r="AF299" i="7"/>
  <c r="AE300" i="7"/>
  <c r="AF298" i="7"/>
  <c r="Z272" i="11"/>
  <c r="L276" i="11" a="1"/>
  <c r="L276" i="11" s="1"/>
  <c r="T275" i="11"/>
  <c r="V357" i="11"/>
  <c r="H274" i="11"/>
  <c r="S273" i="11"/>
  <c r="AD270" i="11"/>
  <c r="AG291" i="11" s="1"/>
  <c r="AB270" i="11"/>
  <c r="AC270" i="11"/>
  <c r="AA271" i="11"/>
  <c r="W356" i="11"/>
  <c r="U273" i="11"/>
  <c r="X273" i="11" s="1"/>
  <c r="Y273" i="11" s="1"/>
  <c r="R274" i="11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AF305" i="8"/>
  <c r="AE307" i="8"/>
  <c r="AF306" i="8"/>
  <c r="AE308" i="8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AE306" i="6"/>
  <c r="AF304" i="6"/>
  <c r="AE307" i="6"/>
  <c r="AF305" i="6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AE308" i="4"/>
  <c r="AF306" i="4"/>
  <c r="AF305" i="4"/>
  <c r="AE307" i="4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E325" i="11" l="1"/>
  <c r="AF323" i="11"/>
  <c r="AE324" i="11"/>
  <c r="AF322" i="11"/>
  <c r="AE324" i="10"/>
  <c r="AF322" i="10"/>
  <c r="AF323" i="10"/>
  <c r="AE325" i="10"/>
  <c r="AF322" i="9"/>
  <c r="AE324" i="9"/>
  <c r="AE327" i="9"/>
  <c r="AF325" i="9"/>
  <c r="AE302" i="7"/>
  <c r="AF300" i="7"/>
  <c r="AF301" i="7"/>
  <c r="AE303" i="7"/>
  <c r="Z273" i="11"/>
  <c r="AD271" i="11"/>
  <c r="AG292" i="11" s="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AE310" i="8"/>
  <c r="AF308" i="8"/>
  <c r="AE309" i="8"/>
  <c r="AF307" i="8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AE309" i="6"/>
  <c r="AF307" i="6"/>
  <c r="AE308" i="6"/>
  <c r="AF306" i="6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AE309" i="4"/>
  <c r="AF307" i="4"/>
  <c r="AE310" i="4"/>
  <c r="AF308" i="4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F324" i="11" l="1"/>
  <c r="AE326" i="11"/>
  <c r="AE327" i="11"/>
  <c r="AF325" i="11"/>
  <c r="AF325" i="10"/>
  <c r="AE327" i="10"/>
  <c r="AF324" i="10"/>
  <c r="AE326" i="10"/>
  <c r="AE326" i="9"/>
  <c r="AF324" i="9"/>
  <c r="AF327" i="9"/>
  <c r="AE329" i="9"/>
  <c r="AE305" i="7"/>
  <c r="AF303" i="7"/>
  <c r="AF302" i="7"/>
  <c r="AE304" i="7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G293" i="11" s="1"/>
  <c r="AA273" i="11"/>
  <c r="AC272" i="11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AF309" i="8"/>
  <c r="AE311" i="8"/>
  <c r="AF310" i="8"/>
  <c r="AE312" i="8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AF308" i="6"/>
  <c r="AE310" i="6"/>
  <c r="AE311" i="6"/>
  <c r="AF309" i="6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AF310" i="4"/>
  <c r="AE312" i="4"/>
  <c r="AF309" i="4"/>
  <c r="AE311" i="4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F327" i="11" l="1"/>
  <c r="AE329" i="11"/>
  <c r="AF326" i="11"/>
  <c r="AE328" i="11"/>
  <c r="AE328" i="10"/>
  <c r="AF326" i="10"/>
  <c r="AF327" i="10"/>
  <c r="AE329" i="10"/>
  <c r="AF326" i="9"/>
  <c r="AE328" i="9"/>
  <c r="AE331" i="9"/>
  <c r="AF329" i="9"/>
  <c r="AF304" i="7"/>
  <c r="AE306" i="7"/>
  <c r="AF305" i="7"/>
  <c r="AE307" i="7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G294" i="11" s="1"/>
  <c r="AB273" i="11"/>
  <c r="AC273" i="11"/>
  <c r="AA274" i="11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AF312" i="8"/>
  <c r="AE314" i="8"/>
  <c r="AF311" i="8"/>
  <c r="AE313" i="8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AE313" i="6"/>
  <c r="AF311" i="6"/>
  <c r="AF310" i="6"/>
  <c r="AE312" i="6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AE314" i="4"/>
  <c r="AF312" i="4"/>
  <c r="AE313" i="4"/>
  <c r="AF311" i="4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E330" i="11" l="1"/>
  <c r="AF328" i="11"/>
  <c r="AE331" i="11"/>
  <c r="AF329" i="11"/>
  <c r="AF329" i="10"/>
  <c r="AE331" i="10"/>
  <c r="AF328" i="10"/>
  <c r="AE330" i="10"/>
  <c r="AE330" i="9"/>
  <c r="AF328" i="9"/>
  <c r="AF331" i="9"/>
  <c r="AE333" i="9"/>
  <c r="AE309" i="7"/>
  <c r="AF307" i="7"/>
  <c r="AF306" i="7"/>
  <c r="AE308" i="7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A275" i="11"/>
  <c r="AD274" i="11"/>
  <c r="AG295" i="11" s="1"/>
  <c r="AB274" i="11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AE315" i="8"/>
  <c r="AF313" i="8"/>
  <c r="AE316" i="8"/>
  <c r="AF314" i="8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AE314" i="6"/>
  <c r="AF312" i="6"/>
  <c r="AE315" i="6"/>
  <c r="AF313" i="6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AE315" i="4"/>
  <c r="AF313" i="4"/>
  <c r="AE316" i="4"/>
  <c r="AF314" i="4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F331" i="11" l="1"/>
  <c r="AE333" i="11"/>
  <c r="AE332" i="11"/>
  <c r="AF330" i="11"/>
  <c r="AE332" i="10"/>
  <c r="AF330" i="10"/>
  <c r="AE333" i="10"/>
  <c r="AF331" i="10"/>
  <c r="AF330" i="9"/>
  <c r="AE332" i="9"/>
  <c r="AF333" i="9"/>
  <c r="AE335" i="9"/>
  <c r="AF308" i="7"/>
  <c r="AE310" i="7"/>
  <c r="AE311" i="7"/>
  <c r="AF309" i="7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A276" i="11"/>
  <c r="AD275" i="11"/>
  <c r="AG296" i="11" s="1"/>
  <c r="AB275" i="11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AE318" i="8"/>
  <c r="AF316" i="8"/>
  <c r="AE317" i="8"/>
  <c r="AF315" i="8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AF315" i="6"/>
  <c r="AE317" i="6"/>
  <c r="AF314" i="6"/>
  <c r="AE316" i="6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AF316" i="4"/>
  <c r="AE318" i="4"/>
  <c r="AF315" i="4"/>
  <c r="AE317" i="4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E334" i="11" l="1"/>
  <c r="AF332" i="11"/>
  <c r="AF333" i="11"/>
  <c r="AE335" i="11"/>
  <c r="AE335" i="10"/>
  <c r="AF333" i="10"/>
  <c r="AE334" i="10"/>
  <c r="AF332" i="10"/>
  <c r="AE334" i="9"/>
  <c r="AF332" i="9"/>
  <c r="AF335" i="9"/>
  <c r="AE337" i="9"/>
  <c r="AE313" i="7"/>
  <c r="AF311" i="7"/>
  <c r="AF310" i="7"/>
  <c r="AE312" i="7"/>
  <c r="Z278" i="11"/>
  <c r="V363" i="11"/>
  <c r="H280" i="11"/>
  <c r="S279" i="11"/>
  <c r="W362" i="11"/>
  <c r="U279" i="11"/>
  <c r="X279" i="11" s="1"/>
  <c r="Y279" i="11" s="1"/>
  <c r="R280" i="11"/>
  <c r="AC276" i="11"/>
  <c r="AA277" i="11"/>
  <c r="L282" i="11" a="1"/>
  <c r="L282" i="11" s="1"/>
  <c r="T281" i="11"/>
  <c r="AD276" i="11"/>
  <c r="AG297" i="11" s="1"/>
  <c r="AB276" i="11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AF317" i="8"/>
  <c r="AE319" i="8"/>
  <c r="AE320" i="8"/>
  <c r="AF318" i="8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AF316" i="6"/>
  <c r="AE318" i="6"/>
  <c r="AE319" i="6"/>
  <c r="AF317" i="6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AF318" i="4"/>
  <c r="AE320" i="4"/>
  <c r="AF317" i="4"/>
  <c r="AE319" i="4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E337" i="11" l="1"/>
  <c r="AF335" i="11"/>
  <c r="AF334" i="11"/>
  <c r="AE336" i="11"/>
  <c r="AE336" i="10"/>
  <c r="AF334" i="10"/>
  <c r="AF335" i="10"/>
  <c r="AE337" i="10"/>
  <c r="AF334" i="9"/>
  <c r="AE336" i="9"/>
  <c r="AE339" i="9"/>
  <c r="AF337" i="9"/>
  <c r="AE314" i="7"/>
  <c r="AF312" i="7"/>
  <c r="AF313" i="7"/>
  <c r="AE315" i="7"/>
  <c r="Z279" i="11"/>
  <c r="L283" i="11" a="1"/>
  <c r="L283" i="11" s="1"/>
  <c r="T282" i="11"/>
  <c r="AD277" i="11"/>
  <c r="AG298" i="11" s="1"/>
  <c r="AB277" i="11"/>
  <c r="V364" i="11"/>
  <c r="H281" i="11"/>
  <c r="S280" i="11"/>
  <c r="W363" i="11"/>
  <c r="U280" i="11"/>
  <c r="X280" i="11" s="1"/>
  <c r="Y280" i="11" s="1"/>
  <c r="R281" i="11"/>
  <c r="AC277" i="11"/>
  <c r="AA278" i="11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AF320" i="8"/>
  <c r="AE322" i="8"/>
  <c r="AF319" i="8"/>
  <c r="AE321" i="8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AF319" i="6"/>
  <c r="AE321" i="6"/>
  <c r="AF318" i="6"/>
  <c r="AE320" i="6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AE322" i="4"/>
  <c r="AF320" i="4"/>
  <c r="AE321" i="4"/>
  <c r="AF319" i="4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E338" i="11" l="1"/>
  <c r="AF336" i="11"/>
  <c r="AE339" i="11"/>
  <c r="AF337" i="11"/>
  <c r="AF337" i="10"/>
  <c r="AE339" i="10"/>
  <c r="AF336" i="10"/>
  <c r="AE338" i="10"/>
  <c r="AE338" i="9"/>
  <c r="AF336" i="9"/>
  <c r="AE341" i="9"/>
  <c r="AF339" i="9"/>
  <c r="AE317" i="7"/>
  <c r="AF315" i="7"/>
  <c r="AF314" i="7"/>
  <c r="AE316" i="7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G299" i="11" s="1"/>
  <c r="AB278" i="11"/>
  <c r="AC278" i="11"/>
  <c r="AA279" i="11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AE323" i="8"/>
  <c r="AF321" i="8"/>
  <c r="AE324" i="8"/>
  <c r="AF322" i="8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AE322" i="6"/>
  <c r="AF320" i="6"/>
  <c r="AE323" i="6"/>
  <c r="AF321" i="6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AF321" i="4"/>
  <c r="AE323" i="4"/>
  <c r="AF322" i="4"/>
  <c r="AE324" i="4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F339" i="11" l="1"/>
  <c r="AE341" i="11"/>
  <c r="AF338" i="11"/>
  <c r="AE340" i="11"/>
  <c r="AF338" i="10"/>
  <c r="AE340" i="10"/>
  <c r="AF339" i="10"/>
  <c r="AE341" i="10"/>
  <c r="AE340" i="9"/>
  <c r="AF338" i="9"/>
  <c r="AE343" i="9"/>
  <c r="AF341" i="9"/>
  <c r="AE318" i="7"/>
  <c r="AF316" i="7"/>
  <c r="AF317" i="7"/>
  <c r="AE319" i="7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B279" i="11"/>
  <c r="AD279" i="11"/>
  <c r="AG300" i="11" s="1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AF324" i="8"/>
  <c r="AE326" i="8"/>
  <c r="AE325" i="8"/>
  <c r="AF323" i="8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AE325" i="6"/>
  <c r="AF323" i="6"/>
  <c r="AE324" i="6"/>
  <c r="AF322" i="6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AE325" i="4"/>
  <c r="AF323" i="4"/>
  <c r="AE326" i="4"/>
  <c r="AF324" i="4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E342" i="11" l="1"/>
  <c r="AF340" i="11"/>
  <c r="AF341" i="11"/>
  <c r="AE343" i="11"/>
  <c r="AF341" i="10"/>
  <c r="AE343" i="10"/>
  <c r="AF340" i="10"/>
  <c r="AE342" i="10"/>
  <c r="AF340" i="9"/>
  <c r="AE342" i="9"/>
  <c r="AF343" i="9"/>
  <c r="AE345" i="9"/>
  <c r="AF319" i="7"/>
  <c r="AE321" i="7"/>
  <c r="AF318" i="7"/>
  <c r="AE320" i="7"/>
  <c r="Z282" i="11"/>
  <c r="V367" i="11"/>
  <c r="H284" i="11"/>
  <c r="S283" i="11"/>
  <c r="W366" i="11"/>
  <c r="AB280" i="11"/>
  <c r="AD280" i="11"/>
  <c r="AG301" i="11" s="1"/>
  <c r="T285" i="11"/>
  <c r="L286" i="11" a="1"/>
  <c r="L286" i="11" s="1"/>
  <c r="R284" i="11"/>
  <c r="U283" i="11"/>
  <c r="X283" i="11" s="1"/>
  <c r="Y283" i="11" s="1"/>
  <c r="AA281" i="11"/>
  <c r="AC280" i="11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AE327" i="8"/>
  <c r="AF325" i="8"/>
  <c r="AF326" i="8"/>
  <c r="AE328" i="8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AE326" i="6"/>
  <c r="AF324" i="6"/>
  <c r="AF325" i="6"/>
  <c r="AE327" i="6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AF326" i="4"/>
  <c r="AE328" i="4"/>
  <c r="AE327" i="4"/>
  <c r="AF325" i="4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E345" i="11" l="1"/>
  <c r="AF343" i="11"/>
  <c r="AF342" i="11"/>
  <c r="AE344" i="11"/>
  <c r="AF342" i="10"/>
  <c r="AE344" i="10"/>
  <c r="AE345" i="10"/>
  <c r="AF343" i="10"/>
  <c r="AF342" i="9"/>
  <c r="AE344" i="9"/>
  <c r="AF345" i="9"/>
  <c r="AE347" i="9"/>
  <c r="AF320" i="7"/>
  <c r="AE322" i="7"/>
  <c r="AF321" i="7"/>
  <c r="AE323" i="7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G302" i="11" s="1"/>
  <c r="AB281" i="11"/>
  <c r="AC281" i="11"/>
  <c r="AA282" i="11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AE330" i="8"/>
  <c r="AF328" i="8"/>
  <c r="AF327" i="8"/>
  <c r="AE329" i="8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AE329" i="6"/>
  <c r="AF327" i="6"/>
  <c r="AE328" i="6"/>
  <c r="AF326" i="6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AF327" i="4"/>
  <c r="AE329" i="4"/>
  <c r="AE330" i="4"/>
  <c r="AF328" i="4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E346" i="11" l="1"/>
  <c r="AF344" i="11"/>
  <c r="AF345" i="11"/>
  <c r="AE347" i="11"/>
  <c r="AE347" i="10"/>
  <c r="AF345" i="10"/>
  <c r="AF344" i="10"/>
  <c r="AE346" i="10"/>
  <c r="AE346" i="9"/>
  <c r="AF344" i="9"/>
  <c r="AE349" i="9"/>
  <c r="AF347" i="9"/>
  <c r="AF323" i="7"/>
  <c r="AE325" i="7"/>
  <c r="AE324" i="7"/>
  <c r="AF322" i="7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G303" i="11" s="1"/>
  <c r="AB282" i="11"/>
  <c r="AC282" i="11"/>
  <c r="AA283" i="11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AF329" i="8"/>
  <c r="AE331" i="8"/>
  <c r="AF330" i="8"/>
  <c r="AE332" i="8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AE330" i="6"/>
  <c r="AF328" i="6"/>
  <c r="AF329" i="6"/>
  <c r="AE331" i="6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AE331" i="4"/>
  <c r="AF329" i="4"/>
  <c r="AF330" i="4"/>
  <c r="AE332" i="4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E349" i="11" l="1"/>
  <c r="AF347" i="11"/>
  <c r="AE348" i="11"/>
  <c r="AF346" i="11"/>
  <c r="AF346" i="10"/>
  <c r="AE348" i="10"/>
  <c r="AE349" i="10"/>
  <c r="AF347" i="10"/>
  <c r="AE348" i="9"/>
  <c r="AF346" i="9"/>
  <c r="AE351" i="9"/>
  <c r="AF349" i="9"/>
  <c r="AE326" i="7"/>
  <c r="AF324" i="7"/>
  <c r="AE327" i="7"/>
  <c r="AF325" i="7"/>
  <c r="Z285" i="11"/>
  <c r="W369" i="11"/>
  <c r="U286" i="11"/>
  <c r="X286" i="11" s="1"/>
  <c r="Y286" i="11" s="1"/>
  <c r="R287" i="11"/>
  <c r="L289" i="11" a="1"/>
  <c r="L289" i="11" s="1"/>
  <c r="T288" i="11"/>
  <c r="AC283" i="11"/>
  <c r="AA284" i="11"/>
  <c r="V370" i="11"/>
  <c r="H287" i="11"/>
  <c r="S286" i="11"/>
  <c r="AD283" i="11"/>
  <c r="AG304" i="11" s="1"/>
  <c r="AB283" i="11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AE334" i="8"/>
  <c r="AF332" i="8"/>
  <c r="AF331" i="8"/>
  <c r="AE333" i="8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AE333" i="6"/>
  <c r="AF331" i="6"/>
  <c r="AE332" i="6"/>
  <c r="AF330" i="6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AE334" i="4"/>
  <c r="AF332" i="4"/>
  <c r="AE333" i="4"/>
  <c r="AF331" i="4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F348" i="11" l="1"/>
  <c r="AE350" i="11"/>
  <c r="AE351" i="11"/>
  <c r="AF349" i="11"/>
  <c r="AF349" i="10"/>
  <c r="AE351" i="10"/>
  <c r="AF348" i="10"/>
  <c r="AE350" i="10"/>
  <c r="AE350" i="9"/>
  <c r="AF348" i="9"/>
  <c r="AF351" i="9"/>
  <c r="AE353" i="9"/>
  <c r="AE329" i="7"/>
  <c r="AF327" i="7"/>
  <c r="AE328" i="7"/>
  <c r="AF326" i="7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A285" i="11"/>
  <c r="AD284" i="11"/>
  <c r="AG305" i="11" s="1"/>
  <c r="AB284" i="11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AF333" i="8"/>
  <c r="AE335" i="8"/>
  <c r="AE336" i="8"/>
  <c r="AF334" i="8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AE334" i="6"/>
  <c r="AF332" i="6"/>
  <c r="AF333" i="6"/>
  <c r="AE335" i="6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AE335" i="4"/>
  <c r="AF333" i="4"/>
  <c r="AF334" i="4"/>
  <c r="AE336" i="4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E353" i="11" l="1"/>
  <c r="AF351" i="11"/>
  <c r="AF350" i="11"/>
  <c r="AE352" i="11"/>
  <c r="AE352" i="10"/>
  <c r="AF350" i="10"/>
  <c r="AF351" i="10"/>
  <c r="AE353" i="10"/>
  <c r="AF350" i="9"/>
  <c r="AE352" i="9"/>
  <c r="AE355" i="9"/>
  <c r="AF353" i="9"/>
  <c r="AF328" i="7"/>
  <c r="AE330" i="7"/>
  <c r="AE331" i="7"/>
  <c r="AF329" i="7"/>
  <c r="Z287" i="11"/>
  <c r="AD285" i="11"/>
  <c r="AG306" i="11" s="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A286" i="11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AF336" i="8"/>
  <c r="AE338" i="8"/>
  <c r="AE337" i="8"/>
  <c r="AF335" i="8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AF335" i="6"/>
  <c r="AE337" i="6"/>
  <c r="AF334" i="6"/>
  <c r="AE336" i="6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AF336" i="4"/>
  <c r="AE338" i="4"/>
  <c r="AE337" i="4"/>
  <c r="AF335" i="4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E354" i="11" l="1"/>
  <c r="AF352" i="11"/>
  <c r="AF353" i="11"/>
  <c r="AE355" i="11"/>
  <c r="AE355" i="10"/>
  <c r="AF353" i="10"/>
  <c r="AE354" i="10"/>
  <c r="AF352" i="10"/>
  <c r="AF352" i="9"/>
  <c r="AE354" i="9"/>
  <c r="AE357" i="9"/>
  <c r="AF355" i="9"/>
  <c r="AF331" i="7"/>
  <c r="AE333" i="7"/>
  <c r="AE332" i="7"/>
  <c r="AF330" i="7"/>
  <c r="Z288" i="11"/>
  <c r="L292" i="11" a="1"/>
  <c r="L292" i="11" s="1"/>
  <c r="T291" i="11"/>
  <c r="U289" i="11"/>
  <c r="X289" i="11" s="1"/>
  <c r="Y289" i="11" s="1"/>
  <c r="R290" i="11"/>
  <c r="AD286" i="11"/>
  <c r="AG307" i="11" s="1"/>
  <c r="AB286" i="11"/>
  <c r="V373" i="11"/>
  <c r="H290" i="11"/>
  <c r="S289" i="11"/>
  <c r="AC286" i="11"/>
  <c r="AA287" i="11"/>
  <c r="W372" i="11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AE339" i="8"/>
  <c r="AF337" i="8"/>
  <c r="AE340" i="8"/>
  <c r="AF338" i="8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AE338" i="6"/>
  <c r="AF336" i="6"/>
  <c r="AE339" i="6"/>
  <c r="AF337" i="6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AF338" i="4"/>
  <c r="AE340" i="4"/>
  <c r="AF337" i="4"/>
  <c r="AE339" i="4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E357" i="11" l="1"/>
  <c r="AF355" i="11"/>
  <c r="AE356" i="11"/>
  <c r="AF354" i="11"/>
  <c r="AE356" i="10"/>
  <c r="AF354" i="10"/>
  <c r="AE357" i="10"/>
  <c r="AF355" i="10"/>
  <c r="AE356" i="9"/>
  <c r="AF354" i="9"/>
  <c r="AF357" i="9"/>
  <c r="AE359" i="9"/>
  <c r="AF332" i="7"/>
  <c r="AE334" i="7"/>
  <c r="AF333" i="7"/>
  <c r="AE335" i="7"/>
  <c r="Z289" i="11"/>
  <c r="R291" i="11"/>
  <c r="U290" i="11"/>
  <c r="X290" i="11" s="1"/>
  <c r="Y290" i="11" s="1"/>
  <c r="AB287" i="11"/>
  <c r="AD287" i="11"/>
  <c r="AG308" i="11" s="1"/>
  <c r="W373" i="11"/>
  <c r="T292" i="11"/>
  <c r="L293" i="11" a="1"/>
  <c r="L293" i="11" s="1"/>
  <c r="AA288" i="11"/>
  <c r="AC287" i="11"/>
  <c r="V374" i="11"/>
  <c r="H291" i="11"/>
  <c r="S290" i="11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AF340" i="8"/>
  <c r="AE342" i="8"/>
  <c r="AF339" i="8"/>
  <c r="AE341" i="8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AF339" i="6"/>
  <c r="AE341" i="6"/>
  <c r="AF338" i="6"/>
  <c r="AE340" i="6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AE342" i="4"/>
  <c r="AF340" i="4"/>
  <c r="AE341" i="4"/>
  <c r="AF339" i="4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E358" i="11" l="1"/>
  <c r="AF356" i="11"/>
  <c r="AF357" i="11"/>
  <c r="AE359" i="11"/>
  <c r="AE359" i="10"/>
  <c r="AF357" i="10"/>
  <c r="AE358" i="10"/>
  <c r="AF356" i="10"/>
  <c r="AF356" i="9"/>
  <c r="AE358" i="9"/>
  <c r="AF359" i="9"/>
  <c r="AE361" i="9"/>
  <c r="AE337" i="7"/>
  <c r="AF335" i="7"/>
  <c r="AF334" i="7"/>
  <c r="AE336" i="7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V375" i="11"/>
  <c r="H292" i="11"/>
  <c r="S291" i="11"/>
  <c r="AB288" i="11"/>
  <c r="AD288" i="11"/>
  <c r="AG309" i="11" s="1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AE343" i="8"/>
  <c r="AF341" i="8"/>
  <c r="AE344" i="8"/>
  <c r="AF342" i="8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AE342" i="6"/>
  <c r="AF340" i="6"/>
  <c r="AF341" i="6"/>
  <c r="AE343" i="6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AE343" i="4"/>
  <c r="AF341" i="4"/>
  <c r="AE344" i="4"/>
  <c r="AF342" i="4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E361" i="11" l="1"/>
  <c r="AF359" i="11"/>
  <c r="AE360" i="11"/>
  <c r="AF358" i="11"/>
  <c r="AF358" i="10"/>
  <c r="AE360" i="10"/>
  <c r="AE361" i="10"/>
  <c r="AF359" i="10"/>
  <c r="AE360" i="9"/>
  <c r="AF358" i="9"/>
  <c r="AF361" i="9"/>
  <c r="AE363" i="9"/>
  <c r="AE338" i="7"/>
  <c r="AF336" i="7"/>
  <c r="AE339" i="7"/>
  <c r="AF337" i="7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A290" i="11"/>
  <c r="W375" i="11"/>
  <c r="AD289" i="11"/>
  <c r="AG310" i="11" s="1"/>
  <c r="AB289" i="11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AE346" i="8"/>
  <c r="AF344" i="8"/>
  <c r="AF343" i="8"/>
  <c r="AE345" i="8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AE345" i="6"/>
  <c r="AF343" i="6"/>
  <c r="AE344" i="6"/>
  <c r="AF342" i="6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AF344" i="4"/>
  <c r="AE346" i="4"/>
  <c r="AE345" i="4"/>
  <c r="AF343" i="4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F360" i="11" l="1"/>
  <c r="AE362" i="11"/>
  <c r="AE363" i="11"/>
  <c r="AF361" i="11"/>
  <c r="AE363" i="10"/>
  <c r="AF361" i="10"/>
  <c r="AE362" i="10"/>
  <c r="AF360" i="10"/>
  <c r="AF360" i="9"/>
  <c r="AE362" i="9"/>
  <c r="AF363" i="9"/>
  <c r="AE365" i="9"/>
  <c r="AE341" i="7"/>
  <c r="AF339" i="7"/>
  <c r="AF338" i="7"/>
  <c r="AE340" i="7"/>
  <c r="Z292" i="11"/>
  <c r="W376" i="11"/>
  <c r="U293" i="11"/>
  <c r="X293" i="11" s="1"/>
  <c r="Y293" i="11" s="1"/>
  <c r="R294" i="11"/>
  <c r="AD290" i="11"/>
  <c r="AG311" i="11" s="1"/>
  <c r="AB290" i="11"/>
  <c r="H294" i="11"/>
  <c r="V377" i="11"/>
  <c r="S293" i="11"/>
  <c r="L296" i="11" a="1"/>
  <c r="L296" i="11" s="1"/>
  <c r="T295" i="11"/>
  <c r="AC290" i="11"/>
  <c r="AA291" i="11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AF345" i="8"/>
  <c r="AE347" i="8"/>
  <c r="AF346" i="8"/>
  <c r="AE348" i="8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AE346" i="6"/>
  <c r="AF344" i="6"/>
  <c r="AE347" i="6"/>
  <c r="AF345" i="6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AF345" i="4"/>
  <c r="AE347" i="4"/>
  <c r="AF346" i="4"/>
  <c r="AE348" i="4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F363" i="11" l="1"/>
  <c r="AE365" i="11"/>
  <c r="AE364" i="11"/>
  <c r="AF362" i="11"/>
  <c r="AF362" i="10"/>
  <c r="AE364" i="10"/>
  <c r="AE365" i="10"/>
  <c r="AF363" i="10"/>
  <c r="AF362" i="9"/>
  <c r="AE364" i="9"/>
  <c r="AF365" i="9"/>
  <c r="AE367" i="9"/>
  <c r="AF340" i="7"/>
  <c r="AE342" i="7"/>
  <c r="AE343" i="7"/>
  <c r="AF341" i="7"/>
  <c r="Z293" i="11"/>
  <c r="U294" i="11"/>
  <c r="X294" i="11" s="1"/>
  <c r="Y294" i="11" s="1"/>
  <c r="R295" i="11"/>
  <c r="L297" i="11" a="1"/>
  <c r="L297" i="11" s="1"/>
  <c r="T296" i="11"/>
  <c r="W377" i="11"/>
  <c r="AD291" i="11"/>
  <c r="AG312" i="11" s="1"/>
  <c r="AB291" i="11"/>
  <c r="AC291" i="11"/>
  <c r="AA292" i="11"/>
  <c r="V378" i="11"/>
  <c r="H295" i="11"/>
  <c r="S294" i="11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AE350" i="8"/>
  <c r="AF348" i="8"/>
  <c r="AF347" i="8"/>
  <c r="AE349" i="8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AE349" i="6"/>
  <c r="AF347" i="6"/>
  <c r="AF346" i="6"/>
  <c r="AE348" i="6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AE349" i="4"/>
  <c r="AF347" i="4"/>
  <c r="AF348" i="4"/>
  <c r="AE350" i="4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F364" i="11" l="1"/>
  <c r="AE366" i="11"/>
  <c r="AE367" i="11"/>
  <c r="AF365" i="11"/>
  <c r="AF365" i="10"/>
  <c r="AE367" i="10"/>
  <c r="AE366" i="10"/>
  <c r="AF364" i="10"/>
  <c r="AF364" i="9"/>
  <c r="AE366" i="9"/>
  <c r="AE369" i="9"/>
  <c r="AF367" i="9"/>
  <c r="AE345" i="7"/>
  <c r="AF343" i="7"/>
  <c r="AF342" i="7"/>
  <c r="AE344" i="7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A293" i="11"/>
  <c r="AD292" i="11"/>
  <c r="AG313" i="11" s="1"/>
  <c r="AB292" i="11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AE351" i="8"/>
  <c r="AF349" i="8"/>
  <c r="AE352" i="8"/>
  <c r="AF350" i="8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AF348" i="6"/>
  <c r="AE350" i="6"/>
  <c r="AF349" i="6"/>
  <c r="AE351" i="6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AE352" i="4"/>
  <c r="AF350" i="4"/>
  <c r="AE351" i="4"/>
  <c r="AF349" i="4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F367" i="11" l="1"/>
  <c r="AE369" i="11"/>
  <c r="AE368" i="11"/>
  <c r="AF366" i="11"/>
  <c r="AF366" i="10"/>
  <c r="AE368" i="10"/>
  <c r="AF367" i="10"/>
  <c r="AE369" i="10"/>
  <c r="AF366" i="9"/>
  <c r="AE368" i="9"/>
  <c r="AE371" i="9"/>
  <c r="AF369" i="9"/>
  <c r="AF344" i="7"/>
  <c r="AE346" i="7"/>
  <c r="AE347" i="7"/>
  <c r="AF345" i="7"/>
  <c r="Z295" i="11"/>
  <c r="R297" i="11"/>
  <c r="U296" i="11"/>
  <c r="X296" i="11" s="1"/>
  <c r="Y296" i="11" s="1"/>
  <c r="L299" i="11" a="1"/>
  <c r="L299" i="11" s="1"/>
  <c r="T298" i="11"/>
  <c r="AD293" i="11"/>
  <c r="AG314" i="11" s="1"/>
  <c r="AB293" i="11"/>
  <c r="V380" i="11"/>
  <c r="H297" i="11"/>
  <c r="S296" i="11"/>
  <c r="AA294" i="11"/>
  <c r="AC293" i="11"/>
  <c r="W379" i="11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AF352" i="8"/>
  <c r="AE354" i="8"/>
  <c r="AE353" i="8"/>
  <c r="AF351" i="8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AE353" i="6"/>
  <c r="AF351" i="6"/>
  <c r="AE352" i="6"/>
  <c r="AF350" i="6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AF351" i="4"/>
  <c r="AE353" i="4"/>
  <c r="AE354" i="4"/>
  <c r="AF352" i="4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F368" i="11" l="1"/>
  <c r="AE370" i="11"/>
  <c r="AE371" i="11"/>
  <c r="AF369" i="11"/>
  <c r="AF369" i="10"/>
  <c r="AE371" i="10"/>
  <c r="AF368" i="10"/>
  <c r="AE370" i="10"/>
  <c r="AE370" i="9"/>
  <c r="AF368" i="9"/>
  <c r="AE373" i="9"/>
  <c r="AF371" i="9"/>
  <c r="AF347" i="7"/>
  <c r="AE349" i="7"/>
  <c r="AE348" i="7"/>
  <c r="AF346" i="7"/>
  <c r="Z296" i="11"/>
  <c r="AD294" i="11"/>
  <c r="AG315" i="11" s="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V381" i="11"/>
  <c r="S297" i="11"/>
  <c r="H298" i="11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AF353" i="8"/>
  <c r="AE355" i="8"/>
  <c r="AF354" i="8"/>
  <c r="AE356" i="8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AF352" i="6"/>
  <c r="AE354" i="6"/>
  <c r="AF353" i="6"/>
  <c r="AE355" i="6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AF354" i="4"/>
  <c r="AE356" i="4"/>
  <c r="AE355" i="4"/>
  <c r="AF353" i="4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F371" i="11" l="1"/>
  <c r="AE373" i="11"/>
  <c r="AF370" i="11"/>
  <c r="AE372" i="11"/>
  <c r="AE372" i="10"/>
  <c r="AF370" i="10"/>
  <c r="AF371" i="10"/>
  <c r="AE373" i="10"/>
  <c r="AF370" i="9"/>
  <c r="AE372" i="9"/>
  <c r="AF373" i="9"/>
  <c r="AE375" i="9"/>
  <c r="AE350" i="7"/>
  <c r="AF348" i="7"/>
  <c r="AE351" i="7"/>
  <c r="AF349" i="7"/>
  <c r="Z297" i="11"/>
  <c r="V382" i="11"/>
  <c r="S298" i="11"/>
  <c r="H299" i="11"/>
  <c r="T300" i="11"/>
  <c r="L301" i="11" a="1"/>
  <c r="L301" i="11" s="1"/>
  <c r="AD295" i="11"/>
  <c r="AG316" i="11" s="1"/>
  <c r="AB295" i="11"/>
  <c r="R299" i="11"/>
  <c r="U298" i="11"/>
  <c r="X298" i="11" s="1"/>
  <c r="Y298" i="11" s="1"/>
  <c r="AA296" i="11"/>
  <c r="AC295" i="11"/>
  <c r="W381" i="11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AF356" i="8"/>
  <c r="AE358" i="8"/>
  <c r="AF355" i="8"/>
  <c r="AE357" i="8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AF354" i="6"/>
  <c r="AE356" i="6"/>
  <c r="AF355" i="6"/>
  <c r="AE357" i="6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AE357" i="4"/>
  <c r="AF355" i="4"/>
  <c r="AE358" i="4"/>
  <c r="AF356" i="4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E374" i="11" l="1"/>
  <c r="AF372" i="11"/>
  <c r="AE375" i="11"/>
  <c r="AF373" i="11"/>
  <c r="AF373" i="10"/>
  <c r="AE375" i="10"/>
  <c r="AF372" i="10"/>
  <c r="AE374" i="10"/>
  <c r="AE374" i="9"/>
  <c r="AF372" i="9"/>
  <c r="AE377" i="9"/>
  <c r="AF375" i="9"/>
  <c r="AF351" i="7"/>
  <c r="AE353" i="7"/>
  <c r="AF350" i="7"/>
  <c r="AE352" i="7"/>
  <c r="Z298" i="11"/>
  <c r="T301" i="11"/>
  <c r="L302" i="11" a="1"/>
  <c r="L302" i="11" s="1"/>
  <c r="V383" i="11"/>
  <c r="S299" i="11"/>
  <c r="H300" i="11"/>
  <c r="AB296" i="11"/>
  <c r="AD296" i="11"/>
  <c r="AG317" i="11" s="1"/>
  <c r="R300" i="11"/>
  <c r="U299" i="11"/>
  <c r="X299" i="11" s="1"/>
  <c r="Y299" i="11" s="1"/>
  <c r="W382" i="11"/>
  <c r="AC296" i="11"/>
  <c r="AA297" i="11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AE359" i="8"/>
  <c r="AF357" i="8"/>
  <c r="AF358" i="8"/>
  <c r="AE360" i="8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AF357" i="6"/>
  <c r="AE359" i="6"/>
  <c r="AF356" i="6"/>
  <c r="AE358" i="6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AE360" i="4"/>
  <c r="AF358" i="4"/>
  <c r="AE359" i="4"/>
  <c r="AF357" i="4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E377" i="11" l="1"/>
  <c r="AF375" i="11"/>
  <c r="AE376" i="11"/>
  <c r="AF374" i="11"/>
  <c r="AE376" i="10"/>
  <c r="AF374" i="10"/>
  <c r="AE377" i="10"/>
  <c r="AF375" i="10"/>
  <c r="AF374" i="9"/>
  <c r="AE376" i="9"/>
  <c r="AE379" i="9"/>
  <c r="AF377" i="9"/>
  <c r="AF352" i="7"/>
  <c r="AE354" i="7"/>
  <c r="AF353" i="7"/>
  <c r="AE355" i="7"/>
  <c r="Z299" i="11"/>
  <c r="V384" i="11"/>
  <c r="S300" i="11"/>
  <c r="H301" i="11"/>
  <c r="AD297" i="11"/>
  <c r="AG318" i="11" s="1"/>
  <c r="AB297" i="11"/>
  <c r="W383" i="11"/>
  <c r="T302" i="11"/>
  <c r="L303" i="11" a="1"/>
  <c r="L303" i="11" s="1"/>
  <c r="AC297" i="11"/>
  <c r="AA298" i="11"/>
  <c r="U300" i="11"/>
  <c r="X300" i="11" s="1"/>
  <c r="Y300" i="11" s="1"/>
  <c r="R301" i="11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AE362" i="8"/>
  <c r="AF360" i="8"/>
  <c r="AF359" i="8"/>
  <c r="AE361" i="8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AF358" i="6"/>
  <c r="AE360" i="6"/>
  <c r="AE361" i="6"/>
  <c r="AF359" i="6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AE361" i="4"/>
  <c r="AF359" i="4"/>
  <c r="AF360" i="4"/>
  <c r="AE362" i="4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AE378" i="11" l="1"/>
  <c r="AF376" i="11"/>
  <c r="AF377" i="11"/>
  <c r="AE379" i="11"/>
  <c r="AF377" i="10"/>
  <c r="AE379" i="10"/>
  <c r="AF376" i="10"/>
  <c r="AE378" i="10"/>
  <c r="AE378" i="9"/>
  <c r="AF376" i="9"/>
  <c r="AF379" i="9"/>
  <c r="AE381" i="9"/>
  <c r="AE357" i="7"/>
  <c r="AF355" i="7"/>
  <c r="AE356" i="7"/>
  <c r="AF354" i="7"/>
  <c r="Z300" i="1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A299" i="11"/>
  <c r="AD298" i="11"/>
  <c r="AG319" i="11" s="1"/>
  <c r="AB298" i="11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AF361" i="8"/>
  <c r="AE363" i="8"/>
  <c r="AF362" i="8"/>
  <c r="AE364" i="8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AE363" i="6"/>
  <c r="AF361" i="6"/>
  <c r="AF360" i="6"/>
  <c r="AE362" i="6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AE364" i="4"/>
  <c r="AF362" i="4"/>
  <c r="AF361" i="4"/>
  <c r="AE363" i="4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AF379" i="11" l="1"/>
  <c r="AE381" i="11"/>
  <c r="AF378" i="11"/>
  <c r="AE380" i="11"/>
  <c r="AE380" i="10"/>
  <c r="AF378" i="10"/>
  <c r="AE381" i="10"/>
  <c r="AF379" i="10"/>
  <c r="AF378" i="9"/>
  <c r="AE380" i="9"/>
  <c r="AE383" i="9"/>
  <c r="AF381" i="9"/>
  <c r="AE358" i="7"/>
  <c r="AF356" i="7"/>
  <c r="AF357" i="7"/>
  <c r="AE359" i="7"/>
  <c r="Z301" i="11"/>
  <c r="AD299" i="11"/>
  <c r="AG320" i="11" s="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AF364" i="8"/>
  <c r="AE366" i="8"/>
  <c r="AE365" i="8"/>
  <c r="AF363" i="8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AE364" i="6"/>
  <c r="AF362" i="6"/>
  <c r="AF363" i="6"/>
  <c r="AE365" i="6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AE365" i="4"/>
  <c r="AF363" i="4"/>
  <c r="AE366" i="4"/>
  <c r="AF364" i="4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AE382" i="11" l="1"/>
  <c r="AF380" i="11"/>
  <c r="AE383" i="11"/>
  <c r="AF381" i="11"/>
  <c r="AE383" i="10"/>
  <c r="AF381" i="10"/>
  <c r="AF380" i="10"/>
  <c r="AE382" i="10"/>
  <c r="AF380" i="9"/>
  <c r="AE382" i="9"/>
  <c r="AE385" i="9"/>
  <c r="AF385" i="9" s="1"/>
  <c r="AF383" i="9"/>
  <c r="AF359" i="7"/>
  <c r="AE361" i="7"/>
  <c r="AF358" i="7"/>
  <c r="AE360" i="7"/>
  <c r="Z302" i="11"/>
  <c r="U303" i="11"/>
  <c r="X303" i="11" s="1"/>
  <c r="Y303" i="11" s="1"/>
  <c r="R304" i="11"/>
  <c r="L306" i="11" a="1"/>
  <c r="L306" i="11" s="1"/>
  <c r="T305" i="11"/>
  <c r="AD300" i="11"/>
  <c r="AG321" i="11" s="1"/>
  <c r="AB300" i="11"/>
  <c r="H304" i="11"/>
  <c r="S303" i="11"/>
  <c r="AA301" i="11"/>
  <c r="AC300" i="1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AF365" i="8"/>
  <c r="AE367" i="8"/>
  <c r="AF366" i="8"/>
  <c r="AE368" i="8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AE367" i="6"/>
  <c r="AF365" i="6"/>
  <c r="AE366" i="6"/>
  <c r="AF364" i="6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AE368" i="4"/>
  <c r="AF366" i="4"/>
  <c r="AF365" i="4"/>
  <c r="AE367" i="4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AE385" i="11" l="1"/>
  <c r="AF385" i="11" s="1"/>
  <c r="AF383" i="11"/>
  <c r="AJ1" i="3" s="1" a="1"/>
  <c r="AJ1" i="3" s="1"/>
  <c r="AE384" i="11"/>
  <c r="AF384" i="11" s="1"/>
  <c r="AF382" i="11"/>
  <c r="AE384" i="10"/>
  <c r="AF384" i="10" s="1"/>
  <c r="AF382" i="10"/>
  <c r="AF1" i="3" a="1"/>
  <c r="AF1" i="3" s="1"/>
  <c r="AF383" i="10"/>
  <c r="AE385" i="10"/>
  <c r="AF385" i="10" s="1"/>
  <c r="AB1" i="3" a="1"/>
  <c r="AB1" i="3" s="1"/>
  <c r="AF382" i="9"/>
  <c r="AE384" i="9"/>
  <c r="AF384" i="9" s="1"/>
  <c r="AF360" i="7"/>
  <c r="AE362" i="7"/>
  <c r="AE363" i="7"/>
  <c r="AF361" i="7"/>
  <c r="Z303" i="11"/>
  <c r="L307" i="11" a="1"/>
  <c r="L307" i="11" s="1"/>
  <c r="T306" i="11"/>
  <c r="U304" i="11"/>
  <c r="X304" i="11" s="1"/>
  <c r="Y304" i="11" s="1"/>
  <c r="R305" i="11"/>
  <c r="AC301" i="11"/>
  <c r="AA302" i="11"/>
  <c r="AD301" i="11"/>
  <c r="AG322" i="11" s="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AF368" i="8"/>
  <c r="AE370" i="8"/>
  <c r="AF367" i="8"/>
  <c r="AE369" i="8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AE368" i="6"/>
  <c r="AF366" i="6"/>
  <c r="AF367" i="6"/>
  <c r="AE369" i="6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AF367" i="4"/>
  <c r="AE369" i="4"/>
  <c r="AF368" i="4"/>
  <c r="AE370" i="4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AE365" i="7" l="1"/>
  <c r="AF363" i="7"/>
  <c r="AE364" i="7"/>
  <c r="AF362" i="7"/>
  <c r="Z304" i="11"/>
  <c r="R306" i="11"/>
  <c r="U305" i="11"/>
  <c r="X305" i="11" s="1"/>
  <c r="Y305" i="11" s="1"/>
  <c r="AD302" i="11"/>
  <c r="AG323" i="11" s="1"/>
  <c r="AB302" i="11"/>
  <c r="L308" i="11" a="1"/>
  <c r="L308" i="11" s="1"/>
  <c r="T307" i="11"/>
  <c r="AA303" i="11"/>
  <c r="AC302" i="1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AF369" i="8"/>
  <c r="AE371" i="8"/>
  <c r="AF370" i="8"/>
  <c r="AE372" i="8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AE371" i="6"/>
  <c r="AF369" i="6"/>
  <c r="AF368" i="6"/>
  <c r="AE370" i="6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AF369" i="4"/>
  <c r="AE371" i="4"/>
  <c r="AF370" i="4"/>
  <c r="AE372" i="4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AE366" i="7" l="1"/>
  <c r="AF364" i="7"/>
  <c r="AF365" i="7"/>
  <c r="AE367" i="7"/>
  <c r="Z305" i="11"/>
  <c r="R307" i="11"/>
  <c r="U306" i="11"/>
  <c r="X306" i="11" s="1"/>
  <c r="Y306" i="11" s="1"/>
  <c r="T308" i="11"/>
  <c r="L309" i="11" a="1"/>
  <c r="L309" i="11" s="1"/>
  <c r="AA304" i="11"/>
  <c r="AC303" i="11"/>
  <c r="H307" i="11"/>
  <c r="S306" i="11"/>
  <c r="AD303" i="11"/>
  <c r="AG324" i="11" s="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AF372" i="8"/>
  <c r="AE374" i="8"/>
  <c r="AF371" i="8"/>
  <c r="AE373" i="8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AE372" i="6"/>
  <c r="AF370" i="6"/>
  <c r="AF371" i="6"/>
  <c r="AE373" i="6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AE374" i="4"/>
  <c r="AF372" i="4"/>
  <c r="AF371" i="4"/>
  <c r="AE373" i="4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AE369" i="7" l="1"/>
  <c r="AF367" i="7"/>
  <c r="AE368" i="7"/>
  <c r="AF366" i="7"/>
  <c r="Z306" i="1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G325" i="11" s="1"/>
  <c r="AC304" i="1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AF373" i="8"/>
  <c r="AE375" i="8"/>
  <c r="AE376" i="8"/>
  <c r="AF374" i="8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AF373" i="6"/>
  <c r="AE375" i="6"/>
  <c r="AE374" i="6"/>
  <c r="AF372" i="6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AF373" i="4"/>
  <c r="AE375" i="4"/>
  <c r="AE376" i="4"/>
  <c r="AF374" i="4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AF368" i="7" l="1"/>
  <c r="AE370" i="7"/>
  <c r="AF369" i="7"/>
  <c r="AE371" i="7"/>
  <c r="Z307" i="11"/>
  <c r="U308" i="11"/>
  <c r="X308" i="11" s="1"/>
  <c r="Y308" i="11" s="1"/>
  <c r="R309" i="11"/>
  <c r="AD305" i="11"/>
  <c r="AG326" i="11" s="1"/>
  <c r="AB305" i="11"/>
  <c r="S308" i="11"/>
  <c r="H309" i="11"/>
  <c r="T310" i="11"/>
  <c r="L311" i="11" a="1"/>
  <c r="L311" i="11" s="1"/>
  <c r="AC305" i="1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AE378" i="8"/>
  <c r="AF376" i="8"/>
  <c r="AE377" i="8"/>
  <c r="AF375" i="8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AF375" i="6"/>
  <c r="AE377" i="6"/>
  <c r="AE376" i="6"/>
  <c r="AF374" i="6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AF375" i="4"/>
  <c r="AE377" i="4"/>
  <c r="AF376" i="4"/>
  <c r="AE378" i="4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AF371" i="7" l="1"/>
  <c r="AE373" i="7"/>
  <c r="AF370" i="7"/>
  <c r="AE372" i="7"/>
  <c r="Z308" i="11"/>
  <c r="AD306" i="11"/>
  <c r="AG327" i="11" s="1"/>
  <c r="AB306" i="11"/>
  <c r="U309" i="11"/>
  <c r="X309" i="11" s="1"/>
  <c r="Y309" i="11" s="1"/>
  <c r="R310" i="11"/>
  <c r="AC306" i="1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AF377" i="8"/>
  <c r="AE379" i="8"/>
  <c r="AE380" i="8"/>
  <c r="AF378" i="8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AF376" i="6"/>
  <c r="AE378" i="6"/>
  <c r="AE379" i="6"/>
  <c r="AF377" i="6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AE380" i="4"/>
  <c r="AF378" i="4"/>
  <c r="AF377" i="4"/>
  <c r="AE379" i="4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AF372" i="7" l="1"/>
  <c r="AE374" i="7"/>
  <c r="AF373" i="7"/>
  <c r="AE375" i="7"/>
  <c r="Z309" i="11"/>
  <c r="U310" i="11"/>
  <c r="X310" i="11" s="1"/>
  <c r="Y310" i="11" s="1"/>
  <c r="R311" i="11"/>
  <c r="H311" i="11"/>
  <c r="S310" i="11"/>
  <c r="L313" i="11" a="1"/>
  <c r="L313" i="11" s="1"/>
  <c r="T312" i="11"/>
  <c r="AC307" i="11"/>
  <c r="AA308" i="11"/>
  <c r="AD307" i="11"/>
  <c r="AG328" i="11" s="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AF380" i="8"/>
  <c r="AE382" i="8"/>
  <c r="AF379" i="8"/>
  <c r="AE381" i="8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AE381" i="6"/>
  <c r="AF379" i="6"/>
  <c r="AF378" i="6"/>
  <c r="AE380" i="6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AF379" i="4"/>
  <c r="AE381" i="4"/>
  <c r="AF380" i="4"/>
  <c r="AE382" i="4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AF375" i="7" l="1"/>
  <c r="AE377" i="7"/>
  <c r="AE376" i="7"/>
  <c r="AF374" i="7"/>
  <c r="Z310" i="11"/>
  <c r="H312" i="11"/>
  <c r="S311" i="11"/>
  <c r="L314" i="11" a="1"/>
  <c r="L314" i="11" s="1"/>
  <c r="T313" i="11"/>
  <c r="U311" i="11"/>
  <c r="X311" i="11" s="1"/>
  <c r="Y311" i="11" s="1"/>
  <c r="R312" i="11"/>
  <c r="AC308" i="11"/>
  <c r="AA309" i="11"/>
  <c r="AD308" i="11"/>
  <c r="AG329" i="11" s="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AE383" i="8"/>
  <c r="AF381" i="8"/>
  <c r="AE384" i="8"/>
  <c r="AF384" i="8" s="1"/>
  <c r="AF382" i="8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AF380" i="6"/>
  <c r="AE382" i="6"/>
  <c r="AE383" i="6"/>
  <c r="AF381" i="6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AF381" i="4"/>
  <c r="AE383" i="4"/>
  <c r="AE384" i="4"/>
  <c r="AF384" i="4" s="1"/>
  <c r="AF382" i="4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AF376" i="7" l="1"/>
  <c r="AE378" i="7"/>
  <c r="AF377" i="7"/>
  <c r="AE379" i="7"/>
  <c r="Z311" i="11"/>
  <c r="L315" i="11" a="1"/>
  <c r="L315" i="11" s="1"/>
  <c r="T314" i="11"/>
  <c r="AD309" i="11"/>
  <c r="AG330" i="11" s="1"/>
  <c r="AB309" i="11"/>
  <c r="U312" i="11"/>
  <c r="X312" i="11" s="1"/>
  <c r="Y312" i="11" s="1"/>
  <c r="R313" i="11"/>
  <c r="H313" i="11"/>
  <c r="S312" i="11"/>
  <c r="AC309" i="1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AE385" i="8"/>
  <c r="AF385" i="8" s="1"/>
  <c r="X1" i="3" s="1" a="1"/>
  <c r="X1" i="3" s="1"/>
  <c r="AF383" i="8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AF382" i="6"/>
  <c r="AE384" i="6"/>
  <c r="AF384" i="6" s="1"/>
  <c r="AE385" i="6"/>
  <c r="AF385" i="6" s="1"/>
  <c r="P1" i="3" s="1" a="1"/>
  <c r="P1" i="3" s="1"/>
  <c r="AF383" i="6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AE385" i="4"/>
  <c r="AF385" i="4" s="1"/>
  <c r="H1" i="3" s="1" a="1"/>
  <c r="H1" i="3" s="1"/>
  <c r="AF383" i="4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AE381" i="7" l="1"/>
  <c r="AF379" i="7"/>
  <c r="AF378" i="7"/>
  <c r="AE380" i="7"/>
  <c r="Z312" i="11"/>
  <c r="AD310" i="11"/>
  <c r="AG331" i="11" s="1"/>
  <c r="AB310" i="11"/>
  <c r="L316" i="11" a="1"/>
  <c r="L316" i="11" s="1"/>
  <c r="T315" i="11"/>
  <c r="H314" i="11"/>
  <c r="S313" i="11"/>
  <c r="AA311" i="11"/>
  <c r="AC310" i="1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AE382" i="7" l="1"/>
  <c r="AF380" i="7"/>
  <c r="AE383" i="7"/>
  <c r="AF381" i="7"/>
  <c r="Z313" i="1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D311" i="11"/>
  <c r="AG332" i="11" s="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AE385" i="7" l="1"/>
  <c r="AF385" i="7" s="1"/>
  <c r="T1" i="3" s="1" a="1"/>
  <c r="T1" i="3" s="1"/>
  <c r="AF383" i="7"/>
  <c r="AE384" i="7"/>
  <c r="AF384" i="7" s="1"/>
  <c r="AF382" i="7"/>
  <c r="Z314" i="1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G333" i="11" s="1"/>
  <c r="AC312" i="1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Z315" i="11" l="1"/>
  <c r="AD313" i="11"/>
  <c r="AG334" i="11" s="1"/>
  <c r="AB313" i="11"/>
  <c r="U316" i="11"/>
  <c r="X316" i="11" s="1"/>
  <c r="Y316" i="11" s="1"/>
  <c r="R317" i="11"/>
  <c r="T318" i="11"/>
  <c r="L319" i="11" a="1"/>
  <c r="L319" i="11" s="1"/>
  <c r="AC313" i="1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Z316" i="11" l="1"/>
  <c r="H318" i="11"/>
  <c r="S317" i="11"/>
  <c r="AD314" i="11"/>
  <c r="AG335" i="11" s="1"/>
  <c r="AB314" i="11"/>
  <c r="L320" i="11" a="1"/>
  <c r="L320" i="11" s="1"/>
  <c r="T319" i="11"/>
  <c r="U317" i="11"/>
  <c r="X317" i="11" s="1"/>
  <c r="Y317" i="11" s="1"/>
  <c r="R318" i="11"/>
  <c r="AC314" i="1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L1" i="3" s="1" a="1"/>
  <c r="L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Z317" i="11" l="1"/>
  <c r="AD315" i="11"/>
  <c r="AG336" i="11" s="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Z318" i="11" l="1"/>
  <c r="AD316" i="11"/>
  <c r="AG337" i="11" s="1"/>
  <c r="AB316" i="11"/>
  <c r="L322" i="11" a="1"/>
  <c r="L322" i="11" s="1"/>
  <c r="T321" i="11"/>
  <c r="U319" i="11"/>
  <c r="X319" i="11" s="1"/>
  <c r="Y319" i="11" s="1"/>
  <c r="R320" i="11"/>
  <c r="AC316" i="1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Z319" i="11" l="1"/>
  <c r="AD317" i="11"/>
  <c r="AG338" i="11" s="1"/>
  <c r="AB317" i="11"/>
  <c r="H321" i="11"/>
  <c r="S320" i="11"/>
  <c r="L323" i="11" a="1"/>
  <c r="L323" i="11" s="1"/>
  <c r="T322" i="11"/>
  <c r="AC317" i="1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Z320" i="11" l="1"/>
  <c r="U321" i="11"/>
  <c r="X321" i="11" s="1"/>
  <c r="Y321" i="11" s="1"/>
  <c r="R322" i="11"/>
  <c r="AD318" i="11"/>
  <c r="AG339" i="11" s="1"/>
  <c r="AB318" i="11"/>
  <c r="AA319" i="11"/>
  <c r="AC318" i="1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Z321" i="11" l="1"/>
  <c r="R323" i="11"/>
  <c r="U322" i="11"/>
  <c r="X322" i="11" s="1"/>
  <c r="Y322" i="11" s="1"/>
  <c r="T324" i="11"/>
  <c r="L325" i="11" a="1"/>
  <c r="L325" i="11" s="1"/>
  <c r="AA320" i="11"/>
  <c r="AC319" i="11"/>
  <c r="H323" i="11"/>
  <c r="S322" i="11"/>
  <c r="AD319" i="11"/>
  <c r="AG340" i="11" s="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Z322" i="11" l="1"/>
  <c r="S323" i="11"/>
  <c r="H324" i="11"/>
  <c r="R324" i="11"/>
  <c r="U323" i="11"/>
  <c r="X323" i="11" s="1"/>
  <c r="Y323" i="11" s="1"/>
  <c r="AB320" i="11"/>
  <c r="AD320" i="11"/>
  <c r="AG341" i="11" s="1"/>
  <c r="AC320" i="1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Z323" i="11" l="1"/>
  <c r="S324" i="11"/>
  <c r="H325" i="11"/>
  <c r="T326" i="11"/>
  <c r="L327" i="11" a="1"/>
  <c r="L327" i="11" s="1"/>
  <c r="AD321" i="11"/>
  <c r="AG342" i="11" s="1"/>
  <c r="AB321" i="11"/>
  <c r="U324" i="11"/>
  <c r="X324" i="11" s="1"/>
  <c r="Y324" i="11" s="1"/>
  <c r="R325" i="11"/>
  <c r="AC321" i="1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Z324" i="11" l="1"/>
  <c r="AD322" i="11"/>
  <c r="AG343" i="11" s="1"/>
  <c r="AB322" i="11"/>
  <c r="U325" i="11"/>
  <c r="X325" i="11" s="1"/>
  <c r="Y325" i="11" s="1"/>
  <c r="R326" i="11"/>
  <c r="H326" i="11"/>
  <c r="S325" i="11"/>
  <c r="AC322" i="1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Z325" i="11" l="1"/>
  <c r="L329" i="11" a="1"/>
  <c r="L329" i="11" s="1"/>
  <c r="T328" i="11"/>
  <c r="AD323" i="11"/>
  <c r="AG344" i="11" s="1"/>
  <c r="AB323" i="11"/>
  <c r="H327" i="11"/>
  <c r="S326" i="11"/>
  <c r="AC323" i="1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Z326" i="11" l="1"/>
  <c r="L330" i="11" a="1"/>
  <c r="L330" i="11" s="1"/>
  <c r="T329" i="11"/>
  <c r="AD324" i="11"/>
  <c r="AG345" i="11" s="1"/>
  <c r="AB324" i="11"/>
  <c r="AC324" i="1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Z327" i="11" l="1"/>
  <c r="U328" i="11"/>
  <c r="X328" i="11" s="1"/>
  <c r="Y328" i="11" s="1"/>
  <c r="R329" i="11"/>
  <c r="AD325" i="11"/>
  <c r="AG346" i="11" s="1"/>
  <c r="AB325" i="11"/>
  <c r="L331" i="11" a="1"/>
  <c r="L331" i="11" s="1"/>
  <c r="T330" i="11"/>
  <c r="H329" i="11"/>
  <c r="S328" i="11"/>
  <c r="AC325" i="1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Z328" i="11" l="1"/>
  <c r="AD326" i="11"/>
  <c r="AG347" i="11" s="1"/>
  <c r="AB326" i="11"/>
  <c r="H330" i="11"/>
  <c r="S329" i="11"/>
  <c r="U329" i="11"/>
  <c r="X329" i="11" s="1"/>
  <c r="Y329" i="11" s="1"/>
  <c r="R330" i="11"/>
  <c r="AA327" i="11"/>
  <c r="AC326" i="1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Z329" i="11" l="1"/>
  <c r="T332" i="11"/>
  <c r="L333" i="11" a="1"/>
  <c r="L333" i="11" s="1"/>
  <c r="AD327" i="11"/>
  <c r="AG348" i="11" s="1"/>
  <c r="AB327" i="11"/>
  <c r="H331" i="11"/>
  <c r="S330" i="11"/>
  <c r="AA328" i="11"/>
  <c r="AC327" i="1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Z330" i="11" l="1"/>
  <c r="L334" i="11" a="1"/>
  <c r="L334" i="11" s="1"/>
  <c r="T333" i="11"/>
  <c r="R332" i="11"/>
  <c r="U331" i="11"/>
  <c r="X331" i="11" s="1"/>
  <c r="Y331" i="11" s="1"/>
  <c r="AB328" i="11"/>
  <c r="AD328" i="11"/>
  <c r="AG349" i="11" s="1"/>
  <c r="S331" i="11"/>
  <c r="H332" i="11"/>
  <c r="AC328" i="1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Z331" i="11" l="1"/>
  <c r="L335" i="11" a="1"/>
  <c r="L335" i="11" s="1"/>
  <c r="T334" i="11"/>
  <c r="AD329" i="11"/>
  <c r="AG350" i="11" s="1"/>
  <c r="AB329" i="11"/>
  <c r="AC329" i="1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Z332" i="11" l="1"/>
  <c r="U333" i="11"/>
  <c r="X333" i="11" s="1"/>
  <c r="Y333" i="11" s="1"/>
  <c r="R334" i="11"/>
  <c r="H334" i="11"/>
  <c r="S333" i="11"/>
  <c r="L336" i="11" a="1"/>
  <c r="L336" i="11" s="1"/>
  <c r="T335" i="11"/>
  <c r="AC330" i="11"/>
  <c r="AA331" i="11"/>
  <c r="AD330" i="11"/>
  <c r="AG351" i="11" s="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Z333" i="11" l="1"/>
  <c r="H335" i="11"/>
  <c r="S334" i="11"/>
  <c r="AD331" i="11"/>
  <c r="AG352" i="11" s="1"/>
  <c r="AB331" i="11"/>
  <c r="U334" i="11"/>
  <c r="X334" i="11" s="1"/>
  <c r="Y334" i="11" s="1"/>
  <c r="R335" i="11"/>
  <c r="L337" i="11" a="1"/>
  <c r="L337" i="11" s="1"/>
  <c r="T336" i="11"/>
  <c r="AC331" i="1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Z334" i="11" l="1"/>
  <c r="AD332" i="11"/>
  <c r="AG353" i="11" s="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Z335" i="11" l="1"/>
  <c r="AD333" i="11"/>
  <c r="AG354" i="11" s="1"/>
  <c r="AB333" i="11"/>
  <c r="L339" i="11" a="1"/>
  <c r="L339" i="11" s="1"/>
  <c r="T338" i="11"/>
  <c r="AA334" i="11"/>
  <c r="AC333" i="1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Z336" i="11" l="1"/>
  <c r="H338" i="11"/>
  <c r="S337" i="11"/>
  <c r="T339" i="11"/>
  <c r="L340" i="11" a="1"/>
  <c r="L340" i="11" s="1"/>
  <c r="AC334" i="11"/>
  <c r="AA335" i="11"/>
  <c r="U337" i="11"/>
  <c r="X337" i="11" s="1"/>
  <c r="Y337" i="11" s="1"/>
  <c r="R338" i="11"/>
  <c r="AD334" i="11"/>
  <c r="AG355" i="11" s="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Z337" i="11" l="1"/>
  <c r="T340" i="11"/>
  <c r="L341" i="11" a="1"/>
  <c r="L341" i="11" s="1"/>
  <c r="H339" i="11"/>
  <c r="S338" i="11"/>
  <c r="R339" i="11"/>
  <c r="U338" i="11"/>
  <c r="X338" i="11" s="1"/>
  <c r="Y338" i="11" s="1"/>
  <c r="AD335" i="11"/>
  <c r="AG356" i="11" s="1"/>
  <c r="AB335" i="11"/>
  <c r="AA336" i="11"/>
  <c r="AC335" i="1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Z338" i="11" l="1"/>
  <c r="T341" i="11"/>
  <c r="L342" i="11" a="1"/>
  <c r="L342" i="11" s="1"/>
  <c r="AB336" i="11"/>
  <c r="AD336" i="11"/>
  <c r="AG357" i="11" s="1"/>
  <c r="H340" i="11"/>
  <c r="S339" i="11"/>
  <c r="R340" i="11"/>
  <c r="U339" i="11"/>
  <c r="X339" i="11" s="1"/>
  <c r="Y339" i="11" s="1"/>
  <c r="AA337" i="11"/>
  <c r="AC336" i="1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Z339" i="11" l="1"/>
  <c r="AD337" i="11"/>
  <c r="AG358" i="11" s="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Z340" i="11" l="1"/>
  <c r="L344" i="11" a="1"/>
  <c r="L344" i="11" s="1"/>
  <c r="T343" i="11"/>
  <c r="AC338" i="11"/>
  <c r="AA339" i="11"/>
  <c r="AD338" i="11"/>
  <c r="AG359" i="11" s="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Z341" i="11" l="1"/>
  <c r="U342" i="11"/>
  <c r="X342" i="11" s="1"/>
  <c r="Y342" i="11" s="1"/>
  <c r="R343" i="11"/>
  <c r="L345" i="11" a="1"/>
  <c r="L345" i="11" s="1"/>
  <c r="T344" i="11"/>
  <c r="AA340" i="11"/>
  <c r="AC339" i="11"/>
  <c r="H343" i="11"/>
  <c r="S342" i="11"/>
  <c r="AD339" i="11"/>
  <c r="AG360" i="11" s="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Z342" i="11" l="1"/>
  <c r="H344" i="11"/>
  <c r="S343" i="11"/>
  <c r="R344" i="11"/>
  <c r="U343" i="11"/>
  <c r="X343" i="11" s="1"/>
  <c r="Y343" i="11" s="1"/>
  <c r="L346" i="11" a="1"/>
  <c r="L346" i="11" s="1"/>
  <c r="T345" i="11"/>
  <c r="AC340" i="11"/>
  <c r="AA341" i="11"/>
  <c r="AD340" i="11"/>
  <c r="AG361" i="11" s="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Z343" i="11" l="1"/>
  <c r="AD341" i="11"/>
  <c r="AG362" i="11" s="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Z344" i="11" l="1"/>
  <c r="AD342" i="11"/>
  <c r="AG363" i="11" s="1"/>
  <c r="AB342" i="11"/>
  <c r="H346" i="11"/>
  <c r="S345" i="11"/>
  <c r="T347" i="11"/>
  <c r="L348" i="11" a="1"/>
  <c r="L348" i="11" s="1"/>
  <c r="AA343" i="11"/>
  <c r="AC342" i="1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Z345" i="11" l="1"/>
  <c r="R347" i="11"/>
  <c r="U346" i="11"/>
  <c r="X346" i="11" s="1"/>
  <c r="Y346" i="11" s="1"/>
  <c r="H347" i="11"/>
  <c r="S346" i="11"/>
  <c r="AD343" i="11"/>
  <c r="AG364" i="11" s="1"/>
  <c r="AB343" i="11"/>
  <c r="AA344" i="11"/>
  <c r="AC343" i="1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Z346" i="11" l="1"/>
  <c r="AB344" i="11"/>
  <c r="AD344" i="11"/>
  <c r="AG365" i="11" s="1"/>
  <c r="T349" i="11"/>
  <c r="L350" i="11" a="1"/>
  <c r="L350" i="11" s="1"/>
  <c r="S347" i="11"/>
  <c r="H348" i="11"/>
  <c r="R348" i="11"/>
  <c r="U347" i="11"/>
  <c r="X347" i="11" s="1"/>
  <c r="Y347" i="11" s="1"/>
  <c r="AC344" i="1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Z347" i="11" l="1"/>
  <c r="L351" i="11" a="1"/>
  <c r="L351" i="11" s="1"/>
  <c r="T350" i="11"/>
  <c r="AD345" i="11"/>
  <c r="AG366" i="11" s="1"/>
  <c r="AB345" i="11"/>
  <c r="S348" i="11"/>
  <c r="H349" i="11"/>
  <c r="U348" i="11"/>
  <c r="X348" i="11" s="1"/>
  <c r="Y348" i="11" s="1"/>
  <c r="R349" i="11"/>
  <c r="AC345" i="1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Z348" i="11" l="1"/>
  <c r="H350" i="11"/>
  <c r="S349" i="11"/>
  <c r="AD346" i="11"/>
  <c r="AG367" i="11" s="1"/>
  <c r="AB346" i="11"/>
  <c r="U349" i="11"/>
  <c r="X349" i="11" s="1"/>
  <c r="Y349" i="11" s="1"/>
  <c r="R350" i="11"/>
  <c r="L352" i="11" a="1"/>
  <c r="L352" i="11" s="1"/>
  <c r="T351" i="11"/>
  <c r="AC346" i="1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Z349" i="11" l="1"/>
  <c r="L353" i="11" a="1"/>
  <c r="L353" i="11" s="1"/>
  <c r="T352" i="11"/>
  <c r="H351" i="11"/>
  <c r="S350" i="11"/>
  <c r="AA348" i="11"/>
  <c r="AC347" i="11"/>
  <c r="AD347" i="11"/>
  <c r="AG368" i="11" s="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Z350" i="11" l="1"/>
  <c r="U351" i="11"/>
  <c r="X351" i="11" s="1"/>
  <c r="Y351" i="11" s="1"/>
  <c r="R352" i="11"/>
  <c r="H352" i="11"/>
  <c r="S351" i="11"/>
  <c r="L354" i="11" a="1"/>
  <c r="L354" i="11" s="1"/>
  <c r="T353" i="11"/>
  <c r="AC348" i="11"/>
  <c r="AA349" i="11"/>
  <c r="AD348" i="11"/>
  <c r="AG369" i="11" s="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Z351" i="11" l="1"/>
  <c r="AD349" i="11"/>
  <c r="AG370" i="11" s="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Z352" i="11" l="1"/>
  <c r="H354" i="11"/>
  <c r="S353" i="11"/>
  <c r="AD350" i="11"/>
  <c r="AG371" i="11" s="1"/>
  <c r="AB350" i="11"/>
  <c r="R354" i="11"/>
  <c r="U353" i="11"/>
  <c r="X353" i="11" s="1"/>
  <c r="Y353" i="11" s="1"/>
  <c r="AA351" i="11"/>
  <c r="AC350" i="1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Z353" i="11" l="1"/>
  <c r="AB351" i="11"/>
  <c r="AD351" i="11"/>
  <c r="AG372" i="11" s="1"/>
  <c r="H355" i="11"/>
  <c r="S354" i="11"/>
  <c r="R355" i="11"/>
  <c r="U354" i="11"/>
  <c r="X354" i="11" s="1"/>
  <c r="Y354" i="11" s="1"/>
  <c r="AA352" i="11"/>
  <c r="AC351" i="1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Z354" i="11" l="1"/>
  <c r="T357" i="11"/>
  <c r="L358" i="11" a="1"/>
  <c r="L358" i="11" s="1"/>
  <c r="S355" i="11"/>
  <c r="H356" i="11"/>
  <c r="R356" i="11"/>
  <c r="U355" i="11"/>
  <c r="X355" i="11" s="1"/>
  <c r="Y355" i="11" s="1"/>
  <c r="AC352" i="11"/>
  <c r="AA353" i="11"/>
  <c r="AD352" i="11"/>
  <c r="AG373" i="11" s="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Z355" i="11" l="1"/>
  <c r="L359" i="11" a="1"/>
  <c r="L359" i="11" s="1"/>
  <c r="T358" i="11"/>
  <c r="U356" i="11"/>
  <c r="X356" i="11" s="1"/>
  <c r="Y356" i="11" s="1"/>
  <c r="R357" i="11"/>
  <c r="AC353" i="11"/>
  <c r="AA354" i="11"/>
  <c r="AD353" i="11"/>
  <c r="AG374" i="11" s="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Z356" i="11" l="1"/>
  <c r="U357" i="11"/>
  <c r="X357" i="11" s="1"/>
  <c r="Y357" i="11" s="1"/>
  <c r="R358" i="11"/>
  <c r="L360" i="11" a="1"/>
  <c r="L360" i="11" s="1"/>
  <c r="T359" i="11"/>
  <c r="AC354" i="11"/>
  <c r="AA355" i="11"/>
  <c r="H358" i="11"/>
  <c r="S357" i="11"/>
  <c r="AD354" i="11"/>
  <c r="AG375" i="11" s="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Z357" i="11" l="1"/>
  <c r="H359" i="11"/>
  <c r="S358" i="11"/>
  <c r="AD355" i="11"/>
  <c r="AG376" i="11" s="1"/>
  <c r="AB355" i="11"/>
  <c r="L361" i="11" a="1"/>
  <c r="L361" i="11" s="1"/>
  <c r="T360" i="11"/>
  <c r="U358" i="11"/>
  <c r="X358" i="11" s="1"/>
  <c r="Y358" i="11" s="1"/>
  <c r="R359" i="11"/>
  <c r="AC355" i="1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Z358" i="11" l="1"/>
  <c r="L362" i="11" a="1"/>
  <c r="L362" i="11" s="1"/>
  <c r="T361" i="11"/>
  <c r="U359" i="11"/>
  <c r="X359" i="11" s="1"/>
  <c r="Y359" i="11" s="1"/>
  <c r="R360" i="11"/>
  <c r="H360" i="11"/>
  <c r="S359" i="11"/>
  <c r="AD356" i="11"/>
  <c r="AG377" i="11" s="1"/>
  <c r="AB356" i="11"/>
  <c r="AC356" i="1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Z359" i="11" l="1"/>
  <c r="AB357" i="11"/>
  <c r="AD357" i="11"/>
  <c r="AG378" i="11" s="1"/>
  <c r="T362" i="11"/>
  <c r="L363" i="11" a="1"/>
  <c r="L363" i="11" s="1"/>
  <c r="R361" i="11"/>
  <c r="U360" i="11"/>
  <c r="X360" i="11" s="1"/>
  <c r="Y360" i="11" s="1"/>
  <c r="AC357" i="1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Z360" i="11" l="1"/>
  <c r="AD358" i="11"/>
  <c r="AG379" i="11" s="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Z361" i="11" l="1"/>
  <c r="T364" i="11"/>
  <c r="L365" i="11" a="1"/>
  <c r="L365" i="11" s="1"/>
  <c r="AA360" i="11"/>
  <c r="AC359" i="11"/>
  <c r="AD359" i="11"/>
  <c r="AG380" i="11" s="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Z362" i="11" l="1"/>
  <c r="U363" i="11"/>
  <c r="X363" i="11" s="1"/>
  <c r="Y363" i="11" s="1"/>
  <c r="R364" i="11"/>
  <c r="AD360" i="11"/>
  <c r="AG381" i="11" s="1"/>
  <c r="AB360" i="11"/>
  <c r="L366" i="11" a="1"/>
  <c r="L366" i="11" s="1"/>
  <c r="T365" i="11"/>
  <c r="S363" i="11"/>
  <c r="H364" i="11"/>
  <c r="AC360" i="1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Z363" i="11" l="1"/>
  <c r="AD361" i="11"/>
  <c r="AG382" i="11" s="1"/>
  <c r="AB361" i="11"/>
  <c r="U364" i="11"/>
  <c r="X364" i="11" s="1"/>
  <c r="Y364" i="11" s="1"/>
  <c r="R365" i="11"/>
  <c r="L367" i="11" a="1"/>
  <c r="L367" i="11" s="1"/>
  <c r="T366" i="11"/>
  <c r="AC361" i="1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L368" i="11" l="1" a="1"/>
  <c r="L368" i="11" s="1"/>
  <c r="T367" i="11"/>
  <c r="U365" i="11"/>
  <c r="X365" i="11" s="1"/>
  <c r="R366" i="11"/>
  <c r="AD362" i="11"/>
  <c r="AG383" i="11" s="1"/>
  <c r="AB362" i="11"/>
  <c r="H366" i="11"/>
  <c r="S365" i="11"/>
  <c r="AC362" i="1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H367" i="11" l="1"/>
  <c r="S366" i="11"/>
  <c r="AD363" i="11"/>
  <c r="AG384" i="11" s="1"/>
  <c r="AB363" i="11"/>
  <c r="Z365" i="11"/>
  <c r="AC363" i="1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Z366" i="11" l="1"/>
  <c r="L370" i="11" a="1"/>
  <c r="L370" i="11" s="1"/>
  <c r="T369" i="11"/>
  <c r="U367" i="11"/>
  <c r="X367" i="11" s="1"/>
  <c r="Y367" i="11" s="1"/>
  <c r="R368" i="11"/>
  <c r="AD364" i="11"/>
  <c r="AG385" i="11" s="1"/>
  <c r="AK1" i="3" s="1" a="1"/>
  <c r="AK1" i="3" s="1"/>
  <c r="AB364" i="11"/>
  <c r="AC364" i="11"/>
  <c r="AA365" i="11"/>
  <c r="H368" i="11"/>
  <c r="S367" i="11"/>
  <c r="Z366" i="10"/>
  <c r="U367" i="10"/>
  <c r="X367" i="10" s="1"/>
  <c r="Y367" i="10" s="1"/>
  <c r="R368" i="10"/>
  <c r="AD364" i="10"/>
  <c r="AG385" i="10" s="1"/>
  <c r="AG1" i="3" s="1" a="1"/>
  <c r="AG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AC1" i="3" s="1" a="1"/>
  <c r="AC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Y1" i="3" s="1" a="1"/>
  <c r="Y1" i="3" s="1"/>
  <c r="AB364" i="8"/>
  <c r="Z366" i="7"/>
  <c r="AD364" i="7"/>
  <c r="AG385" i="7" s="1"/>
  <c r="U1" i="3" s="1" a="1"/>
  <c r="U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Q1" i="3" s="1" a="1"/>
  <c r="Q1" i="3" s="1"/>
  <c r="AB364" i="6"/>
  <c r="AC364" i="6"/>
  <c r="AA365" i="6"/>
  <c r="L370" i="6" a="1"/>
  <c r="L370" i="6" s="1"/>
  <c r="T369" i="6"/>
  <c r="Z366" i="5"/>
  <c r="AD364" i="5"/>
  <c r="AG385" i="5" s="1"/>
  <c r="M1" i="3" s="1" a="1"/>
  <c r="M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I1" i="3" s="1" a="1"/>
  <c r="I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Z367" i="11" l="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Z368" i="11" l="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Z369" i="11" l="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Z370" i="11" l="1"/>
  <c r="U371" i="11"/>
  <c r="X371" i="11" s="1"/>
  <c r="Y371" i="11" s="1"/>
  <c r="R372" i="11"/>
  <c r="L374" i="11" a="1"/>
  <c r="L374" i="11" s="1"/>
  <c r="T373" i="11"/>
  <c r="S371" i="11"/>
  <c r="H372" i="11"/>
  <c r="AC368" i="1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Z371" i="11" l="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Z372" i="11" l="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Z373" i="11" l="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Z374" i="11" l="1"/>
  <c r="L378" i="11" a="1"/>
  <c r="L378" i="11" s="1"/>
  <c r="T377" i="11"/>
  <c r="U375" i="11"/>
  <c r="X375" i="11" s="1"/>
  <c r="Y375" i="11" s="1"/>
  <c r="R376" i="11"/>
  <c r="AC372" i="1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Z375" i="11" l="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Z376" i="11" l="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Z377" i="11" l="1"/>
  <c r="AD375" i="11"/>
  <c r="AB375" i="11"/>
  <c r="R379" i="11"/>
  <c r="U378" i="11"/>
  <c r="X378" i="11" s="1"/>
  <c r="Y378" i="11" s="1"/>
  <c r="S378" i="11"/>
  <c r="H379" i="11"/>
  <c r="AC375" i="1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Z378" i="11" l="1"/>
  <c r="U379" i="11"/>
  <c r="X379" i="11" s="1"/>
  <c r="Y379" i="11" s="1"/>
  <c r="R380" i="11"/>
  <c r="L382" i="11" a="1"/>
  <c r="L382" i="11" s="1"/>
  <c r="T381" i="11"/>
  <c r="AD376" i="11"/>
  <c r="AB376" i="11"/>
  <c r="AC376" i="1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Z379" i="11" l="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Z380" i="11" l="1"/>
  <c r="AD378" i="11"/>
  <c r="AB378" i="11"/>
  <c r="U381" i="11"/>
  <c r="X381" i="11" s="1"/>
  <c r="Y381" i="11" s="1"/>
  <c r="R382" i="11"/>
  <c r="L384" i="11" a="1"/>
  <c r="L384" i="11" s="1"/>
  <c r="T383" i="11"/>
  <c r="AC378" i="1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Z381" i="11" l="1"/>
  <c r="L385" i="11" a="1"/>
  <c r="L385" i="11" s="1"/>
  <c r="T385" i="11" s="1"/>
  <c r="T384" i="11"/>
  <c r="AD379" i="11"/>
  <c r="AB379" i="11"/>
  <c r="AC379" i="1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Z382" i="11" l="1"/>
  <c r="U383" i="11"/>
  <c r="X383" i="11" s="1"/>
  <c r="Y383" i="11" s="1"/>
  <c r="R384" i="11"/>
  <c r="AD380" i="11"/>
  <c r="AB380" i="11"/>
  <c r="AC380" i="1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Z383" i="11" l="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Y385" i="11" l="1"/>
  <c r="Z385" i="11" s="1"/>
  <c r="Z384" i="11"/>
  <c r="AB382" i="11"/>
  <c r="AD382" i="11"/>
  <c r="AA383" i="11"/>
  <c r="AC382" i="1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C383" i="11" l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C384" i="5"/>
  <c r="AC385" i="5" s="1"/>
  <c r="AA385" i="5"/>
  <c r="AD383" i="4"/>
  <c r="AB383" i="4"/>
  <c r="AC383" i="4"/>
  <c r="AA384" i="4"/>
  <c r="AA385" i="4" s="1"/>
  <c r="AC384" i="4"/>
  <c r="AC385" i="4" s="1"/>
  <c r="AD383" i="1"/>
  <c r="AB383" i="1"/>
  <c r="AC383" i="1"/>
  <c r="AC384" i="1" s="1"/>
  <c r="AC385" i="1" s="1"/>
  <c r="AA384" i="1"/>
  <c r="AA385" i="1" s="1"/>
  <c r="AD385" i="11" l="1"/>
  <c r="AI1" i="3" s="1" a="1"/>
  <c r="AI1" i="3" s="1"/>
  <c r="AB385" i="11"/>
  <c r="AD384" i="11"/>
  <c r="AB384" i="11"/>
  <c r="AD384" i="10"/>
  <c r="AB384" i="10"/>
  <c r="AD385" i="10"/>
  <c r="AE1" i="3" s="1" a="1"/>
  <c r="AE1" i="3" s="1"/>
  <c r="AB385" i="10"/>
  <c r="AD385" i="9"/>
  <c r="AA1" i="3" s="1" a="1"/>
  <c r="AA1" i="3" s="1"/>
  <c r="AB385" i="9"/>
  <c r="AD384" i="9"/>
  <c r="AB384" i="9"/>
  <c r="AD384" i="8"/>
  <c r="AB384" i="8"/>
  <c r="AD385" i="8"/>
  <c r="W1" i="3" s="1" a="1"/>
  <c r="W1" i="3" s="1"/>
  <c r="AB385" i="8"/>
  <c r="AD384" i="7"/>
  <c r="AB384" i="7"/>
  <c r="AD385" i="7"/>
  <c r="S1" i="3" s="1" a="1"/>
  <c r="S1" i="3" s="1"/>
  <c r="AB385" i="7"/>
  <c r="AD385" i="6"/>
  <c r="O1" i="3" s="1" a="1"/>
  <c r="O1" i="3" s="1"/>
  <c r="AB385" i="6"/>
  <c r="AD384" i="6"/>
  <c r="AB384" i="6"/>
  <c r="AD385" i="5"/>
  <c r="K1" i="3" s="1" a="1"/>
  <c r="K1" i="3" s="1"/>
  <c r="AB385" i="5"/>
  <c r="AD384" i="5"/>
  <c r="AB384" i="5"/>
  <c r="AD385" i="4"/>
  <c r="G1" i="3" s="1" a="1"/>
  <c r="G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<sst xmlns="http://schemas.openxmlformats.org/spreadsheetml/2006/main" count="321" uniqueCount="85">
  <si>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</si>
  <si>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</si>
  <si>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</si>
  <si>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</si>
  <si>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</si>
  <si>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</si>
  <si>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</si>
  <si>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</si>
  <si>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</si>
  <si>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</si>
  <si>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</si>
  <si>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</si>
  <si>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</si>
  <si>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</si>
  <si>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</si>
  <si>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</si>
  <si>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</si>
  <si>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</si>
  <si>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</si>
  <si>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</si>
  <si>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</si>
  <si>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</si>
  <si>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</si>
  <si>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</si>
  <si>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</si>
  <si>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</si>
  <si>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</si>
  <si>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</si>
  <si>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</si>
  <si>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</si>
  <si>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</si>
  <si>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</si>
  <si>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</si>
  <si>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</si>
  <si>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</si>
  <si>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</si>
  <si>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</si>
  <si>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</si>
  <si>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</si>
  <si>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</si>
  <si>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</si>
  <si>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</si>
  <si>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</si>
  <si>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</si>
  <si>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</si>
  <si>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</si>
  <si>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</si>
  <si>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</si>
  <si>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</si>
  <si>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</si>
  <si>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</si>
  <si>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</si>
  <si>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</si>
  <si>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</si>
  <si>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</si>
  <si>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</si>
  <si>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</si>
  <si>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</si>
  <si>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</si>
  <si>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</si>
  <si>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</si>
  <si>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</si>
  <si>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</si>
  <si>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</si>
  <si>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</si>
  <si>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</si>
  <si>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</si>
  <si>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</si>
  <si>
    <t>ivvpredicteddaily</t>
  </si>
  <si>
    <t>ivvdaily</t>
  </si>
  <si>
    <t>vdaily</t>
  </si>
  <si>
    <t>vvdaily</t>
  </si>
  <si>
    <t>vidaily</t>
  </si>
  <si>
    <t>viidaily</t>
  </si>
  <si>
    <t>vivdaily</t>
  </si>
  <si>
    <t>viivdaily</t>
  </si>
  <si>
    <t>viiidaily</t>
  </si>
  <si>
    <t>vpredicteddaily</t>
  </si>
  <si>
    <t>vvpredicteddaily</t>
  </si>
  <si>
    <t>vipredicteddaily</t>
  </si>
  <si>
    <t>vivpredicteddaily</t>
  </si>
  <si>
    <t>viipredicteddaily</t>
  </si>
  <si>
    <t>viivpredicteddaily</t>
  </si>
  <si>
    <t>viiipredicteddaily</t>
  </si>
  <si>
    <t>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</si>
</sst>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  <xf numFmtId="0" fontId="7" fillId="0" borderId="0" xfId="0" applyFont="1" applyAlignment="1"/>
    <xf numFmtId="3" fontId="6" fillId="3" borderId="1" xfId="0" applyNumberFormat="1" applyFont="1" applyFill="1" applyBorder="1"/>
    <xf numFmtId="3" fontId="8" fillId="0" borderId="0" xfId="0" applyNumberFormat="1" applyFont="1"/>
    <xf numFmtId="1" fontId="0" fillId="0" borderId="1" xfId="0" applyNumberFormat="1" applyFont="1" applyBorder="1" applyAlignment="1"/>
    <xf numFmtId="3" fontId="5" fillId="0" borderId="1" xfId="0" applyNumberFormat="1" applyFont="1" applyBorder="1" applyAlignment="1"/>
    <xf numFmtId="0" fontId="0" fillId="0" borderId="1" xfId="0" applyFont="1" applyBorder="1" applyAlignment="1"/>
    <xf numFmtId="1" fontId="0" fillId="0" borderId="2" xfId="0" applyNumberFormat="1" applyFont="1" applyBorder="1" applyAlignment="1"/>
    <xf numFmtId="3" fontId="5" fillId="0" borderId="2" xfId="0" applyNumberFormat="1" applyFont="1" applyBorder="1" applyAlignment="1"/>
    <xf numFmtId="0" fontId="0" fillId="0" borderId="2" xfId="0" applyFont="1" applyBorder="1" applyAlignment="1"/>
  </cellXfs>
  <cellStyles count="1">
    <cellStyle name="Normal" xfId="0" builtinId="0"/>
  </cellStyles>
  <dxfs count="148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17988749.206896551</c:v>
                </c:pt>
                <c:pt idx="71">
                  <c:v>18395377.413793102</c:v>
                </c:pt>
                <c:pt idx="72">
                  <c:v>18802005.620689653</c:v>
                </c:pt>
                <c:pt idx="73">
                  <c:v>19208633.827586204</c:v>
                </c:pt>
                <c:pt idx="74">
                  <c:v>19615262.034482755</c:v>
                </c:pt>
                <c:pt idx="75">
                  <c:v>20021890.241379306</c:v>
                </c:pt>
                <c:pt idx="76">
                  <c:v>20428518.448275857</c:v>
                </c:pt>
                <c:pt idx="77">
                  <c:v>20835146.655172408</c:v>
                </c:pt>
                <c:pt idx="78">
                  <c:v>21241774.862068959</c:v>
                </c:pt>
                <c:pt idx="79">
                  <c:v>21648403.06896551</c:v>
                </c:pt>
                <c:pt idx="80">
                  <c:v>22055031.27586206</c:v>
                </c:pt>
                <c:pt idx="81">
                  <c:v>22461659.482758611</c:v>
                </c:pt>
                <c:pt idx="82">
                  <c:v>22868287.689655162</c:v>
                </c:pt>
                <c:pt idx="83">
                  <c:v>23274915.896551713</c:v>
                </c:pt>
                <c:pt idx="84">
                  <c:v>23681544.103448264</c:v>
                </c:pt>
                <c:pt idx="85">
                  <c:v>24088172.310344815</c:v>
                </c:pt>
                <c:pt idx="86">
                  <c:v>24494800.517241366</c:v>
                </c:pt>
                <c:pt idx="87">
                  <c:v>24901428.724137917</c:v>
                </c:pt>
                <c:pt idx="88">
                  <c:v>25308056.931034468</c:v>
                </c:pt>
                <c:pt idx="89">
                  <c:v>25714685.137931019</c:v>
                </c:pt>
                <c:pt idx="90">
                  <c:v>26121313.34482757</c:v>
                </c:pt>
                <c:pt idx="91">
                  <c:v>26527941.551724121</c:v>
                </c:pt>
                <c:pt idx="92">
                  <c:v>26934569.758620672</c:v>
                </c:pt>
                <c:pt idx="93">
                  <c:v>27341197.965517223</c:v>
                </c:pt>
                <c:pt idx="94">
                  <c:v>27747826.172413774</c:v>
                </c:pt>
                <c:pt idx="95">
                  <c:v>28154454.379310325</c:v>
                </c:pt>
                <c:pt idx="96">
                  <c:v>28561082.586206876</c:v>
                </c:pt>
                <c:pt idx="97">
                  <c:v>28967710.793103427</c:v>
                </c:pt>
                <c:pt idx="98">
                  <c:v>29374338.999999978</c:v>
                </c:pt>
                <c:pt idx="99">
                  <c:v>29740901.285714265</c:v>
                </c:pt>
                <c:pt idx="100">
                  <c:v>30107463.571428552</c:v>
                </c:pt>
                <c:pt idx="101">
                  <c:v>30474025.85714284</c:v>
                </c:pt>
                <c:pt idx="102">
                  <c:v>30840588.142857127</c:v>
                </c:pt>
                <c:pt idx="103">
                  <c:v>31207150.428571414</c:v>
                </c:pt>
                <c:pt idx="104">
                  <c:v>31573712.714285702</c:v>
                </c:pt>
                <c:pt idx="105">
                  <c:v>31940274.999999989</c:v>
                </c:pt>
                <c:pt idx="106">
                  <c:v>32228443.249999989</c:v>
                </c:pt>
                <c:pt idx="107">
                  <c:v>32516611.499999989</c:v>
                </c:pt>
                <c:pt idx="108">
                  <c:v>32804779.749999989</c:v>
                </c:pt>
                <c:pt idx="109">
                  <c:v>33092947.999999989</c:v>
                </c:pt>
                <c:pt idx="110">
                  <c:v>33381116.249999989</c:v>
                </c:pt>
                <c:pt idx="111">
                  <c:v>33669284.499999985</c:v>
                </c:pt>
                <c:pt idx="112">
                  <c:v>33957452.749999985</c:v>
                </c:pt>
                <c:pt idx="113">
                  <c:v>34245620.999999985</c:v>
                </c:pt>
                <c:pt idx="114">
                  <c:v>34457959.999999985</c:v>
                </c:pt>
                <c:pt idx="115">
                  <c:v>34599016.999999985</c:v>
                </c:pt>
                <c:pt idx="116">
                  <c:v>34702322.999999985</c:v>
                </c:pt>
                <c:pt idx="117">
                  <c:v>34798089.999999985</c:v>
                </c:pt>
                <c:pt idx="118">
                  <c:v>34940174.999999985</c:v>
                </c:pt>
                <c:pt idx="119">
                  <c:v>35134767.999999985</c:v>
                </c:pt>
                <c:pt idx="120">
                  <c:v>35350691.999999985</c:v>
                </c:pt>
                <c:pt idx="121">
                  <c:v>35427528.999999985</c:v>
                </c:pt>
                <c:pt idx="122">
                  <c:v>35484020.999999985</c:v>
                </c:pt>
                <c:pt idx="123">
                  <c:v>35494165.999999985</c:v>
                </c:pt>
                <c:pt idx="124">
                  <c:v>35435917.999999985</c:v>
                </c:pt>
                <c:pt idx="125">
                  <c:v>35363947.999999985</c:v>
                </c:pt>
                <c:pt idx="126">
                  <c:v>35563698.999999985</c:v>
                </c:pt>
                <c:pt idx="127">
                  <c:v>35703896.999999985</c:v>
                </c:pt>
                <c:pt idx="128">
                  <c:v>35812881.999999985</c:v>
                </c:pt>
                <c:pt idx="129">
                  <c:v>35950069.999999985</c:v>
                </c:pt>
                <c:pt idx="130">
                  <c:v>35926084.999999985</c:v>
                </c:pt>
                <c:pt idx="131">
                  <c:v>35858328.999999985</c:v>
                </c:pt>
                <c:pt idx="132">
                  <c:v>35679939.999999985</c:v>
                </c:pt>
                <c:pt idx="133">
                  <c:v>35780901.999999985</c:v>
                </c:pt>
                <c:pt idx="134">
                  <c:v>35850553.999999985</c:v>
                </c:pt>
                <c:pt idx="135">
                  <c:v>35895797.999999985</c:v>
                </c:pt>
                <c:pt idx="136">
                  <c:v>35846781.999999985</c:v>
                </c:pt>
                <c:pt idx="137">
                  <c:v>35786221.999999985</c:v>
                </c:pt>
                <c:pt idx="138">
                  <c:v>35712058.999999985</c:v>
                </c:pt>
                <c:pt idx="139">
                  <c:v>35582980.999999985</c:v>
                </c:pt>
                <c:pt idx="140">
                  <c:v>35723262.999999985</c:v>
                </c:pt>
                <c:pt idx="141">
                  <c:v>35790782.999999985</c:v>
                </c:pt>
                <c:pt idx="142">
                  <c:v>35798970.999999985</c:v>
                </c:pt>
                <c:pt idx="143">
                  <c:v>35768160.999999985</c:v>
                </c:pt>
                <c:pt idx="144">
                  <c:v>35685044.999999985</c:v>
                </c:pt>
                <c:pt idx="145">
                  <c:v>35560441.999999985</c:v>
                </c:pt>
                <c:pt idx="146">
                  <c:v>35475079.999999985</c:v>
                </c:pt>
                <c:pt idx="147">
                  <c:v>35657117.999999985</c:v>
                </c:pt>
                <c:pt idx="148">
                  <c:v>35801161.999999985</c:v>
                </c:pt>
                <c:pt idx="149">
                  <c:v>35856296.999999985</c:v>
                </c:pt>
                <c:pt idx="150">
                  <c:v>35794186.999999985</c:v>
                </c:pt>
                <c:pt idx="151">
                  <c:v>35761732.999999985</c:v>
                </c:pt>
                <c:pt idx="152">
                  <c:v>35809826.999999985</c:v>
                </c:pt>
                <c:pt idx="153">
                  <c:v>35895147.999999985</c:v>
                </c:pt>
                <c:pt idx="154">
                  <c:v>35906209.857142843</c:v>
                </c:pt>
                <c:pt idx="155">
                  <c:v>35917271.714285702</c:v>
                </c:pt>
                <c:pt idx="156">
                  <c:v>35928333.57142856</c:v>
                </c:pt>
                <c:pt idx="157">
                  <c:v>35939395.428571418</c:v>
                </c:pt>
                <c:pt idx="158">
                  <c:v>35950457.285714276</c:v>
                </c:pt>
                <c:pt idx="159">
                  <c:v>35961519.142857134</c:v>
                </c:pt>
                <c:pt idx="160">
                  <c:v>35972580.999999993</c:v>
                </c:pt>
                <c:pt idx="161">
                  <c:v>35983642.857142851</c:v>
                </c:pt>
                <c:pt idx="162">
                  <c:v>35994704.714285709</c:v>
                </c:pt>
                <c:pt idx="163">
                  <c:v>36005766.571428567</c:v>
                </c:pt>
                <c:pt idx="164">
                  <c:v>36016828.428571425</c:v>
                </c:pt>
                <c:pt idx="165">
                  <c:v>36027890.285714284</c:v>
                </c:pt>
                <c:pt idx="166">
                  <c:v>36038952.142857142</c:v>
                </c:pt>
                <c:pt idx="167">
                  <c:v>36050014</c:v>
                </c:pt>
                <c:pt idx="168">
                  <c:v>36061075.857142858</c:v>
                </c:pt>
                <c:pt idx="169">
                  <c:v>36072137.714285716</c:v>
                </c:pt>
                <c:pt idx="170">
                  <c:v>36083199.571428575</c:v>
                </c:pt>
                <c:pt idx="171">
                  <c:v>36094261.428571433</c:v>
                </c:pt>
                <c:pt idx="172">
                  <c:v>36105323.285714291</c:v>
                </c:pt>
                <c:pt idx="173">
                  <c:v>36116385.142857149</c:v>
                </c:pt>
                <c:pt idx="174">
                  <c:v>36127447.000000007</c:v>
                </c:pt>
                <c:pt idx="175">
                  <c:v>36138508.857142866</c:v>
                </c:pt>
                <c:pt idx="176">
                  <c:v>36149570.714285724</c:v>
                </c:pt>
                <c:pt idx="177">
                  <c:v>36160632.571428582</c:v>
                </c:pt>
                <c:pt idx="178">
                  <c:v>36171694.42857144</c:v>
                </c:pt>
                <c:pt idx="179">
                  <c:v>36182756.285714298</c:v>
                </c:pt>
                <c:pt idx="180">
                  <c:v>36193818.142857157</c:v>
                </c:pt>
                <c:pt idx="181">
                  <c:v>36204880.000000015</c:v>
                </c:pt>
                <c:pt idx="182">
                  <c:v>36215941.857142873</c:v>
                </c:pt>
                <c:pt idx="183">
                  <c:v>36227003.714285731</c:v>
                </c:pt>
                <c:pt idx="184">
                  <c:v>36238065.57142859</c:v>
                </c:pt>
                <c:pt idx="185">
                  <c:v>36249127.428571448</c:v>
                </c:pt>
                <c:pt idx="186">
                  <c:v>36260189.285714306</c:v>
                </c:pt>
                <c:pt idx="187">
                  <c:v>36271251.142857164</c:v>
                </c:pt>
                <c:pt idx="188">
                  <c:v>36282313.000000022</c:v>
                </c:pt>
                <c:pt idx="189">
                  <c:v>36293374.857142881</c:v>
                </c:pt>
                <c:pt idx="190">
                  <c:v>36304436.714285739</c:v>
                </c:pt>
                <c:pt idx="191">
                  <c:v>36315498.571428597</c:v>
                </c:pt>
                <c:pt idx="192">
                  <c:v>36326560.428571455</c:v>
                </c:pt>
                <c:pt idx="193">
                  <c:v>36337622.285714313</c:v>
                </c:pt>
                <c:pt idx="194">
                  <c:v>36348684.142857172</c:v>
                </c:pt>
                <c:pt idx="195">
                  <c:v>36359746.00000003</c:v>
                </c:pt>
                <c:pt idx="196">
                  <c:v>36370807.857142888</c:v>
                </c:pt>
                <c:pt idx="197">
                  <c:v>36381869.714285746</c:v>
                </c:pt>
                <c:pt idx="198">
                  <c:v>36392931.571428604</c:v>
                </c:pt>
                <c:pt idx="199">
                  <c:v>36403993.428571463</c:v>
                </c:pt>
                <c:pt idx="200">
                  <c:v>36823993.428571463</c:v>
                </c:pt>
                <c:pt idx="201">
                  <c:v>37243993.428571463</c:v>
                </c:pt>
                <c:pt idx="202">
                  <c:v>37663993.428571463</c:v>
                </c:pt>
                <c:pt idx="203">
                  <c:v>38083993.428571463</c:v>
                </c:pt>
                <c:pt idx="204">
                  <c:v>38503993.428571463</c:v>
                </c:pt>
                <c:pt idx="205">
                  <c:v>38923993.428571463</c:v>
                </c:pt>
                <c:pt idx="206">
                  <c:v>39343993.428571463</c:v>
                </c:pt>
                <c:pt idx="207">
                  <c:v>39763993.428571463</c:v>
                </c:pt>
                <c:pt idx="208">
                  <c:v>40183993.428571463</c:v>
                </c:pt>
                <c:pt idx="209">
                  <c:v>40603993.428571463</c:v>
                </c:pt>
                <c:pt idx="210">
                  <c:v>41023993.428571463</c:v>
                </c:pt>
                <c:pt idx="211">
                  <c:v>41443993.428571463</c:v>
                </c:pt>
                <c:pt idx="212">
                  <c:v>41863993.428571463</c:v>
                </c:pt>
                <c:pt idx="213">
                  <c:v>42283993.428571463</c:v>
                </c:pt>
                <c:pt idx="214">
                  <c:v>42703993.428571463</c:v>
                </c:pt>
                <c:pt idx="215">
                  <c:v>43123993.428571463</c:v>
                </c:pt>
                <c:pt idx="216">
                  <c:v>43543993.428571463</c:v>
                </c:pt>
                <c:pt idx="217">
                  <c:v>43963993.428571463</c:v>
                </c:pt>
                <c:pt idx="218">
                  <c:v>44383993.428571463</c:v>
                </c:pt>
                <c:pt idx="219">
                  <c:v>44803993.428571463</c:v>
                </c:pt>
                <c:pt idx="220">
                  <c:v>45223993.428571463</c:v>
                </c:pt>
                <c:pt idx="221">
                  <c:v>45643993.428571463</c:v>
                </c:pt>
                <c:pt idx="222">
                  <c:v>46063993.428571463</c:v>
                </c:pt>
                <c:pt idx="223">
                  <c:v>46483993.428571463</c:v>
                </c:pt>
                <c:pt idx="224">
                  <c:v>46903993.428571463</c:v>
                </c:pt>
                <c:pt idx="225">
                  <c:v>47323993.428571463</c:v>
                </c:pt>
                <c:pt idx="226">
                  <c:v>47743993.428571463</c:v>
                </c:pt>
                <c:pt idx="227">
                  <c:v>48163993.428571463</c:v>
                </c:pt>
                <c:pt idx="228">
                  <c:v>48583993.428571463</c:v>
                </c:pt>
                <c:pt idx="229">
                  <c:v>49003993.428571463</c:v>
                </c:pt>
                <c:pt idx="230">
                  <c:v>49423993.428571463</c:v>
                </c:pt>
                <c:pt idx="231">
                  <c:v>49843993.428571463</c:v>
                </c:pt>
                <c:pt idx="232">
                  <c:v>50263993.428571463</c:v>
                </c:pt>
                <c:pt idx="233">
                  <c:v>50683993.428571463</c:v>
                </c:pt>
                <c:pt idx="234">
                  <c:v>51103993.428571463</c:v>
                </c:pt>
                <c:pt idx="235">
                  <c:v>51523993.428571463</c:v>
                </c:pt>
                <c:pt idx="236">
                  <c:v>51943993.428571463</c:v>
                </c:pt>
                <c:pt idx="237">
                  <c:v>52363993.428571463</c:v>
                </c:pt>
                <c:pt idx="238">
                  <c:v>52783993.428571463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628519.79310344823</c:v>
                </c:pt>
                <c:pt idx="71">
                  <c:v>641891.58620689658</c:v>
                </c:pt>
                <c:pt idx="72">
                  <c:v>655263.37931034481</c:v>
                </c:pt>
                <c:pt idx="73">
                  <c:v>668635.17241379316</c:v>
                </c:pt>
                <c:pt idx="74">
                  <c:v>682006.96551724139</c:v>
                </c:pt>
                <c:pt idx="75">
                  <c:v>695378.75862068962</c:v>
                </c:pt>
                <c:pt idx="76">
                  <c:v>708750.55172413797</c:v>
                </c:pt>
                <c:pt idx="77">
                  <c:v>722122.3448275862</c:v>
                </c:pt>
                <c:pt idx="78">
                  <c:v>735494.13793103443</c:v>
                </c:pt>
                <c:pt idx="79">
                  <c:v>748865.93103448278</c:v>
                </c:pt>
                <c:pt idx="80">
                  <c:v>762237.72413793101</c:v>
                </c:pt>
                <c:pt idx="81">
                  <c:v>775609.51724137925</c:v>
                </c:pt>
                <c:pt idx="82">
                  <c:v>788981.31034482759</c:v>
                </c:pt>
                <c:pt idx="83">
                  <c:v>802353.10344827583</c:v>
                </c:pt>
                <c:pt idx="84">
                  <c:v>815724.89655172406</c:v>
                </c:pt>
                <c:pt idx="85">
                  <c:v>829096.68965517241</c:v>
                </c:pt>
                <c:pt idx="86">
                  <c:v>842468.48275862075</c:v>
                </c:pt>
                <c:pt idx="87">
                  <c:v>855840.27586206899</c:v>
                </c:pt>
                <c:pt idx="88">
                  <c:v>869212.06896551722</c:v>
                </c:pt>
                <c:pt idx="89">
                  <c:v>882583.86206896557</c:v>
                </c:pt>
                <c:pt idx="90">
                  <c:v>895955.6551724138</c:v>
                </c:pt>
                <c:pt idx="91">
                  <c:v>909327.44827586203</c:v>
                </c:pt>
                <c:pt idx="92">
                  <c:v>922699.24137931038</c:v>
                </c:pt>
                <c:pt idx="93">
                  <c:v>936071.03448275861</c:v>
                </c:pt>
                <c:pt idx="94">
                  <c:v>949442.82758620684</c:v>
                </c:pt>
                <c:pt idx="95">
                  <c:v>962814.62068965519</c:v>
                </c:pt>
                <c:pt idx="96">
                  <c:v>976186.41379310342</c:v>
                </c:pt>
                <c:pt idx="97">
                  <c:v>989558.20689655165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15940972</c:v>
                </c:pt>
                <c:pt idx="150">
                  <c:v>16423082</c:v>
                </c:pt>
                <c:pt idx="151">
                  <c:v>16875536</c:v>
                </c:pt>
                <c:pt idx="152">
                  <c:v>17247442</c:v>
                </c:pt>
                <c:pt idx="153">
                  <c:v>17582121</c:v>
                </c:pt>
                <c:pt idx="154">
                  <c:v>17991059.142857142</c:v>
                </c:pt>
                <c:pt idx="155">
                  <c:v>18399997.285714284</c:v>
                </c:pt>
                <c:pt idx="156">
                  <c:v>18808935.428571425</c:v>
                </c:pt>
                <c:pt idx="157">
                  <c:v>19217873.571428567</c:v>
                </c:pt>
                <c:pt idx="158">
                  <c:v>19626811.714285709</c:v>
                </c:pt>
                <c:pt idx="159">
                  <c:v>20035749.857142851</c:v>
                </c:pt>
                <c:pt idx="160">
                  <c:v>20444687.999999993</c:v>
                </c:pt>
                <c:pt idx="161">
                  <c:v>20853626.142857134</c:v>
                </c:pt>
                <c:pt idx="162">
                  <c:v>21262564.285714276</c:v>
                </c:pt>
                <c:pt idx="163">
                  <c:v>21671502.428571418</c:v>
                </c:pt>
                <c:pt idx="164">
                  <c:v>22080440.57142856</c:v>
                </c:pt>
                <c:pt idx="165">
                  <c:v>22489378.714285702</c:v>
                </c:pt>
                <c:pt idx="166">
                  <c:v>22898316.857142843</c:v>
                </c:pt>
                <c:pt idx="167">
                  <c:v>23307254.999999985</c:v>
                </c:pt>
                <c:pt idx="168">
                  <c:v>23716193.142857127</c:v>
                </c:pt>
                <c:pt idx="169">
                  <c:v>24125131.285714269</c:v>
                </c:pt>
                <c:pt idx="170">
                  <c:v>24534069.42857141</c:v>
                </c:pt>
                <c:pt idx="171">
                  <c:v>24943007.571428552</c:v>
                </c:pt>
                <c:pt idx="172">
                  <c:v>25351945.714285694</c:v>
                </c:pt>
                <c:pt idx="173">
                  <c:v>25760883.857142836</c:v>
                </c:pt>
                <c:pt idx="174">
                  <c:v>26169821.999999978</c:v>
                </c:pt>
                <c:pt idx="175">
                  <c:v>26578760.142857119</c:v>
                </c:pt>
                <c:pt idx="176">
                  <c:v>26987698.285714261</c:v>
                </c:pt>
                <c:pt idx="177">
                  <c:v>27396636.428571403</c:v>
                </c:pt>
                <c:pt idx="178">
                  <c:v>27805574.571428545</c:v>
                </c:pt>
                <c:pt idx="179">
                  <c:v>28214512.714285687</c:v>
                </c:pt>
                <c:pt idx="180">
                  <c:v>28623450.857142828</c:v>
                </c:pt>
                <c:pt idx="181">
                  <c:v>29032388.99999997</c:v>
                </c:pt>
                <c:pt idx="182">
                  <c:v>29441327.142857112</c:v>
                </c:pt>
                <c:pt idx="183">
                  <c:v>29850265.285714254</c:v>
                </c:pt>
                <c:pt idx="184">
                  <c:v>30259203.428571396</c:v>
                </c:pt>
                <c:pt idx="185">
                  <c:v>30668141.571428537</c:v>
                </c:pt>
                <c:pt idx="186">
                  <c:v>31077079.714285679</c:v>
                </c:pt>
                <c:pt idx="187">
                  <c:v>31486017.857142821</c:v>
                </c:pt>
                <c:pt idx="188">
                  <c:v>31894955.999999963</c:v>
                </c:pt>
                <c:pt idx="189">
                  <c:v>32303894.142857105</c:v>
                </c:pt>
                <c:pt idx="190">
                  <c:v>32712832.285714246</c:v>
                </c:pt>
                <c:pt idx="191">
                  <c:v>33121770.428571388</c:v>
                </c:pt>
                <c:pt idx="192">
                  <c:v>33530708.57142853</c:v>
                </c:pt>
                <c:pt idx="193">
                  <c:v>33939646.714285672</c:v>
                </c:pt>
                <c:pt idx="194">
                  <c:v>34348584.857142814</c:v>
                </c:pt>
                <c:pt idx="195">
                  <c:v>34757522.999999955</c:v>
                </c:pt>
                <c:pt idx="196">
                  <c:v>35166461.142857097</c:v>
                </c:pt>
                <c:pt idx="197">
                  <c:v>35575399.285714239</c:v>
                </c:pt>
                <c:pt idx="198">
                  <c:v>35984337.428571381</c:v>
                </c:pt>
                <c:pt idx="199">
                  <c:v>35984337.428571381</c:v>
                </c:pt>
                <c:pt idx="200">
                  <c:v>35984337.428571381</c:v>
                </c:pt>
                <c:pt idx="201">
                  <c:v>35984337.428571381</c:v>
                </c:pt>
                <c:pt idx="202">
                  <c:v>35984337.428571381</c:v>
                </c:pt>
                <c:pt idx="203">
                  <c:v>35984337.428571381</c:v>
                </c:pt>
                <c:pt idx="204">
                  <c:v>35984337.428571381</c:v>
                </c:pt>
                <c:pt idx="205">
                  <c:v>35984337.428571381</c:v>
                </c:pt>
                <c:pt idx="206">
                  <c:v>35984337.428571381</c:v>
                </c:pt>
                <c:pt idx="207">
                  <c:v>35984337.428571381</c:v>
                </c:pt>
                <c:pt idx="208">
                  <c:v>35984337.428571381</c:v>
                </c:pt>
                <c:pt idx="209">
                  <c:v>35984337.428571381</c:v>
                </c:pt>
                <c:pt idx="210">
                  <c:v>35984337.428571381</c:v>
                </c:pt>
                <c:pt idx="211">
                  <c:v>35984337.428571381</c:v>
                </c:pt>
                <c:pt idx="212">
                  <c:v>35984337.428571381</c:v>
                </c:pt>
                <c:pt idx="213">
                  <c:v>35984337.428571381</c:v>
                </c:pt>
                <c:pt idx="214">
                  <c:v>35984337.428571381</c:v>
                </c:pt>
                <c:pt idx="215">
                  <c:v>35984337.428571381</c:v>
                </c:pt>
                <c:pt idx="216">
                  <c:v>35984337.428571381</c:v>
                </c:pt>
                <c:pt idx="217">
                  <c:v>35984337.428571381</c:v>
                </c:pt>
                <c:pt idx="218">
                  <c:v>35984337.428571381</c:v>
                </c:pt>
                <c:pt idx="219">
                  <c:v>35984337.428571381</c:v>
                </c:pt>
                <c:pt idx="220">
                  <c:v>35984337.428571381</c:v>
                </c:pt>
                <c:pt idx="221">
                  <c:v>36404337.428571381</c:v>
                </c:pt>
                <c:pt idx="222">
                  <c:v>36824337.428571381</c:v>
                </c:pt>
                <c:pt idx="223">
                  <c:v>37244337.428571381</c:v>
                </c:pt>
                <c:pt idx="224">
                  <c:v>37664337.428571381</c:v>
                </c:pt>
                <c:pt idx="225">
                  <c:v>38084337.428571381</c:v>
                </c:pt>
                <c:pt idx="226">
                  <c:v>38504337.428571381</c:v>
                </c:pt>
                <c:pt idx="227">
                  <c:v>38924337.428571381</c:v>
                </c:pt>
                <c:pt idx="228">
                  <c:v>39344337.428571381</c:v>
                </c:pt>
                <c:pt idx="229">
                  <c:v>39764337.428571381</c:v>
                </c:pt>
                <c:pt idx="230">
                  <c:v>40184337.428571381</c:v>
                </c:pt>
                <c:pt idx="231">
                  <c:v>40604337.428571381</c:v>
                </c:pt>
                <c:pt idx="232">
                  <c:v>41024337.428571381</c:v>
                </c:pt>
                <c:pt idx="233">
                  <c:v>41444337.428571381</c:v>
                </c:pt>
                <c:pt idx="234">
                  <c:v>41864337.428571381</c:v>
                </c:pt>
                <c:pt idx="235">
                  <c:v>42284337.428571381</c:v>
                </c:pt>
                <c:pt idx="236">
                  <c:v>42704337.428571381</c:v>
                </c:pt>
                <c:pt idx="237">
                  <c:v>43124337.428571381</c:v>
                </c:pt>
                <c:pt idx="238">
                  <c:v>43544337.428571381</c:v>
                </c:pt>
                <c:pt idx="239">
                  <c:v>43964337.428571381</c:v>
                </c:pt>
                <c:pt idx="240">
                  <c:v>44384337.428571381</c:v>
                </c:pt>
                <c:pt idx="241">
                  <c:v>44804337.428571381</c:v>
                </c:pt>
                <c:pt idx="242">
                  <c:v>45224337.428571381</c:v>
                </c:pt>
                <c:pt idx="243">
                  <c:v>45644337.428571381</c:v>
                </c:pt>
                <c:pt idx="244">
                  <c:v>46064337.428571381</c:v>
                </c:pt>
                <c:pt idx="245">
                  <c:v>46484337.428571381</c:v>
                </c:pt>
                <c:pt idx="246">
                  <c:v>46904337.428571381</c:v>
                </c:pt>
                <c:pt idx="247">
                  <c:v>47324337.428571381</c:v>
                </c:pt>
                <c:pt idx="248">
                  <c:v>47744337.428571381</c:v>
                </c:pt>
                <c:pt idx="249">
                  <c:v>48164337.428571381</c:v>
                </c:pt>
                <c:pt idx="250">
                  <c:v>48584337.428571381</c:v>
                </c:pt>
                <c:pt idx="251">
                  <c:v>49004337.428571381</c:v>
                </c:pt>
                <c:pt idx="252">
                  <c:v>49424337.428571381</c:v>
                </c:pt>
                <c:pt idx="253">
                  <c:v>49844337.428571381</c:v>
                </c:pt>
                <c:pt idx="254">
                  <c:v>50264337.428571381</c:v>
                </c:pt>
                <c:pt idx="255">
                  <c:v>50684337.428571381</c:v>
                </c:pt>
                <c:pt idx="256">
                  <c:v>51104337.428571381</c:v>
                </c:pt>
                <c:pt idx="257">
                  <c:v>51524337.428571381</c:v>
                </c:pt>
                <c:pt idx="258">
                  <c:v>51944337.428571381</c:v>
                </c:pt>
                <c:pt idx="259">
                  <c:v>52364337.428571381</c:v>
                </c:pt>
                <c:pt idx="260">
                  <c:v>52784337.428571381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14374803.65</c:v>
                </c:pt>
                <c:pt idx="87">
                  <c:v>14809460</c:v>
                </c:pt>
                <c:pt idx="88">
                  <c:v>15217461.950000001</c:v>
                </c:pt>
                <c:pt idx="89">
                  <c:v>15552942.050000001</c:v>
                </c:pt>
                <c:pt idx="90">
                  <c:v>15854666.300000001</c:v>
                </c:pt>
                <c:pt idx="91">
                  <c:v>16221300.275862068</c:v>
                </c:pt>
                <c:pt idx="92">
                  <c:v>16587934.251724137</c:v>
                </c:pt>
                <c:pt idx="93">
                  <c:v>16954568.227586206</c:v>
                </c:pt>
                <c:pt idx="94">
                  <c:v>17321202.203448273</c:v>
                </c:pt>
                <c:pt idx="95">
                  <c:v>17687836.179310344</c:v>
                </c:pt>
                <c:pt idx="96">
                  <c:v>18054470.155172411</c:v>
                </c:pt>
                <c:pt idx="97">
                  <c:v>18421104.131034479</c:v>
                </c:pt>
                <c:pt idx="98">
                  <c:v>18787738.106896546</c:v>
                </c:pt>
                <c:pt idx="99">
                  <c:v>19154372.082758613</c:v>
                </c:pt>
                <c:pt idx="100">
                  <c:v>19521006.058620684</c:v>
                </c:pt>
                <c:pt idx="101">
                  <c:v>19887640.034482751</c:v>
                </c:pt>
                <c:pt idx="102">
                  <c:v>20254274.010344818</c:v>
                </c:pt>
                <c:pt idx="103">
                  <c:v>20620907.986206889</c:v>
                </c:pt>
                <c:pt idx="104">
                  <c:v>20987541.962068956</c:v>
                </c:pt>
                <c:pt idx="105">
                  <c:v>21354175.937931027</c:v>
                </c:pt>
                <c:pt idx="106">
                  <c:v>21720809.913793094</c:v>
                </c:pt>
                <c:pt idx="107">
                  <c:v>22087443.889655162</c:v>
                </c:pt>
                <c:pt idx="108">
                  <c:v>22454077.865517229</c:v>
                </c:pt>
                <c:pt idx="109">
                  <c:v>22820711.841379296</c:v>
                </c:pt>
                <c:pt idx="110">
                  <c:v>23187345.817241367</c:v>
                </c:pt>
                <c:pt idx="111">
                  <c:v>23553979.793103434</c:v>
                </c:pt>
                <c:pt idx="112">
                  <c:v>23920613.768965501</c:v>
                </c:pt>
                <c:pt idx="113">
                  <c:v>24287247.744827569</c:v>
                </c:pt>
                <c:pt idx="114">
                  <c:v>24653881.720689639</c:v>
                </c:pt>
                <c:pt idx="115">
                  <c:v>25020515.69655171</c:v>
                </c:pt>
                <c:pt idx="116">
                  <c:v>25387149.672413778</c:v>
                </c:pt>
                <c:pt idx="117">
                  <c:v>25753783.648275845</c:v>
                </c:pt>
                <c:pt idx="118">
                  <c:v>26120417.624137912</c:v>
                </c:pt>
                <c:pt idx="119">
                  <c:v>26487051.599999979</c:v>
                </c:pt>
                <c:pt idx="120">
                  <c:v>26819629.542857125</c:v>
                </c:pt>
                <c:pt idx="121">
                  <c:v>27152207.485714268</c:v>
                </c:pt>
                <c:pt idx="122">
                  <c:v>27484785.428571414</c:v>
                </c:pt>
                <c:pt idx="123">
                  <c:v>27817363.37142856</c:v>
                </c:pt>
                <c:pt idx="124">
                  <c:v>28149941.314285703</c:v>
                </c:pt>
                <c:pt idx="125">
                  <c:v>28482519.257142846</c:v>
                </c:pt>
                <c:pt idx="126">
                  <c:v>28815097.199999988</c:v>
                </c:pt>
                <c:pt idx="127">
                  <c:v>29081040.212499991</c:v>
                </c:pt>
                <c:pt idx="128">
                  <c:v>29346983.22499999</c:v>
                </c:pt>
                <c:pt idx="129">
                  <c:v>29612926.23749999</c:v>
                </c:pt>
                <c:pt idx="130">
                  <c:v>29878869.249999993</c:v>
                </c:pt>
                <c:pt idx="131">
                  <c:v>30144812.262499988</c:v>
                </c:pt>
                <c:pt idx="132">
                  <c:v>30410755.274999987</c:v>
                </c:pt>
                <c:pt idx="133">
                  <c:v>30676698.287499987</c:v>
                </c:pt>
                <c:pt idx="134">
                  <c:v>30942641.299999986</c:v>
                </c:pt>
                <c:pt idx="135">
                  <c:v>31144129.449999988</c:v>
                </c:pt>
                <c:pt idx="136">
                  <c:v>31285027.899999987</c:v>
                </c:pt>
                <c:pt idx="137">
                  <c:v>31393837.999999989</c:v>
                </c:pt>
                <c:pt idx="138">
                  <c:v>31496239.949999988</c:v>
                </c:pt>
                <c:pt idx="139">
                  <c:v>31638012.199999988</c:v>
                </c:pt>
                <c:pt idx="140">
                  <c:v>31824416.249999989</c:v>
                </c:pt>
                <c:pt idx="141">
                  <c:v>32028951.649999987</c:v>
                </c:pt>
                <c:pt idx="142">
                  <c:v>32115263.099999987</c:v>
                </c:pt>
                <c:pt idx="143">
                  <c:v>32184281.299999986</c:v>
                </c:pt>
                <c:pt idx="144">
                  <c:v>32213904.549999986</c:v>
                </c:pt>
                <c:pt idx="145">
                  <c:v>32185393.749999989</c:v>
                </c:pt>
                <c:pt idx="146">
                  <c:v>32145219.249999989</c:v>
                </c:pt>
                <c:pt idx="147">
                  <c:v>32336007.599999987</c:v>
                </c:pt>
                <c:pt idx="148">
                  <c:v>32476175.899999987</c:v>
                </c:pt>
                <c:pt idx="149">
                  <c:v>32589813.149999987</c:v>
                </c:pt>
                <c:pt idx="150">
                  <c:v>32727422.949999988</c:v>
                </c:pt>
                <c:pt idx="151">
                  <c:v>32728035.699999988</c:v>
                </c:pt>
                <c:pt idx="152">
                  <c:v>32691443.099999987</c:v>
                </c:pt>
                <c:pt idx="153">
                  <c:v>32560812.449999988</c:v>
                </c:pt>
                <c:pt idx="154">
                  <c:v>32667630.149999987</c:v>
                </c:pt>
                <c:pt idx="155">
                  <c:v>32747834.349999987</c:v>
                </c:pt>
                <c:pt idx="156">
                  <c:v>32807291.749999989</c:v>
                </c:pt>
                <c:pt idx="157">
                  <c:v>32786628.149999987</c:v>
                </c:pt>
                <c:pt idx="158">
                  <c:v>32756152.149999987</c:v>
                </c:pt>
                <c:pt idx="159">
                  <c:v>32714113.599999987</c:v>
                </c:pt>
                <c:pt idx="160">
                  <c:v>32625397.299999986</c:v>
                </c:pt>
                <c:pt idx="161">
                  <c:v>32765636.999999989</c:v>
                </c:pt>
                <c:pt idx="162">
                  <c:v>32844028.999999989</c:v>
                </c:pt>
                <c:pt idx="163">
                  <c:v>32871988.799999986</c:v>
                </c:pt>
                <c:pt idx="164">
                  <c:v>32866800.299999986</c:v>
                </c:pt>
                <c:pt idx="165">
                  <c:v>32817151.699999988</c:v>
                </c:pt>
                <c:pt idx="166">
                  <c:v>32732239.149999987</c:v>
                </c:pt>
                <c:pt idx="167">
                  <c:v>32680681.449999988</c:v>
                </c:pt>
                <c:pt idx="168">
                  <c:v>32856413.749999989</c:v>
                </c:pt>
                <c:pt idx="169">
                  <c:v>32999851.149999987</c:v>
                </c:pt>
                <c:pt idx="170">
                  <c:v>33067715.899999987</c:v>
                </c:pt>
                <c:pt idx="171">
                  <c:v>33035922.399999987</c:v>
                </c:pt>
                <c:pt idx="172">
                  <c:v>33029336.499999989</c:v>
                </c:pt>
                <c:pt idx="173">
                  <c:v>33091216.399999987</c:v>
                </c:pt>
                <c:pt idx="174">
                  <c:v>33184739.249999989</c:v>
                </c:pt>
                <c:pt idx="175">
                  <c:v>33215141.828571416</c:v>
                </c:pt>
                <c:pt idx="176">
                  <c:v>33245544.407142848</c:v>
                </c:pt>
                <c:pt idx="177">
                  <c:v>33275946.985714275</c:v>
                </c:pt>
                <c:pt idx="178">
                  <c:v>33306349.564285707</c:v>
                </c:pt>
                <c:pt idx="179">
                  <c:v>33336752.142857134</c:v>
                </c:pt>
                <c:pt idx="180">
                  <c:v>33367154.721428566</c:v>
                </c:pt>
                <c:pt idx="181">
                  <c:v>33397557.299999993</c:v>
                </c:pt>
                <c:pt idx="182">
                  <c:v>33427959.878571425</c:v>
                </c:pt>
                <c:pt idx="183">
                  <c:v>33458362.457142852</c:v>
                </c:pt>
                <c:pt idx="184">
                  <c:v>33488765.035714284</c:v>
                </c:pt>
                <c:pt idx="185">
                  <c:v>33519167.614285711</c:v>
                </c:pt>
                <c:pt idx="186">
                  <c:v>33549570.192857143</c:v>
                </c:pt>
                <c:pt idx="187">
                  <c:v>33579972.77142857</c:v>
                </c:pt>
                <c:pt idx="188">
                  <c:v>33610375.350000001</c:v>
                </c:pt>
                <c:pt idx="189">
                  <c:v>33640777.928571433</c:v>
                </c:pt>
                <c:pt idx="190">
                  <c:v>33671180.507142857</c:v>
                </c:pt>
                <c:pt idx="191">
                  <c:v>33701583.085714288</c:v>
                </c:pt>
                <c:pt idx="192">
                  <c:v>33731985.664285719</c:v>
                </c:pt>
                <c:pt idx="193">
                  <c:v>33762388.242857151</c:v>
                </c:pt>
                <c:pt idx="194">
                  <c:v>33792790.821428575</c:v>
                </c:pt>
                <c:pt idx="195">
                  <c:v>33823193.400000006</c:v>
                </c:pt>
                <c:pt idx="196">
                  <c:v>33853595.978571437</c:v>
                </c:pt>
                <c:pt idx="197">
                  <c:v>33883998.557142869</c:v>
                </c:pt>
                <c:pt idx="198">
                  <c:v>33914401.135714293</c:v>
                </c:pt>
                <c:pt idx="199">
                  <c:v>33944803.714285724</c:v>
                </c:pt>
                <c:pt idx="200">
                  <c:v>33975206.292857155</c:v>
                </c:pt>
                <c:pt idx="201">
                  <c:v>34005608.871428587</c:v>
                </c:pt>
                <c:pt idx="202">
                  <c:v>34036011.45000001</c:v>
                </c:pt>
                <c:pt idx="203">
                  <c:v>34066414.028571442</c:v>
                </c:pt>
                <c:pt idx="204">
                  <c:v>34096816.607142873</c:v>
                </c:pt>
                <c:pt idx="205">
                  <c:v>34127219.185714304</c:v>
                </c:pt>
                <c:pt idx="206">
                  <c:v>34157621.764285728</c:v>
                </c:pt>
                <c:pt idx="207">
                  <c:v>34188024.34285716</c:v>
                </c:pt>
                <c:pt idx="208">
                  <c:v>34218426.921428591</c:v>
                </c:pt>
                <c:pt idx="209">
                  <c:v>34248829.500000022</c:v>
                </c:pt>
                <c:pt idx="210">
                  <c:v>34279232.078571446</c:v>
                </c:pt>
                <c:pt idx="211">
                  <c:v>34309634.657142878</c:v>
                </c:pt>
                <c:pt idx="212">
                  <c:v>34340037.235714309</c:v>
                </c:pt>
                <c:pt idx="213">
                  <c:v>34370439.81428574</c:v>
                </c:pt>
                <c:pt idx="214">
                  <c:v>34400842.392857164</c:v>
                </c:pt>
                <c:pt idx="215">
                  <c:v>34431244.971428595</c:v>
                </c:pt>
                <c:pt idx="216">
                  <c:v>34461647.550000027</c:v>
                </c:pt>
                <c:pt idx="217">
                  <c:v>34492050.128571458</c:v>
                </c:pt>
                <c:pt idx="218">
                  <c:v>34522452.707142882</c:v>
                </c:pt>
                <c:pt idx="219">
                  <c:v>34552855.285714313</c:v>
                </c:pt>
                <c:pt idx="220">
                  <c:v>34562810.957142889</c:v>
                </c:pt>
                <c:pt idx="221">
                  <c:v>34940810.957142889</c:v>
                </c:pt>
                <c:pt idx="222">
                  <c:v>35318810.957142889</c:v>
                </c:pt>
                <c:pt idx="223">
                  <c:v>35696810.957142889</c:v>
                </c:pt>
                <c:pt idx="224">
                  <c:v>36074810.957142889</c:v>
                </c:pt>
                <c:pt idx="225">
                  <c:v>36452810.957142889</c:v>
                </c:pt>
                <c:pt idx="226">
                  <c:v>36830810.957142889</c:v>
                </c:pt>
                <c:pt idx="227">
                  <c:v>37208810.957142889</c:v>
                </c:pt>
                <c:pt idx="228">
                  <c:v>37586810.957142889</c:v>
                </c:pt>
                <c:pt idx="229">
                  <c:v>37964810.957142889</c:v>
                </c:pt>
                <c:pt idx="230">
                  <c:v>38342810.957142889</c:v>
                </c:pt>
                <c:pt idx="231">
                  <c:v>38720810.957142889</c:v>
                </c:pt>
                <c:pt idx="232">
                  <c:v>39098810.957142889</c:v>
                </c:pt>
                <c:pt idx="233">
                  <c:v>39476810.957142889</c:v>
                </c:pt>
                <c:pt idx="234">
                  <c:v>39854810.957142889</c:v>
                </c:pt>
                <c:pt idx="235">
                  <c:v>40232810.957142889</c:v>
                </c:pt>
                <c:pt idx="236">
                  <c:v>40610810.957142889</c:v>
                </c:pt>
                <c:pt idx="237">
                  <c:v>40988810.957142889</c:v>
                </c:pt>
                <c:pt idx="238">
                  <c:v>41366810.957142889</c:v>
                </c:pt>
                <c:pt idx="239">
                  <c:v>41744810.957142889</c:v>
                </c:pt>
                <c:pt idx="240">
                  <c:v>42122810.957142889</c:v>
                </c:pt>
                <c:pt idx="241">
                  <c:v>42500810.957142889</c:v>
                </c:pt>
                <c:pt idx="242">
                  <c:v>42899810.957142889</c:v>
                </c:pt>
                <c:pt idx="243">
                  <c:v>43298810.957142889</c:v>
                </c:pt>
                <c:pt idx="244">
                  <c:v>43697810.957142889</c:v>
                </c:pt>
                <c:pt idx="245">
                  <c:v>44096810.957142889</c:v>
                </c:pt>
                <c:pt idx="246">
                  <c:v>44495810.957142889</c:v>
                </c:pt>
                <c:pt idx="247">
                  <c:v>44894810.957142889</c:v>
                </c:pt>
                <c:pt idx="248">
                  <c:v>45293810.957142889</c:v>
                </c:pt>
                <c:pt idx="249">
                  <c:v>45692810.957142889</c:v>
                </c:pt>
                <c:pt idx="250">
                  <c:v>46091810.957142889</c:v>
                </c:pt>
                <c:pt idx="251">
                  <c:v>46490810.957142889</c:v>
                </c:pt>
                <c:pt idx="252">
                  <c:v>46889810.957142889</c:v>
                </c:pt>
                <c:pt idx="253">
                  <c:v>47288810.957142889</c:v>
                </c:pt>
                <c:pt idx="254">
                  <c:v>47687810.957142889</c:v>
                </c:pt>
                <c:pt idx="255">
                  <c:v>48086810.957142889</c:v>
                </c:pt>
                <c:pt idx="256">
                  <c:v>48485810.957142889</c:v>
                </c:pt>
                <c:pt idx="257">
                  <c:v>48884810.957142889</c:v>
                </c:pt>
                <c:pt idx="258">
                  <c:v>49283810.957142889</c:v>
                </c:pt>
                <c:pt idx="259">
                  <c:v>49682810.957142889</c:v>
                </c:pt>
                <c:pt idx="260">
                  <c:v>49718216.871428572</c:v>
                </c:pt>
                <c:pt idx="261">
                  <c:v>49739216.871428572</c:v>
                </c:pt>
                <c:pt idx="262">
                  <c:v>49760216.871428572</c:v>
                </c:pt>
                <c:pt idx="263">
                  <c:v>49781216.871428572</c:v>
                </c:pt>
                <c:pt idx="264">
                  <c:v>49802216.871428572</c:v>
                </c:pt>
                <c:pt idx="265">
                  <c:v>49823216.871428572</c:v>
                </c:pt>
                <c:pt idx="266">
                  <c:v>49844216.871428572</c:v>
                </c:pt>
                <c:pt idx="267">
                  <c:v>49865216.871428572</c:v>
                </c:pt>
                <c:pt idx="268">
                  <c:v>49886216.871428572</c:v>
                </c:pt>
                <c:pt idx="269">
                  <c:v>49907216.871428572</c:v>
                </c:pt>
                <c:pt idx="270">
                  <c:v>49928216.871428572</c:v>
                </c:pt>
                <c:pt idx="271">
                  <c:v>49949216.871428572</c:v>
                </c:pt>
                <c:pt idx="272">
                  <c:v>49970216.871428572</c:v>
                </c:pt>
                <c:pt idx="273">
                  <c:v>49991216.871428572</c:v>
                </c:pt>
                <c:pt idx="274">
                  <c:v>50012216.871428572</c:v>
                </c:pt>
                <c:pt idx="275">
                  <c:v>50033216.871428572</c:v>
                </c:pt>
                <c:pt idx="276">
                  <c:v>50054216.871428572</c:v>
                </c:pt>
                <c:pt idx="277">
                  <c:v>50075216.871428572</c:v>
                </c:pt>
                <c:pt idx="278">
                  <c:v>50096216.871428572</c:v>
                </c:pt>
                <c:pt idx="279">
                  <c:v>50117216.871428572</c:v>
                </c:pt>
                <c:pt idx="280">
                  <c:v>50138216.871428572</c:v>
                </c:pt>
                <c:pt idx="281">
                  <c:v>50159216.871428572</c:v>
                </c:pt>
                <c:pt idx="282">
                  <c:v>50160000</c:v>
                </c:pt>
                <c:pt idx="283">
                  <c:v>50160000</c:v>
                </c:pt>
                <c:pt idx="284">
                  <c:v>50160000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6471656.0999999996</c:v>
                </c:pt>
                <c:pt idx="65">
                  <c:v>6726303.3500000006</c:v>
                </c:pt>
                <c:pt idx="66">
                  <c:v>7125978.3000000007</c:v>
                </c:pt>
                <c:pt idx="67">
                  <c:v>7565067.5999999996</c:v>
                </c:pt>
                <c:pt idx="68">
                  <c:v>8104148.7500000009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376827</c:v>
                </c:pt>
                <c:pt idx="36">
                  <c:v>497257</c:v>
                </c:pt>
                <c:pt idx="37">
                  <c:v>468321</c:v>
                </c:pt>
                <c:pt idx="38">
                  <c:v>387200</c:v>
                </c:pt>
                <c:pt idx="39">
                  <c:v>344942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318000.81632652879</c:v>
                </c:pt>
                <c:pt idx="6">
                  <c:v>322117.59303721786</c:v>
                </c:pt>
                <c:pt idx="7">
                  <c:v>326234.36974790692</c:v>
                </c:pt>
                <c:pt idx="8">
                  <c:v>330351.14645856619</c:v>
                </c:pt>
                <c:pt idx="9">
                  <c:v>334467.92316925526</c:v>
                </c:pt>
                <c:pt idx="10">
                  <c:v>338584.69987994432</c:v>
                </c:pt>
                <c:pt idx="11">
                  <c:v>342701.47659063339</c:v>
                </c:pt>
                <c:pt idx="12">
                  <c:v>346818.25330132246</c:v>
                </c:pt>
                <c:pt idx="13">
                  <c:v>350935.03001201153</c:v>
                </c:pt>
                <c:pt idx="14">
                  <c:v>355051.8067227006</c:v>
                </c:pt>
                <c:pt idx="15">
                  <c:v>359168.58343335986</c:v>
                </c:pt>
                <c:pt idx="16">
                  <c:v>363285.36014404893</c:v>
                </c:pt>
                <c:pt idx="17">
                  <c:v>367402.136854738</c:v>
                </c:pt>
                <c:pt idx="18">
                  <c:v>371518.91356542706</c:v>
                </c:pt>
                <c:pt idx="19">
                  <c:v>375635.69027611613</c:v>
                </c:pt>
                <c:pt idx="20">
                  <c:v>379752.4669868052</c:v>
                </c:pt>
                <c:pt idx="21">
                  <c:v>383869.24369746447</c:v>
                </c:pt>
                <c:pt idx="22">
                  <c:v>387986.02040815353</c:v>
                </c:pt>
                <c:pt idx="23">
                  <c:v>392102.7971188426</c:v>
                </c:pt>
                <c:pt idx="24">
                  <c:v>396219.57382953167</c:v>
                </c:pt>
                <c:pt idx="25">
                  <c:v>400336.35054022074</c:v>
                </c:pt>
                <c:pt idx="26">
                  <c:v>404453.12725090981</c:v>
                </c:pt>
                <c:pt idx="27">
                  <c:v>408569.90396156907</c:v>
                </c:pt>
                <c:pt idx="28">
                  <c:v>412686.68067225814</c:v>
                </c:pt>
                <c:pt idx="29">
                  <c:v>416803.45738294721</c:v>
                </c:pt>
                <c:pt idx="30">
                  <c:v>420000</c:v>
                </c:pt>
                <c:pt idx="31">
                  <c:v>420000</c:v>
                </c:pt>
                <c:pt idx="32">
                  <c:v>420000</c:v>
                </c:pt>
                <c:pt idx="33">
                  <c:v>420000</c:v>
                </c:pt>
                <c:pt idx="34">
                  <c:v>420000</c:v>
                </c:pt>
                <c:pt idx="35">
                  <c:v>420000</c:v>
                </c:pt>
                <c:pt idx="36">
                  <c:v>420000</c:v>
                </c:pt>
                <c:pt idx="37">
                  <c:v>420000</c:v>
                </c:pt>
                <c:pt idx="38">
                  <c:v>420000</c:v>
                </c:pt>
                <c:pt idx="39">
                  <c:v>420000</c:v>
                </c:pt>
                <c:pt idx="40">
                  <c:v>420000</c:v>
                </c:pt>
                <c:pt idx="41">
                  <c:v>420000</c:v>
                </c:pt>
                <c:pt idx="42">
                  <c:v>420000</c:v>
                </c:pt>
                <c:pt idx="43">
                  <c:v>420000</c:v>
                </c:pt>
                <c:pt idx="44">
                  <c:v>420000</c:v>
                </c:pt>
                <c:pt idx="45">
                  <c:v>420000</c:v>
                </c:pt>
                <c:pt idx="46">
                  <c:v>420000</c:v>
                </c:pt>
                <c:pt idx="47">
                  <c:v>420000</c:v>
                </c:pt>
                <c:pt idx="48">
                  <c:v>420000</c:v>
                </c:pt>
                <c:pt idx="49">
                  <c:v>420000</c:v>
                </c:pt>
                <c:pt idx="50">
                  <c:v>420000</c:v>
                </c:pt>
                <c:pt idx="51">
                  <c:v>420000</c:v>
                </c:pt>
                <c:pt idx="52">
                  <c:v>420000</c:v>
                </c:pt>
                <c:pt idx="53">
                  <c:v>420000</c:v>
                </c:pt>
                <c:pt idx="54">
                  <c:v>420000</c:v>
                </c:pt>
                <c:pt idx="55">
                  <c:v>420000</c:v>
                </c:pt>
                <c:pt idx="56">
                  <c:v>420000</c:v>
                </c:pt>
                <c:pt idx="57">
                  <c:v>420000</c:v>
                </c:pt>
                <c:pt idx="58">
                  <c:v>420000</c:v>
                </c:pt>
                <c:pt idx="59">
                  <c:v>420000</c:v>
                </c:pt>
                <c:pt idx="60">
                  <c:v>420000</c:v>
                </c:pt>
                <c:pt idx="61">
                  <c:v>420000</c:v>
                </c:pt>
                <c:pt idx="62">
                  <c:v>420000</c:v>
                </c:pt>
                <c:pt idx="63">
                  <c:v>420000</c:v>
                </c:pt>
                <c:pt idx="64">
                  <c:v>420000</c:v>
                </c:pt>
                <c:pt idx="65">
                  <c:v>420000</c:v>
                </c:pt>
                <c:pt idx="66">
                  <c:v>420000</c:v>
                </c:pt>
                <c:pt idx="67">
                  <c:v>420000</c:v>
                </c:pt>
                <c:pt idx="68">
                  <c:v>420000</c:v>
                </c:pt>
                <c:pt idx="69">
                  <c:v>420000</c:v>
                </c:pt>
                <c:pt idx="70">
                  <c:v>420000</c:v>
                </c:pt>
                <c:pt idx="71">
                  <c:v>420000</c:v>
                </c:pt>
                <c:pt idx="72">
                  <c:v>420000</c:v>
                </c:pt>
                <c:pt idx="73">
                  <c:v>420000</c:v>
                </c:pt>
                <c:pt idx="74">
                  <c:v>420000</c:v>
                </c:pt>
                <c:pt idx="75">
                  <c:v>420000</c:v>
                </c:pt>
                <c:pt idx="76">
                  <c:v>420000</c:v>
                </c:pt>
                <c:pt idx="77">
                  <c:v>420000</c:v>
                </c:pt>
                <c:pt idx="78">
                  <c:v>420000</c:v>
                </c:pt>
                <c:pt idx="79">
                  <c:v>420000</c:v>
                </c:pt>
                <c:pt idx="80">
                  <c:v>420000</c:v>
                </c:pt>
                <c:pt idx="81">
                  <c:v>420000</c:v>
                </c:pt>
                <c:pt idx="82">
                  <c:v>420000</c:v>
                </c:pt>
                <c:pt idx="83">
                  <c:v>420000</c:v>
                </c:pt>
                <c:pt idx="84">
                  <c:v>420000</c:v>
                </c:pt>
                <c:pt idx="85">
                  <c:v>420000</c:v>
                </c:pt>
                <c:pt idx="86">
                  <c:v>420000</c:v>
                </c:pt>
                <c:pt idx="87">
                  <c:v>420000</c:v>
                </c:pt>
                <c:pt idx="88">
                  <c:v>420000</c:v>
                </c:pt>
                <c:pt idx="89">
                  <c:v>420000</c:v>
                </c:pt>
                <c:pt idx="90">
                  <c:v>420000</c:v>
                </c:pt>
                <c:pt idx="91">
                  <c:v>420000</c:v>
                </c:pt>
                <c:pt idx="92">
                  <c:v>420000</c:v>
                </c:pt>
                <c:pt idx="93">
                  <c:v>420000</c:v>
                </c:pt>
                <c:pt idx="94">
                  <c:v>420000</c:v>
                </c:pt>
                <c:pt idx="95">
                  <c:v>420000</c:v>
                </c:pt>
                <c:pt idx="96">
                  <c:v>420000</c:v>
                </c:pt>
                <c:pt idx="97">
                  <c:v>420000</c:v>
                </c:pt>
                <c:pt idx="98">
                  <c:v>420000</c:v>
                </c:pt>
                <c:pt idx="99">
                  <c:v>420000</c:v>
                </c:pt>
                <c:pt idx="100">
                  <c:v>420000</c:v>
                </c:pt>
                <c:pt idx="101">
                  <c:v>420000</c:v>
                </c:pt>
                <c:pt idx="102">
                  <c:v>420000</c:v>
                </c:pt>
                <c:pt idx="103">
                  <c:v>420000</c:v>
                </c:pt>
                <c:pt idx="104">
                  <c:v>420000</c:v>
                </c:pt>
                <c:pt idx="105">
                  <c:v>420000</c:v>
                </c:pt>
                <c:pt idx="106">
                  <c:v>420000</c:v>
                </c:pt>
                <c:pt idx="107">
                  <c:v>420000</c:v>
                </c:pt>
                <c:pt idx="108">
                  <c:v>420000</c:v>
                </c:pt>
                <c:pt idx="109">
                  <c:v>420000</c:v>
                </c:pt>
                <c:pt idx="110">
                  <c:v>420000</c:v>
                </c:pt>
                <c:pt idx="111">
                  <c:v>420000</c:v>
                </c:pt>
                <c:pt idx="112">
                  <c:v>420000</c:v>
                </c:pt>
                <c:pt idx="113">
                  <c:v>420000</c:v>
                </c:pt>
                <c:pt idx="114">
                  <c:v>420000</c:v>
                </c:pt>
                <c:pt idx="115">
                  <c:v>420000</c:v>
                </c:pt>
                <c:pt idx="116">
                  <c:v>420000</c:v>
                </c:pt>
                <c:pt idx="117">
                  <c:v>420000</c:v>
                </c:pt>
                <c:pt idx="118">
                  <c:v>420000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40" activePane="bottomLeft" state="frozen"/>
      <selection pane="bottomLeft" activeCell="I71" sqref="I71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hidden="1" customWidth="1"/>
    <col min="9" max="9" width="28.125" customWidth="1"/>
    <col min="10" max="12" width="18.375" hidden="1" customWidth="1"/>
    <col min="13" max="13" width="14.625" hidden="1" customWidth="1"/>
    <col min="14" max="14" width="18.375" customWidth="1"/>
    <col min="15" max="18" width="18.375" hidden="1" customWidth="1"/>
    <col min="19" max="20" width="9.375" hidden="1" customWidth="1"/>
    <col min="21" max="21" width="9.5" hidden="1" customWidth="1"/>
    <col min="22" max="22" width="19" hidden="1" customWidth="1"/>
    <col min="23" max="23" width="20.5" hidden="1" customWidth="1"/>
    <col min="24" max="26" width="20.375" hidden="1" customWidth="1"/>
    <col min="27" max="29" width="9.75" hidden="1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84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3" t="s">
        <v>38</v>
      </c>
      <c r="AE1" s="2" t="s">
        <v>23</v>
      </c>
      <c r="AF1" s="3" t="s">
        <v>39</v>
      </c>
      <c r="AG1" s="3" t="s">
        <v>40</v>
      </c>
      <c r="AH1" s="3" t="s">
        <v>24</v>
      </c>
      <c r="AM1" s="5" t="s">
        <v>25</v>
      </c>
      <c r="AN1" s="5" t="s">
        <v>26</v>
      </c>
      <c r="AO1" s="5" t="s">
        <v>27</v>
      </c>
    </row>
    <row r="2" spans="1:41" hidden="1" x14ac:dyDescent="0.25">
      <c r="A2" s="1">
        <v>44178</v>
      </c>
      <c r="B2" s="2">
        <f t="shared" ref="B2:B385" si="0">ROW(M2)-MATCH(MAX(I:I),I:I,0)</f>
        <v>-69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-68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-67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-66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-65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-64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-63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-62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-61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-60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-59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-58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-57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-56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-55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-54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-53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-52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-51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-50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-49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-48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-47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-46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-45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-44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-43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-42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-41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-40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>
        <f t="array" ref="AK31">SUM((Graph!G1*1000-LOOKUP(2,1/(ISNUMBER($K$1:$K$194)),$K$1:$K$194))/1000)</f>
        <v>408.93814285714285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-39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420k doses/day</v>
      </c>
    </row>
    <row r="33" spans="1:41" ht="15.75" customHeight="1" x14ac:dyDescent="0.25">
      <c r="A33" s="1">
        <v>44209</v>
      </c>
      <c r="B33" s="2">
        <f t="shared" si="0"/>
        <v>-38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-37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29</v>
      </c>
      <c r="AK34" s="10">
        <f t="array" ref="AK34">LOOKUP(2,1/(ISNUMBER(O1:O194)),O1:O194)</f>
        <v>371052.14285714284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-36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30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-35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-34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315671.64081633091</v>
      </c>
      <c r="G37" s="2">
        <f t="shared" ref="G37:G385" si="23">IF(F37&gt;$AK$31*1000,$AK$31*1000,F37)</f>
        <v>315671.64081633091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318000.81632652879</v>
      </c>
      <c r="Q37" s="2">
        <f>IF(P37&gt;Graph!$G$1*1000,Graph!$G$1*1000,P37)</f>
        <v>318000.81632652879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-33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319685.95702278614</v>
      </c>
      <c r="G38" s="2">
        <f t="shared" si="23"/>
        <v>319685.95702278614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322117.59303721786</v>
      </c>
      <c r="Q38" s="2">
        <f>IF(P38&gt;Graph!$G$1*1000,Graph!$G$1*1000,P38)</f>
        <v>322117.59303721786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-32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323700.27322927117</v>
      </c>
      <c r="G39" s="2">
        <f t="shared" si="23"/>
        <v>323700.27322927117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326234.36974790692</v>
      </c>
      <c r="Q39" s="2">
        <f>IF(P39&gt;Graph!$G$1*1000,Graph!$G$1*1000,P39)</f>
        <v>326234.36974790692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-31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327714.58943575621</v>
      </c>
      <c r="G40" s="2">
        <f t="shared" si="23"/>
        <v>327714.58943575621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330351.14645856619</v>
      </c>
      <c r="Q40" s="2">
        <f>IF(P40&gt;Graph!$G$1*1000,Graph!$G$1*1000,P40)</f>
        <v>330351.14645856619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-30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331728.90564224124</v>
      </c>
      <c r="G41" s="2">
        <f t="shared" si="23"/>
        <v>331728.90564224124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334467.92316925526</v>
      </c>
      <c r="Q41" s="2">
        <f>IF(P41&gt;Graph!$G$1*1000,Graph!$G$1*1000,P41)</f>
        <v>334467.92316925526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-29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335743.22184872627</v>
      </c>
      <c r="G42" s="2">
        <f t="shared" si="23"/>
        <v>335743.22184872627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338584.69987994432</v>
      </c>
      <c r="Q42" s="2">
        <f>IF(P42&gt;Graph!$G$1*1000,Graph!$G$1*1000,P42)</f>
        <v>338584.69987994432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-28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339757.53805521131</v>
      </c>
      <c r="G43" s="2">
        <f t="shared" si="23"/>
        <v>339757.53805521131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342701.47659063339</v>
      </c>
      <c r="Q43" s="2">
        <f>IF(P43&gt;Graph!$G$1*1000,Graph!$G$1*1000,P43)</f>
        <v>342701.47659063339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-27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343771.85426169634</v>
      </c>
      <c r="G44" s="2">
        <f t="shared" si="23"/>
        <v>343771.85426169634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346818.25330132246</v>
      </c>
      <c r="Q44" s="2">
        <f>IF(P44&gt;Graph!$G$1*1000,Graph!$G$1*1000,P44)</f>
        <v>346818.25330132246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-26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347786.17046818137</v>
      </c>
      <c r="G45" s="2">
        <f t="shared" si="23"/>
        <v>347786.17046818137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350935.03001201153</v>
      </c>
      <c r="Q45" s="2">
        <f>IF(P45&gt;Graph!$G$1*1000,Graph!$G$1*1000,P45)</f>
        <v>350935.03001201153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-25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351800.4866746664</v>
      </c>
      <c r="G46" s="2">
        <f t="shared" si="23"/>
        <v>351800.4866746664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355051.8067227006</v>
      </c>
      <c r="Q46" s="2">
        <f>IF(P46&gt;Graph!$G$1*1000,Graph!$G$1*1000,P46)</f>
        <v>355051.8067227006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-24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355814.80288115144</v>
      </c>
      <c r="G47" s="2">
        <f t="shared" si="23"/>
        <v>355814.80288115144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359168.58343335986</v>
      </c>
      <c r="Q47" s="2">
        <f>IF(P47&gt;Graph!$G$1*1000,Graph!$G$1*1000,P47)</f>
        <v>359168.58343335986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-23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3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363285.36014404893</v>
      </c>
      <c r="Q48" s="2">
        <f>IF(P48&gt;Graph!$G$1*1000,Graph!$G$1*1000,P48)</f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-22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363843.4352941215</v>
      </c>
      <c r="G49" s="2">
        <f t="shared" si="23"/>
        <v>363843.4352941215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367402.136854738</v>
      </c>
      <c r="Q49" s="2">
        <f>IF(P49&gt;Graph!$G$1*1000,Graph!$G$1*1000,P49)</f>
        <v>367402.136854738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-21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367857.75150060654</v>
      </c>
      <c r="G50" s="2">
        <f t="shared" si="23"/>
        <v>367857.75150060654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371518.91356542706</v>
      </c>
      <c r="Q50" s="2">
        <f>IF(P50&gt;Graph!$G$1*1000,Graph!$G$1*1000,P50)</f>
        <v>371518.91356542706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-20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371872.06770706177</v>
      </c>
      <c r="G51" s="2">
        <f t="shared" si="23"/>
        <v>371872.06770706177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375635.69027611613</v>
      </c>
      <c r="Q51" s="2">
        <f>IF(P51&gt;Graph!$G$1*1000,Graph!$G$1*1000,P51)</f>
        <v>375635.69027611613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-19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375886.3839135468</v>
      </c>
      <c r="G52" s="2">
        <f t="shared" si="23"/>
        <v>375886.3839135468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379752.4669868052</v>
      </c>
      <c r="Q52" s="2">
        <f>IF(P52&gt;Graph!$G$1*1000,Graph!$G$1*1000,P52)</f>
        <v>379752.4669868052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-18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379900.70012003183</v>
      </c>
      <c r="G53" s="2">
        <f t="shared" si="23"/>
        <v>379900.70012003183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383869.24369746447</v>
      </c>
      <c r="Q53" s="2">
        <f>IF(P53&gt;Graph!$G$1*1000,Graph!$G$1*1000,P53)</f>
        <v>383869.24369746447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-17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383915.01632651687</v>
      </c>
      <c r="G54" s="2">
        <f t="shared" si="23"/>
        <v>383915.01632651687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387986.02040815353</v>
      </c>
      <c r="Q54" s="2">
        <f>IF(P54&gt;Graph!$G$1*1000,Graph!$G$1*1000,P54)</f>
        <v>387986.02040815353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-16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387929.3325330019</v>
      </c>
      <c r="G55" s="2">
        <f t="shared" si="23"/>
        <v>387929.3325330019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392102.7971188426</v>
      </c>
      <c r="Q55" s="2">
        <f>IF(P55&gt;Graph!$G$1*1000,Graph!$G$1*1000,P55)</f>
        <v>392102.7971188426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-15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391943.64873948693</v>
      </c>
      <c r="G56" s="2">
        <f t="shared" si="23"/>
        <v>391943.64873948693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396219.57382953167</v>
      </c>
      <c r="Q56" s="2">
        <f>IF(P56&gt;Graph!$G$1*1000,Graph!$G$1*1000,P56)</f>
        <v>396219.57382953167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-14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395957.96494597197</v>
      </c>
      <c r="G57" s="2">
        <f t="shared" si="23"/>
        <v>395957.96494597197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400336.35054022074</v>
      </c>
      <c r="Q57" s="2">
        <f>IF(P57&gt;Graph!$G$1*1000,Graph!$G$1*1000,P57)</f>
        <v>400336.35054022074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-13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399972.281152457</v>
      </c>
      <c r="G58" s="2">
        <f t="shared" si="23"/>
        <v>399972.281152457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404453.12725090981</v>
      </c>
      <c r="Q58" s="2">
        <f>IF(P58&gt;Graph!$G$1*1000,Graph!$G$1*1000,P58)</f>
        <v>404453.12725090981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-12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403986.59735894203</v>
      </c>
      <c r="G59" s="2">
        <f t="shared" si="23"/>
        <v>403986.59735894203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408569.90396156907</v>
      </c>
      <c r="Q59" s="2">
        <f>IF(P59&gt;Graph!$G$1*1000,Graph!$G$1*1000,P59)</f>
        <v>408569.90396156907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-11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408000.91356542706</v>
      </c>
      <c r="G60" s="2">
        <f t="shared" si="23"/>
        <v>408000.91356542706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412686.68067225814</v>
      </c>
      <c r="Q60" s="2">
        <f>IF(P60&gt;Graph!$G$1*1000,Graph!$G$1*1000,P60)</f>
        <v>412686.68067225814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-10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412015.2297719121</v>
      </c>
      <c r="G61" s="2">
        <f t="shared" si="23"/>
        <v>408938.14285714284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416803.45738294721</v>
      </c>
      <c r="Q61" s="2">
        <f>IF(P61&gt;Graph!$G$1*1000,Graph!$G$1*1000,P61)</f>
        <v>416803.45738294721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-9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416029.54597839713</v>
      </c>
      <c r="G62" s="2">
        <f t="shared" si="23"/>
        <v>408938.14285714284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420920.23409363627</v>
      </c>
      <c r="Q62" s="2">
        <f>IF(P62&gt;Graph!$G$1*1000,Graph!$G$1*1000,P62)</f>
        <v>420000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-8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420043.86218485236</v>
      </c>
      <c r="G63" s="2">
        <f t="shared" si="23"/>
        <v>408938.14285714284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425037.01080432534</v>
      </c>
      <c r="Q63" s="2">
        <f>IF(P63&gt;Graph!$G$1*1000,Graph!$G$1*1000,P63)</f>
        <v>420000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-7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424058.17839133739</v>
      </c>
      <c r="G64" s="2">
        <f t="shared" si="23"/>
        <v>408938.14285714284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429153.78751501441</v>
      </c>
      <c r="Q64" s="2">
        <f>IF(P64&gt;Graph!$G$1*1000,Graph!$G$1*1000,P64)</f>
        <v>420000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-6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428072.49459782243</v>
      </c>
      <c r="G65" s="2">
        <f t="shared" si="23"/>
        <v>408938.14285714284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433270.56422567368</v>
      </c>
      <c r="Q65" s="2">
        <f>IF(P65&gt;Graph!$G$1*1000,Graph!$G$1*1000,P65)</f>
        <v>420000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-5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432086.81080430746</v>
      </c>
      <c r="G66" s="2">
        <f t="shared" si="23"/>
        <v>408938.14285714284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437387.34093636274</v>
      </c>
      <c r="Q66" s="2">
        <f>IF(P66&gt;Graph!$G$1*1000,Graph!$G$1*1000,P66)</f>
        <v>420000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-4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436101.12701079249</v>
      </c>
      <c r="G67" s="2">
        <f t="shared" si="23"/>
        <v>408938.14285714284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4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7"/>
        <v>16499549</v>
      </c>
      <c r="N67" s="2">
        <f t="shared" si="15"/>
        <v>376827</v>
      </c>
      <c r="O67" s="2">
        <f t="shared" si="25"/>
        <v>417385.42857142858</v>
      </c>
      <c r="P67" s="2">
        <v>441504.11764705181</v>
      </c>
      <c r="Q67" s="2">
        <f>IF(P67&gt;Graph!$G$1*1000,Graph!$G$1*1000,P67)</f>
        <v>420000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6"/>
        <v>6471656.0999999996</v>
      </c>
      <c r="AH67" s="3">
        <f t="shared" si="3"/>
        <v>6471656.0999999996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-3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440115.44321727753</v>
      </c>
      <c r="G68" s="2">
        <f t="shared" si="23"/>
        <v>408938.14285714284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4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7"/>
        <v>16996806</v>
      </c>
      <c r="N68" s="2">
        <f t="shared" si="15"/>
        <v>497257</v>
      </c>
      <c r="O68" s="2">
        <f t="shared" si="25"/>
        <v>423321.57142857142</v>
      </c>
      <c r="P68" s="2">
        <v>445620.89435774088</v>
      </c>
      <c r="Q68" s="2">
        <f>IF(P68&gt;Graph!$G$1*1000,Graph!$G$1*1000,P68)</f>
        <v>420000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6"/>
        <v>6726303.3500000006</v>
      </c>
      <c r="AH68" s="3">
        <f t="shared" si="3"/>
        <v>6726303.3500000006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-2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444129.75942376256</v>
      </c>
      <c r="G69" s="2">
        <f t="shared" si="23"/>
        <v>408938.14285714284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4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7"/>
        <v>17465127</v>
      </c>
      <c r="N69" s="2">
        <f t="shared" si="15"/>
        <v>468321</v>
      </c>
      <c r="O69" s="2">
        <f t="shared" si="25"/>
        <v>417544.14285714284</v>
      </c>
      <c r="P69" s="2">
        <v>449737.67106842995</v>
      </c>
      <c r="Q69" s="2">
        <f>IF(P69&gt;Graph!$G$1*1000,Graph!$G$1*1000,P69)</f>
        <v>420000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6"/>
        <v>7125978.3000000007</v>
      </c>
      <c r="AH69" s="3">
        <f t="shared" si="3"/>
        <v>7125978.3000000007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-1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448144.07563024759</v>
      </c>
      <c r="G70" s="2">
        <f t="shared" si="23"/>
        <v>408938.14285714284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4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7"/>
        <v>17852327</v>
      </c>
      <c r="N70" s="2">
        <f t="shared" si="15"/>
        <v>387200</v>
      </c>
      <c r="O70" s="2">
        <f t="shared" si="25"/>
        <v>394375.85714285716</v>
      </c>
      <c r="P70" s="2">
        <v>453854.44777911901</v>
      </c>
      <c r="Q70" s="2">
        <f>IF(P70&gt;Graph!$G$1*1000,Graph!$G$1*1000,P70)</f>
        <v>420000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6"/>
        <v>7565067.5999999996</v>
      </c>
      <c r="AH70" s="3">
        <f t="shared" si="3"/>
        <v>7565067.5999999996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0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452158.39183673263</v>
      </c>
      <c r="G71" s="2">
        <f t="shared" si="23"/>
        <v>408938.14285714284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4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7"/>
        <v>18197269</v>
      </c>
      <c r="N71" s="2">
        <f t="shared" si="15"/>
        <v>344942</v>
      </c>
      <c r="O71" s="2">
        <f t="shared" si="25"/>
        <v>371052.14285714284</v>
      </c>
      <c r="P71" s="2">
        <v>457971.22448980808</v>
      </c>
      <c r="Q71" s="2">
        <f>IF(P71&gt;Graph!$G$1*1000,Graph!$G$1*1000,P71)</f>
        <v>420000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6"/>
        <v>8104148.7500000009</v>
      </c>
      <c r="AH71" s="3">
        <f t="shared" si="3"/>
        <v>8104148.7500000009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1</v>
      </c>
      <c r="C72" s="7"/>
      <c r="D72" s="2" t="e">
        <f t="shared" si="12"/>
        <v>#N/A</v>
      </c>
      <c r="E72" s="2" t="e">
        <f t="shared" si="22"/>
        <v>#N/A</v>
      </c>
      <c r="F72" s="2">
        <v>456172.70804321766</v>
      </c>
      <c r="G72" s="2">
        <f t="shared" si="23"/>
        <v>408938.14285714284</v>
      </c>
      <c r="H72" s="2">
        <f t="shared" si="13"/>
        <v>17991059.142857142</v>
      </c>
      <c r="I72" s="7"/>
      <c r="J72" s="2" t="e">
        <f t="shared" si="14"/>
        <v>#N/A</v>
      </c>
      <c r="K72" s="2" t="e">
        <f t="shared" si="24"/>
        <v>#N/A</v>
      </c>
      <c r="L72" s="2">
        <f t="array" ref="L72">IF(COUNT($C73)=0,IF(COUNT($C72)=1,I72,SUM(L71+LOOKUP(2,1/(ISNUMBER($K$1:$K$194)),$K$1:$K$194))),I72)</f>
        <v>626209.85714285716</v>
      </c>
      <c r="M72" s="8" t="e">
        <f t="shared" si="27"/>
        <v>#N/A</v>
      </c>
      <c r="N72" s="2" t="e">
        <f t="shared" si="15"/>
        <v>#N/A</v>
      </c>
      <c r="O72" s="2" t="e">
        <f t="shared" si="25"/>
        <v>#N/A</v>
      </c>
      <c r="P72" s="2">
        <v>462088.00120046735</v>
      </c>
      <c r="Q72" s="2">
        <f>IF(P72&gt;Graph!$G$1*1000,Graph!$G$1*1000,P72)</f>
        <v>420000</v>
      </c>
      <c r="R72" s="2">
        <f t="shared" si="16"/>
        <v>18617269</v>
      </c>
      <c r="S72" s="2">
        <f t="shared" si="17"/>
        <v>408938.14285714179</v>
      </c>
      <c r="T72" s="2">
        <f t="shared" si="18"/>
        <v>11061.857142857159</v>
      </c>
      <c r="U72" s="2">
        <f t="shared" si="19"/>
        <v>420000</v>
      </c>
      <c r="V72" s="2">
        <f t="shared" si="5"/>
        <v>628519.79310344823</v>
      </c>
      <c r="W72" s="2">
        <f t="shared" si="20"/>
        <v>13371.793103448232</v>
      </c>
      <c r="X72" s="2">
        <f t="shared" si="6"/>
        <v>406628.20689655177</v>
      </c>
      <c r="Y72" s="2">
        <f t="shared" si="7"/>
        <v>17988749.206896551</v>
      </c>
      <c r="Z72" s="2" t="str">
        <f t="shared" si="8"/>
        <v>HERE</v>
      </c>
      <c r="AA72" s="2">
        <f>IF(Z72="HERE",Y72,AA71+Graph!$G$1*1000)</f>
        <v>17988749.206896551</v>
      </c>
      <c r="AB72" s="2">
        <f t="shared" si="21"/>
        <v>406628.20689655095</v>
      </c>
      <c r="AC72" s="2">
        <f t="shared" si="9"/>
        <v>628519.79310344823</v>
      </c>
      <c r="AD72" s="3">
        <f t="shared" si="10"/>
        <v>17988749.206896551</v>
      </c>
      <c r="AE72" s="2">
        <f>IF(AE70&gt;=52800000,52800000,IF(AB51=Graph!G$1*1000,AE71+Graph!G$1*1000,AC72))</f>
        <v>628519.79310344823</v>
      </c>
      <c r="AF72" s="3">
        <f t="shared" si="11"/>
        <v>628519.79310344823</v>
      </c>
      <c r="AG72" s="3">
        <f t="shared" si="26"/>
        <v>8391440.75</v>
      </c>
      <c r="AH72" s="3" t="e">
        <f t="shared" si="3"/>
        <v>#N/A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2</v>
      </c>
      <c r="C73" s="7"/>
      <c r="D73" s="2" t="e">
        <f t="shared" si="12"/>
        <v>#N/A</v>
      </c>
      <c r="E73" s="2" t="e">
        <f t="shared" si="22"/>
        <v>#N/A</v>
      </c>
      <c r="F73" s="2">
        <v>460187.02424970269</v>
      </c>
      <c r="G73" s="2">
        <f t="shared" si="23"/>
        <v>408938.14285714284</v>
      </c>
      <c r="H73" s="2">
        <f t="shared" si="13"/>
        <v>18399997.285714284</v>
      </c>
      <c r="I73" s="7"/>
      <c r="J73" s="2" t="e">
        <f t="shared" si="14"/>
        <v>#N/A</v>
      </c>
      <c r="K73" s="2" t="e">
        <f t="shared" si="24"/>
        <v>#N/A</v>
      </c>
      <c r="L73" s="2">
        <f t="array" ref="L73">IF(COUNT($C74)=0,IF(COUNT($C73)=1,I73,SUM(L72+LOOKUP(2,1/(ISNUMBER($K$1:$K$194)),$K$1:$K$194))),I73)</f>
        <v>637271.71428571432</v>
      </c>
      <c r="M73" s="8" t="e">
        <f t="shared" si="27"/>
        <v>#N/A</v>
      </c>
      <c r="N73" s="2" t="e">
        <f t="shared" si="15"/>
        <v>#N/A</v>
      </c>
      <c r="O73" s="2" t="e">
        <f t="shared" si="25"/>
        <v>#N/A</v>
      </c>
      <c r="P73" s="2">
        <v>466204.77791115642</v>
      </c>
      <c r="Q73" s="2">
        <f>IF(P73&gt;Graph!$G$1*1000,Graph!$G$1*1000,P73)</f>
        <v>420000</v>
      </c>
      <c r="R73" s="2">
        <f t="shared" si="16"/>
        <v>19037269</v>
      </c>
      <c r="S73" s="2">
        <f t="shared" si="17"/>
        <v>408938.14285714179</v>
      </c>
      <c r="T73" s="2">
        <f t="shared" si="18"/>
        <v>11061.857142857159</v>
      </c>
      <c r="U73" s="2">
        <f t="shared" si="19"/>
        <v>420000</v>
      </c>
      <c r="V73" s="2">
        <f t="shared" si="5"/>
        <v>641891.58620689658</v>
      </c>
      <c r="W73" s="2">
        <f t="shared" si="20"/>
        <v>13371.793103448348</v>
      </c>
      <c r="X73" s="2">
        <f t="shared" si="6"/>
        <v>406628.20689655165</v>
      </c>
      <c r="Y73" s="2">
        <f t="shared" si="7"/>
        <v>18395377.413793102</v>
      </c>
      <c r="Z73" s="2" t="str">
        <f t="shared" si="8"/>
        <v>HERE</v>
      </c>
      <c r="AA73" s="2">
        <f>IF(Z73="HERE",Y73,AA72+Graph!$G$1*1000)</f>
        <v>18395377.413793102</v>
      </c>
      <c r="AB73" s="2">
        <f t="shared" si="21"/>
        <v>406628.20689655095</v>
      </c>
      <c r="AC73" s="2">
        <f t="shared" si="9"/>
        <v>641891.58620689658</v>
      </c>
      <c r="AD73" s="3">
        <f t="shared" si="10"/>
        <v>18395377.413793102</v>
      </c>
      <c r="AE73" s="2">
        <f>IF(AE71&gt;=52800000,52800000,IF(AB52=Graph!G$1*1000,AE72+Graph!G$1*1000,AC73))</f>
        <v>641891.58620689658</v>
      </c>
      <c r="AF73" s="3">
        <f t="shared" si="11"/>
        <v>641891.58620689658</v>
      </c>
      <c r="AG73" s="3">
        <f t="shared" si="26"/>
        <v>8706883.3000000007</v>
      </c>
      <c r="AH73" s="3" t="e">
        <f t="shared" si="3"/>
        <v>#N/A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3</v>
      </c>
      <c r="C74" s="7"/>
      <c r="D74" s="2" t="e">
        <f t="shared" si="12"/>
        <v>#N/A</v>
      </c>
      <c r="E74" s="2" t="e">
        <f t="shared" si="22"/>
        <v>#N/A</v>
      </c>
      <c r="F74" s="2">
        <v>464201.34045618773</v>
      </c>
      <c r="G74" s="2">
        <f t="shared" si="23"/>
        <v>408938.14285714284</v>
      </c>
      <c r="H74" s="2">
        <f t="shared" si="13"/>
        <v>18808935.428571425</v>
      </c>
      <c r="I74" s="7"/>
      <c r="J74" s="2" t="e">
        <f t="shared" si="14"/>
        <v>#N/A</v>
      </c>
      <c r="K74" s="2" t="e">
        <f t="shared" si="24"/>
        <v>#N/A</v>
      </c>
      <c r="L74" s="2">
        <f t="array" ref="L74">IF(COUNT($C75)=0,IF(COUNT($C74)=1,I74,SUM(L73+LOOKUP(2,1/(ISNUMBER($K$1:$K$194)),$K$1:$K$194))),I74)</f>
        <v>648333.57142857148</v>
      </c>
      <c r="M74" s="8" t="e">
        <f t="shared" si="27"/>
        <v>#N/A</v>
      </c>
      <c r="N74" s="2" t="e">
        <f t="shared" si="15"/>
        <v>#N/A</v>
      </c>
      <c r="O74" s="2" t="e">
        <f t="shared" si="25"/>
        <v>#N/A</v>
      </c>
      <c r="P74" s="2">
        <v>470321.55462184548</v>
      </c>
      <c r="Q74" s="2">
        <f>IF(P74&gt;Graph!$G$1*1000,Graph!$G$1*1000,P74)</f>
        <v>420000</v>
      </c>
      <c r="R74" s="2">
        <f t="shared" si="16"/>
        <v>19457269</v>
      </c>
      <c r="S74" s="2">
        <f t="shared" si="17"/>
        <v>408938.14285714179</v>
      </c>
      <c r="T74" s="2">
        <f t="shared" si="18"/>
        <v>11061.857142857159</v>
      </c>
      <c r="U74" s="2">
        <f t="shared" si="19"/>
        <v>420000</v>
      </c>
      <c r="V74" s="2">
        <f t="shared" si="5"/>
        <v>655263.37931034481</v>
      </c>
      <c r="W74" s="2">
        <f t="shared" si="20"/>
        <v>13371.793103448232</v>
      </c>
      <c r="X74" s="2">
        <f t="shared" si="6"/>
        <v>406628.20689655177</v>
      </c>
      <c r="Y74" s="2">
        <f t="shared" si="7"/>
        <v>18802005.620689653</v>
      </c>
      <c r="Z74" s="2" t="str">
        <f t="shared" si="8"/>
        <v>HERE</v>
      </c>
      <c r="AA74" s="2">
        <f>IF(Z74="HERE",Y74,AA73+Graph!$G$1*1000)</f>
        <v>18802005.620689653</v>
      </c>
      <c r="AB74" s="2">
        <f t="shared" si="21"/>
        <v>406628.20689655095</v>
      </c>
      <c r="AC74" s="2">
        <f t="shared" si="9"/>
        <v>655263.37931034481</v>
      </c>
      <c r="AD74" s="3">
        <f t="shared" si="10"/>
        <v>18802005.620689653</v>
      </c>
      <c r="AE74" s="2">
        <f>IF(AE72&gt;=52800000,52800000,IF(AB53=Graph!G$1*1000,AE73+Graph!G$1*1000,AC74))</f>
        <v>655263.37931034481</v>
      </c>
      <c r="AF74" s="3">
        <f t="shared" si="11"/>
        <v>655263.37931034481</v>
      </c>
      <c r="AG74" s="3">
        <f t="shared" si="26"/>
        <v>9044272</v>
      </c>
      <c r="AH74" s="3" t="e">
        <f t="shared" si="3"/>
        <v>#N/A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4</v>
      </c>
      <c r="C75" s="7"/>
      <c r="D75" s="2" t="e">
        <f t="shared" si="12"/>
        <v>#N/A</v>
      </c>
      <c r="E75" s="2" t="e">
        <f t="shared" si="22"/>
        <v>#N/A</v>
      </c>
      <c r="F75" s="2">
        <v>468215.65666264296</v>
      </c>
      <c r="G75" s="2">
        <f t="shared" si="23"/>
        <v>408938.14285714284</v>
      </c>
      <c r="H75" s="2">
        <f t="shared" si="13"/>
        <v>19217873.571428567</v>
      </c>
      <c r="I75" s="7"/>
      <c r="J75" s="2" t="e">
        <f t="shared" si="14"/>
        <v>#N/A</v>
      </c>
      <c r="K75" s="2" t="e">
        <f t="shared" si="24"/>
        <v>#N/A</v>
      </c>
      <c r="L75" s="2">
        <f t="array" ref="L75">IF(COUNT($C76)=0,IF(COUNT($C75)=1,I75,SUM(L74+LOOKUP(2,1/(ISNUMBER($K$1:$K$194)),$K$1:$K$194))),I75)</f>
        <v>659395.42857142864</v>
      </c>
      <c r="M75" s="8" t="e">
        <f t="shared" si="27"/>
        <v>#N/A</v>
      </c>
      <c r="N75" s="2" t="e">
        <f t="shared" si="15"/>
        <v>#N/A</v>
      </c>
      <c r="O75" s="2" t="e">
        <f t="shared" si="25"/>
        <v>#N/A</v>
      </c>
      <c r="P75" s="2">
        <v>474438.33133253455</v>
      </c>
      <c r="Q75" s="2">
        <f>IF(P75&gt;Graph!$G$1*1000,Graph!$G$1*1000,P75)</f>
        <v>420000</v>
      </c>
      <c r="R75" s="2">
        <f t="shared" si="16"/>
        <v>19877269</v>
      </c>
      <c r="S75" s="2">
        <f t="shared" si="17"/>
        <v>408938.14285714179</v>
      </c>
      <c r="T75" s="2">
        <f t="shared" si="18"/>
        <v>11061.857142857159</v>
      </c>
      <c r="U75" s="2">
        <f t="shared" si="19"/>
        <v>420000</v>
      </c>
      <c r="V75" s="2">
        <f t="shared" si="5"/>
        <v>668635.17241379316</v>
      </c>
      <c r="W75" s="2">
        <f t="shared" si="20"/>
        <v>13371.793103448348</v>
      </c>
      <c r="X75" s="2">
        <f t="shared" si="6"/>
        <v>406628.20689655165</v>
      </c>
      <c r="Y75" s="2">
        <f t="shared" si="7"/>
        <v>19208633.827586204</v>
      </c>
      <c r="Z75" s="2" t="str">
        <f t="shared" si="8"/>
        <v>HERE</v>
      </c>
      <c r="AA75" s="2">
        <f>IF(Z75="HERE",Y75,AA74+Graph!$G$1*1000)</f>
        <v>19208633.827586204</v>
      </c>
      <c r="AB75" s="2">
        <f t="shared" si="21"/>
        <v>406628.20689655095</v>
      </c>
      <c r="AC75" s="2">
        <f t="shared" si="9"/>
        <v>668635.17241379316</v>
      </c>
      <c r="AD75" s="3">
        <f t="shared" si="10"/>
        <v>19208633.827586204</v>
      </c>
      <c r="AE75" s="2">
        <f>IF(AE73&gt;=52800000,52800000,IF(AB54=Graph!G$1*1000,AE74+Graph!G$1*1000,AC75))</f>
        <v>668635.17241379316</v>
      </c>
      <c r="AF75" s="3">
        <f t="shared" si="11"/>
        <v>668635.17241379316</v>
      </c>
      <c r="AG75" s="3">
        <f t="shared" si="26"/>
        <v>9466536.1500000004</v>
      </c>
      <c r="AH75" s="3" t="e">
        <f t="shared" si="3"/>
        <v>#N/A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5</v>
      </c>
      <c r="C76" s="7"/>
      <c r="D76" s="2" t="e">
        <f t="shared" si="12"/>
        <v>#N/A</v>
      </c>
      <c r="E76" s="2" t="e">
        <f t="shared" si="22"/>
        <v>#N/A</v>
      </c>
      <c r="F76" s="2">
        <v>472229.97286912799</v>
      </c>
      <c r="G76" s="2">
        <f t="shared" si="23"/>
        <v>408938.14285714284</v>
      </c>
      <c r="H76" s="2">
        <f t="shared" si="13"/>
        <v>19626811.714285709</v>
      </c>
      <c r="I76" s="7"/>
      <c r="J76" s="2" t="e">
        <f t="shared" si="14"/>
        <v>#N/A</v>
      </c>
      <c r="K76" s="2" t="e">
        <f t="shared" si="24"/>
        <v>#N/A</v>
      </c>
      <c r="L76" s="2">
        <f t="array" ref="L76">IF(COUNT($C77)=0,IF(COUNT($C76)=1,I76,SUM(L75+LOOKUP(2,1/(ISNUMBER($K$1:$K$194)),$K$1:$K$194))),I76)</f>
        <v>670457.2857142858</v>
      </c>
      <c r="M76" s="8" t="e">
        <f t="shared" si="27"/>
        <v>#N/A</v>
      </c>
      <c r="N76" s="2" t="e">
        <f t="shared" si="15"/>
        <v>#N/A</v>
      </c>
      <c r="O76" s="2" t="e">
        <f t="shared" si="25"/>
        <v>#N/A</v>
      </c>
      <c r="P76" s="2">
        <v>478555.10804322362</v>
      </c>
      <c r="Q76" s="2">
        <f>IF(P76&gt;Graph!$G$1*1000,Graph!$G$1*1000,P76)</f>
        <v>420000</v>
      </c>
      <c r="R76" s="2">
        <f t="shared" si="16"/>
        <v>20297269</v>
      </c>
      <c r="S76" s="2">
        <f t="shared" si="17"/>
        <v>408938.14285714179</v>
      </c>
      <c r="T76" s="2">
        <f t="shared" si="18"/>
        <v>11061.857142857159</v>
      </c>
      <c r="U76" s="2">
        <f t="shared" si="19"/>
        <v>420000</v>
      </c>
      <c r="V76" s="2">
        <f t="shared" si="5"/>
        <v>682006.96551724139</v>
      </c>
      <c r="W76" s="2">
        <f t="shared" si="20"/>
        <v>13371.793103448232</v>
      </c>
      <c r="X76" s="2">
        <f t="shared" si="6"/>
        <v>406628.20689655177</v>
      </c>
      <c r="Y76" s="2">
        <f t="shared" si="7"/>
        <v>19615262.034482755</v>
      </c>
      <c r="Z76" s="2" t="str">
        <f t="shared" si="8"/>
        <v>HERE</v>
      </c>
      <c r="AA76" s="2">
        <f>IF(Z76="HERE",Y76,AA75+Graph!$G$1*1000)</f>
        <v>19615262.034482755</v>
      </c>
      <c r="AB76" s="2">
        <f t="shared" si="21"/>
        <v>406628.20689655095</v>
      </c>
      <c r="AC76" s="2">
        <f t="shared" si="9"/>
        <v>682006.96551724139</v>
      </c>
      <c r="AD76" s="3">
        <f t="shared" si="10"/>
        <v>19615262.034482755</v>
      </c>
      <c r="AE76" s="2">
        <f>IF(AE74&gt;=52800000,52800000,IF(AB55=Graph!G$1*1000,AE75+Graph!G$1*1000,AC76))</f>
        <v>682006.96551724139</v>
      </c>
      <c r="AF76" s="3">
        <f t="shared" si="11"/>
        <v>682006.96551724139</v>
      </c>
      <c r="AG76" s="3">
        <f t="shared" si="26"/>
        <v>9899241.9500000011</v>
      </c>
      <c r="AH76" s="3" t="e">
        <f t="shared" si="3"/>
        <v>#N/A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6</v>
      </c>
      <c r="C77" s="7"/>
      <c r="D77" s="2" t="e">
        <f t="shared" si="12"/>
        <v>#N/A</v>
      </c>
      <c r="E77" s="2" t="e">
        <f t="shared" si="22"/>
        <v>#N/A</v>
      </c>
      <c r="F77" s="2">
        <v>476244.28907561302</v>
      </c>
      <c r="G77" s="2">
        <f t="shared" si="23"/>
        <v>408938.14285714284</v>
      </c>
      <c r="H77" s="2">
        <f t="shared" si="13"/>
        <v>20035749.857142851</v>
      </c>
      <c r="I77" s="7"/>
      <c r="J77" s="2" t="e">
        <f t="shared" si="14"/>
        <v>#N/A</v>
      </c>
      <c r="K77" s="2" t="e">
        <f t="shared" si="24"/>
        <v>#N/A</v>
      </c>
      <c r="L77" s="2">
        <f t="array" ref="L77">IF(COUNT($C78)=0,IF(COUNT($C77)=1,I77,SUM(L76+LOOKUP(2,1/(ISNUMBER($K$1:$K$194)),$K$1:$K$194))),I77)</f>
        <v>681519.14285714296</v>
      </c>
      <c r="M77" s="8" t="e">
        <f t="shared" si="27"/>
        <v>#N/A</v>
      </c>
      <c r="N77" s="2" t="e">
        <f t="shared" si="15"/>
        <v>#N/A</v>
      </c>
      <c r="O77" s="2" t="e">
        <f t="shared" si="25"/>
        <v>#N/A</v>
      </c>
      <c r="P77" s="2">
        <v>482671.88475391269</v>
      </c>
      <c r="Q77" s="2">
        <f>IF(P77&gt;Graph!$G$1*1000,Graph!$G$1*1000,P77)</f>
        <v>420000</v>
      </c>
      <c r="R77" s="2">
        <f t="shared" si="16"/>
        <v>20717269</v>
      </c>
      <c r="S77" s="2">
        <f t="shared" si="17"/>
        <v>408938.14285714179</v>
      </c>
      <c r="T77" s="2">
        <f t="shared" si="18"/>
        <v>11061.857142857159</v>
      </c>
      <c r="U77" s="2">
        <f t="shared" si="19"/>
        <v>420000</v>
      </c>
      <c r="V77" s="2">
        <f t="shared" si="5"/>
        <v>695378.75862068962</v>
      </c>
      <c r="W77" s="2">
        <f t="shared" si="20"/>
        <v>13371.793103448232</v>
      </c>
      <c r="X77" s="2">
        <f t="shared" si="6"/>
        <v>406628.20689655177</v>
      </c>
      <c r="Y77" s="2">
        <f t="shared" si="7"/>
        <v>20021890.241379306</v>
      </c>
      <c r="Z77" s="2" t="str">
        <f t="shared" si="8"/>
        <v>HERE</v>
      </c>
      <c r="AA77" s="2">
        <f>IF(Z77="HERE",Y77,AA76+Graph!$G$1*1000)</f>
        <v>20021890.241379306</v>
      </c>
      <c r="AB77" s="2">
        <f t="shared" si="21"/>
        <v>406628.20689655095</v>
      </c>
      <c r="AC77" s="2">
        <f t="shared" si="9"/>
        <v>695378.75862068962</v>
      </c>
      <c r="AD77" s="3">
        <f t="shared" si="10"/>
        <v>20021890.241379306</v>
      </c>
      <c r="AE77" s="2">
        <f>IF(AE75&gt;=52800000,52800000,IF(AB56=Graph!G$1*1000,AE76+Graph!G$1*1000,AC77))</f>
        <v>695378.75862068962</v>
      </c>
      <c r="AF77" s="3">
        <f t="shared" si="11"/>
        <v>695378.75862068962</v>
      </c>
      <c r="AG77" s="3">
        <f t="shared" si="26"/>
        <v>10344191.85</v>
      </c>
      <c r="AH77" s="3" t="e">
        <f t="shared" si="3"/>
        <v>#N/A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7</v>
      </c>
      <c r="C78" s="7"/>
      <c r="D78" s="2" t="e">
        <f t="shared" si="12"/>
        <v>#N/A</v>
      </c>
      <c r="E78" s="2" t="e">
        <f t="shared" si="22"/>
        <v>#N/A</v>
      </c>
      <c r="F78" s="2">
        <v>480258.60528209805</v>
      </c>
      <c r="G78" s="2">
        <f t="shared" si="23"/>
        <v>408938.14285714284</v>
      </c>
      <c r="H78" s="2">
        <f t="shared" si="13"/>
        <v>20444687.999999993</v>
      </c>
      <c r="I78" s="7"/>
      <c r="J78" s="2" t="e">
        <f t="shared" si="14"/>
        <v>#N/A</v>
      </c>
      <c r="K78" s="2" t="e">
        <f t="shared" si="24"/>
        <v>#N/A</v>
      </c>
      <c r="L78" s="2">
        <f t="array" ref="L78">IF(COUNT($C79)=0,IF(COUNT($C78)=1,I78,SUM(L77+LOOKUP(2,1/(ISNUMBER($K$1:$K$194)),$K$1:$K$194))),I78)</f>
        <v>692581.00000000012</v>
      </c>
      <c r="M78" s="8" t="e">
        <f t="shared" si="27"/>
        <v>#N/A</v>
      </c>
      <c r="N78" s="2" t="e">
        <f t="shared" si="15"/>
        <v>#N/A</v>
      </c>
      <c r="O78" s="2" t="e">
        <f t="shared" si="25"/>
        <v>#N/A</v>
      </c>
      <c r="P78" s="2">
        <v>486788.66146457195</v>
      </c>
      <c r="Q78" s="2">
        <f>IF(P78&gt;Graph!$G$1*1000,Graph!$G$1*1000,P78)</f>
        <v>420000</v>
      </c>
      <c r="R78" s="2">
        <f t="shared" si="16"/>
        <v>21137269</v>
      </c>
      <c r="S78" s="2">
        <f t="shared" si="17"/>
        <v>408938.14285714179</v>
      </c>
      <c r="T78" s="2">
        <f t="shared" si="18"/>
        <v>11061.857142857159</v>
      </c>
      <c r="U78" s="2">
        <f t="shared" si="19"/>
        <v>420000</v>
      </c>
      <c r="V78" s="2">
        <f t="shared" si="5"/>
        <v>708750.55172413797</v>
      </c>
      <c r="W78" s="2">
        <f t="shared" si="20"/>
        <v>13371.793103448348</v>
      </c>
      <c r="X78" s="2">
        <f t="shared" si="6"/>
        <v>406628.20689655165</v>
      </c>
      <c r="Y78" s="2">
        <f t="shared" si="7"/>
        <v>20428518.448275857</v>
      </c>
      <c r="Z78" s="2" t="str">
        <f t="shared" si="8"/>
        <v>HERE</v>
      </c>
      <c r="AA78" s="2">
        <f>IF(Z78="HERE",Y78,AA77+Graph!$G$1*1000)</f>
        <v>20428518.448275857</v>
      </c>
      <c r="AB78" s="2">
        <f t="shared" si="21"/>
        <v>406628.20689655095</v>
      </c>
      <c r="AC78" s="2">
        <f t="shared" si="9"/>
        <v>708750.55172413797</v>
      </c>
      <c r="AD78" s="3">
        <f t="shared" si="10"/>
        <v>20428518.448275857</v>
      </c>
      <c r="AE78" s="2">
        <f>IF(AE76&gt;=52800000,52800000,IF(AB57=Graph!G$1*1000,AE77+Graph!G$1*1000,AC78))</f>
        <v>708750.55172413797</v>
      </c>
      <c r="AF78" s="3">
        <f t="shared" si="11"/>
        <v>708750.55172413797</v>
      </c>
      <c r="AG78" s="3">
        <f t="shared" si="26"/>
        <v>10838431.550000001</v>
      </c>
      <c r="AH78" s="3" t="e">
        <f t="shared" si="3"/>
        <v>#N/A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8</v>
      </c>
      <c r="C79" s="7"/>
      <c r="D79" s="2" t="e">
        <f t="shared" si="12"/>
        <v>#N/A</v>
      </c>
      <c r="E79" s="2" t="e">
        <f t="shared" si="22"/>
        <v>#N/A</v>
      </c>
      <c r="F79" s="2">
        <v>484272.92148858309</v>
      </c>
      <c r="G79" s="2">
        <f t="shared" si="23"/>
        <v>408938.14285714284</v>
      </c>
      <c r="H79" s="2">
        <f t="shared" si="13"/>
        <v>20853626.142857134</v>
      </c>
      <c r="I79" s="7"/>
      <c r="J79" s="2" t="e">
        <f t="shared" si="14"/>
        <v>#N/A</v>
      </c>
      <c r="K79" s="2" t="e">
        <f t="shared" si="24"/>
        <v>#N/A</v>
      </c>
      <c r="L79" s="2">
        <f t="array" ref="L79">IF(COUNT($C80)=0,IF(COUNT($C79)=1,I79,SUM(L78+LOOKUP(2,1/(ISNUMBER($K$1:$K$194)),$K$1:$K$194))),I79)</f>
        <v>703642.85714285728</v>
      </c>
      <c r="M79" s="8" t="e">
        <f t="shared" si="27"/>
        <v>#N/A</v>
      </c>
      <c r="N79" s="2" t="e">
        <f t="shared" si="15"/>
        <v>#N/A</v>
      </c>
      <c r="O79" s="2" t="e">
        <f t="shared" si="25"/>
        <v>#N/A</v>
      </c>
      <c r="P79" s="2">
        <v>490905.43817526102</v>
      </c>
      <c r="Q79" s="2">
        <f>IF(P79&gt;Graph!$G$1*1000,Graph!$G$1*1000,P79)</f>
        <v>420000</v>
      </c>
      <c r="R79" s="2">
        <f t="shared" si="16"/>
        <v>21557269</v>
      </c>
      <c r="S79" s="2">
        <f t="shared" si="17"/>
        <v>408938.14285714179</v>
      </c>
      <c r="T79" s="2">
        <f t="shared" si="18"/>
        <v>11061.857142857159</v>
      </c>
      <c r="U79" s="2">
        <f t="shared" si="19"/>
        <v>420000</v>
      </c>
      <c r="V79" s="2">
        <f t="shared" si="5"/>
        <v>722122.3448275862</v>
      </c>
      <c r="W79" s="2">
        <f t="shared" si="20"/>
        <v>13371.793103448232</v>
      </c>
      <c r="X79" s="2">
        <f t="shared" si="6"/>
        <v>406628.20689655177</v>
      </c>
      <c r="Y79" s="2">
        <f t="shared" si="7"/>
        <v>20835146.655172408</v>
      </c>
      <c r="Z79" s="2" t="str">
        <f t="shared" si="8"/>
        <v>HERE</v>
      </c>
      <c r="AA79" s="2">
        <f>IF(Z79="HERE",Y79,AA78+Graph!$G$1*1000)</f>
        <v>20835146.655172408</v>
      </c>
      <c r="AB79" s="2">
        <f t="shared" si="21"/>
        <v>406628.20689655095</v>
      </c>
      <c r="AC79" s="2">
        <f t="shared" si="9"/>
        <v>722122.3448275862</v>
      </c>
      <c r="AD79" s="3">
        <f t="shared" si="10"/>
        <v>20835146.655172408</v>
      </c>
      <c r="AE79" s="2">
        <f>IF(AE77&gt;=52800000,52800000,IF(AB58=Graph!G$1*1000,AE78+Graph!G$1*1000,AC79))</f>
        <v>722122.3448275862</v>
      </c>
      <c r="AF79" s="3">
        <f t="shared" si="11"/>
        <v>722122.3448275862</v>
      </c>
      <c r="AG79" s="3">
        <f t="shared" si="26"/>
        <v>11090234.450000001</v>
      </c>
      <c r="AH79" s="3" t="e">
        <f t="shared" si="3"/>
        <v>#N/A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9</v>
      </c>
      <c r="C80" s="7"/>
      <c r="D80" s="2" t="e">
        <f t="shared" si="12"/>
        <v>#N/A</v>
      </c>
      <c r="E80" s="2" t="e">
        <f t="shared" si="22"/>
        <v>#N/A</v>
      </c>
      <c r="F80" s="2">
        <v>488287.23769506812</v>
      </c>
      <c r="G80" s="2">
        <f t="shared" si="23"/>
        <v>408938.14285714284</v>
      </c>
      <c r="H80" s="2">
        <f t="shared" si="13"/>
        <v>21262564.285714276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714704.71428571444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495022.21488595009</v>
      </c>
      <c r="Q80" s="2">
        <f>IF(P80&gt;Graph!$G$1*1000,Graph!$G$1*1000,P80)</f>
        <v>420000</v>
      </c>
      <c r="R80" s="2">
        <f t="shared" si="16"/>
        <v>21977269</v>
      </c>
      <c r="S80" s="2">
        <f t="shared" si="17"/>
        <v>408938.14285714179</v>
      </c>
      <c r="T80" s="2">
        <f t="shared" si="18"/>
        <v>11061.857142857159</v>
      </c>
      <c r="U80" s="2">
        <f t="shared" si="19"/>
        <v>420000</v>
      </c>
      <c r="V80" s="2">
        <f t="shared" si="5"/>
        <v>735494.13793103443</v>
      </c>
      <c r="W80" s="2">
        <f t="shared" si="20"/>
        <v>13371.793103448232</v>
      </c>
      <c r="X80" s="2">
        <f t="shared" si="6"/>
        <v>406628.20689655177</v>
      </c>
      <c r="Y80" s="2">
        <f t="shared" si="7"/>
        <v>21241774.862068959</v>
      </c>
      <c r="Z80" s="2" t="str">
        <f t="shared" si="8"/>
        <v>HERE</v>
      </c>
      <c r="AA80" s="2">
        <f>IF(Z80="HERE",Y80,AA79+Graph!$G$1*1000)</f>
        <v>21241774.862068959</v>
      </c>
      <c r="AB80" s="2">
        <f t="shared" si="21"/>
        <v>406628.20689655095</v>
      </c>
      <c r="AC80" s="2">
        <f t="shared" si="9"/>
        <v>735494.13793103443</v>
      </c>
      <c r="AD80" s="3">
        <f t="shared" si="10"/>
        <v>21241774.862068959</v>
      </c>
      <c r="AE80" s="2">
        <f>IF(AE78&gt;=52800000,52800000,IF(AB59=Graph!G$1*1000,AE79+Graph!G$1*1000,AC80))</f>
        <v>735494.13793103443</v>
      </c>
      <c r="AF80" s="3">
        <f t="shared" si="11"/>
        <v>735494.13793103443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10</v>
      </c>
      <c r="C81" s="7"/>
      <c r="D81" s="2" t="e">
        <f t="shared" si="12"/>
        <v>#N/A</v>
      </c>
      <c r="E81" s="2" t="e">
        <f t="shared" si="22"/>
        <v>#N/A</v>
      </c>
      <c r="F81" s="2">
        <v>492301.55390155315</v>
      </c>
      <c r="G81" s="2">
        <f t="shared" si="23"/>
        <v>408938.14285714284</v>
      </c>
      <c r="H81" s="2">
        <f t="shared" si="13"/>
        <v>21671502.428571418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725766.57142857159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499138.99159663916</v>
      </c>
      <c r="Q81" s="2">
        <f>IF(P81&gt;Graph!$G$1*1000,Graph!$G$1*1000,P81)</f>
        <v>420000</v>
      </c>
      <c r="R81" s="2">
        <f t="shared" si="16"/>
        <v>22397269</v>
      </c>
      <c r="S81" s="2">
        <f t="shared" si="17"/>
        <v>408938.14285714179</v>
      </c>
      <c r="T81" s="2">
        <f t="shared" si="18"/>
        <v>11061.857142857159</v>
      </c>
      <c r="U81" s="2">
        <f t="shared" si="19"/>
        <v>420000</v>
      </c>
      <c r="V81" s="2">
        <f t="shared" si="5"/>
        <v>748865.93103448278</v>
      </c>
      <c r="W81" s="2">
        <f t="shared" si="20"/>
        <v>13371.793103448348</v>
      </c>
      <c r="X81" s="2">
        <f t="shared" si="6"/>
        <v>406628.20689655165</v>
      </c>
      <c r="Y81" s="2">
        <f t="shared" si="7"/>
        <v>21648403.06896551</v>
      </c>
      <c r="Z81" s="2" t="str">
        <f t="shared" si="8"/>
        <v>HERE</v>
      </c>
      <c r="AA81" s="2">
        <f>IF(Z81="HERE",Y81,AA80+Graph!$G$1*1000)</f>
        <v>21648403.06896551</v>
      </c>
      <c r="AB81" s="2">
        <f t="shared" si="21"/>
        <v>406628.20689655095</v>
      </c>
      <c r="AC81" s="2">
        <f t="shared" si="9"/>
        <v>748865.93103448278</v>
      </c>
      <c r="AD81" s="3">
        <f t="shared" si="10"/>
        <v>21648403.06896551</v>
      </c>
      <c r="AE81" s="2">
        <f>IF(AE79&gt;=52800000,52800000,IF(AB60=Graph!G$1*1000,AE80+Graph!G$1*1000,AC81))</f>
        <v>748865.93103448278</v>
      </c>
      <c r="AF81" s="3">
        <f t="shared" si="11"/>
        <v>748865.93103448278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11</v>
      </c>
      <c r="C82" s="7"/>
      <c r="D82" s="2" t="e">
        <f t="shared" si="12"/>
        <v>#N/A</v>
      </c>
      <c r="E82" s="2" t="e">
        <f t="shared" si="22"/>
        <v>#N/A</v>
      </c>
      <c r="F82" s="2">
        <v>496315.87010803819</v>
      </c>
      <c r="G82" s="2">
        <f t="shared" si="23"/>
        <v>408938.14285714284</v>
      </c>
      <c r="H82" s="2">
        <f t="shared" si="13"/>
        <v>22080440.57142856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736828.42857142875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503255.76830732822</v>
      </c>
      <c r="Q82" s="2">
        <f>IF(P82&gt;Graph!$G$1*1000,Graph!$G$1*1000,P82)</f>
        <v>420000</v>
      </c>
      <c r="R82" s="2">
        <f t="shared" si="16"/>
        <v>22817269</v>
      </c>
      <c r="S82" s="2">
        <f t="shared" si="17"/>
        <v>408938.14285714179</v>
      </c>
      <c r="T82" s="2">
        <f t="shared" si="18"/>
        <v>11061.857142857159</v>
      </c>
      <c r="U82" s="2">
        <f t="shared" si="19"/>
        <v>420000</v>
      </c>
      <c r="V82" s="2">
        <f t="shared" si="5"/>
        <v>762237.72413793101</v>
      </c>
      <c r="W82" s="2">
        <f t="shared" si="20"/>
        <v>13371.793103448232</v>
      </c>
      <c r="X82" s="2">
        <f t="shared" si="6"/>
        <v>406628.20689655177</v>
      </c>
      <c r="Y82" s="2">
        <f t="shared" si="7"/>
        <v>22055031.27586206</v>
      </c>
      <c r="Z82" s="2" t="str">
        <f t="shared" si="8"/>
        <v>HERE</v>
      </c>
      <c r="AA82" s="2">
        <f>IF(Z82="HERE",Y82,AA81+Graph!$G$1*1000)</f>
        <v>22055031.27586206</v>
      </c>
      <c r="AB82" s="2">
        <f t="shared" si="21"/>
        <v>406628.20689655095</v>
      </c>
      <c r="AC82" s="2">
        <f t="shared" si="9"/>
        <v>762237.72413793101</v>
      </c>
      <c r="AD82" s="3">
        <f t="shared" si="10"/>
        <v>22055031.27586206</v>
      </c>
      <c r="AE82" s="2">
        <f>IF(AE80&gt;=52800000,52800000,IF(AB61=Graph!G$1*1000,AE81+Graph!G$1*1000,AC82))</f>
        <v>762237.72413793101</v>
      </c>
      <c r="AF82" s="3">
        <f t="shared" si="11"/>
        <v>762237.72413793101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12</v>
      </c>
      <c r="C83" s="7"/>
      <c r="D83" s="2" t="e">
        <f t="shared" si="12"/>
        <v>#N/A</v>
      </c>
      <c r="E83" s="2" t="e">
        <f t="shared" si="22"/>
        <v>#N/A</v>
      </c>
      <c r="F83" s="2">
        <v>500330.18631452322</v>
      </c>
      <c r="G83" s="2">
        <f t="shared" si="23"/>
        <v>408938.14285714284</v>
      </c>
      <c r="H83" s="2">
        <f t="shared" si="13"/>
        <v>22489378.714285702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747890.28571428591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507372.54501801729</v>
      </c>
      <c r="Q83" s="2">
        <f>IF(P83&gt;Graph!$G$1*1000,Graph!$G$1*1000,P83)</f>
        <v>420000</v>
      </c>
      <c r="R83" s="2">
        <f t="shared" si="16"/>
        <v>23237269</v>
      </c>
      <c r="S83" s="2">
        <f t="shared" si="17"/>
        <v>408938.14285714179</v>
      </c>
      <c r="T83" s="2">
        <f t="shared" si="18"/>
        <v>11061.857142857159</v>
      </c>
      <c r="U83" s="2">
        <f t="shared" si="19"/>
        <v>420000</v>
      </c>
      <c r="V83" s="2">
        <f t="shared" si="5"/>
        <v>775609.51724137925</v>
      </c>
      <c r="W83" s="2">
        <f t="shared" si="20"/>
        <v>13371.793103448232</v>
      </c>
      <c r="X83" s="2">
        <f t="shared" si="6"/>
        <v>406628.20689655177</v>
      </c>
      <c r="Y83" s="2">
        <f t="shared" si="7"/>
        <v>22461659.482758611</v>
      </c>
      <c r="Z83" s="2" t="str">
        <f t="shared" si="8"/>
        <v>HERE</v>
      </c>
      <c r="AA83" s="2">
        <f>IF(Z83="HERE",Y83,AA82+Graph!$G$1*1000)</f>
        <v>22461659.482758611</v>
      </c>
      <c r="AB83" s="2">
        <f t="shared" si="21"/>
        <v>406628.20689655095</v>
      </c>
      <c r="AC83" s="2">
        <f t="shared" si="9"/>
        <v>775609.51724137925</v>
      </c>
      <c r="AD83" s="3">
        <f t="shared" si="10"/>
        <v>22461659.482758611</v>
      </c>
      <c r="AE83" s="2">
        <f>IF(AE81&gt;=52800000,52800000,IF(AB62=Graph!G$1*1000,AE82+Graph!G$1*1000,AC83))</f>
        <v>775609.51724137925</v>
      </c>
      <c r="AF83" s="3">
        <f t="shared" si="11"/>
        <v>775609.51724137925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13</v>
      </c>
      <c r="C84" s="7"/>
      <c r="D84" s="2" t="e">
        <f t="shared" si="12"/>
        <v>#N/A</v>
      </c>
      <c r="E84" s="2" t="e">
        <f t="shared" si="22"/>
        <v>#N/A</v>
      </c>
      <c r="F84" s="2">
        <v>504344.50252100825</v>
      </c>
      <c r="G84" s="2">
        <f t="shared" si="23"/>
        <v>408938.14285714284</v>
      </c>
      <c r="H84" s="2">
        <f t="shared" si="13"/>
        <v>22898316.857142843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758952.14285714307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511489.32172867656</v>
      </c>
      <c r="Q84" s="2">
        <f>IF(P84&gt;Graph!$G$1*1000,Graph!$G$1*1000,P84)</f>
        <v>420000</v>
      </c>
      <c r="R84" s="2">
        <f t="shared" si="16"/>
        <v>23657269</v>
      </c>
      <c r="S84" s="2">
        <f t="shared" si="17"/>
        <v>408938.14285714179</v>
      </c>
      <c r="T84" s="2">
        <f t="shared" si="18"/>
        <v>11061.857142857159</v>
      </c>
      <c r="U84" s="2">
        <f t="shared" si="19"/>
        <v>420000</v>
      </c>
      <c r="V84" s="2">
        <f t="shared" si="5"/>
        <v>788981.31034482759</v>
      </c>
      <c r="W84" s="2">
        <f t="shared" si="20"/>
        <v>13371.793103448348</v>
      </c>
      <c r="X84" s="2">
        <f t="shared" si="6"/>
        <v>406628.20689655165</v>
      </c>
      <c r="Y84" s="2">
        <f t="shared" si="7"/>
        <v>22868287.689655162</v>
      </c>
      <c r="Z84" s="2" t="str">
        <f t="shared" si="8"/>
        <v>HERE</v>
      </c>
      <c r="AA84" s="2">
        <f>IF(Z84="HERE",Y84,AA83+Graph!$G$1*1000)</f>
        <v>22868287.689655162</v>
      </c>
      <c r="AB84" s="2">
        <f t="shared" si="21"/>
        <v>406628.20689655095</v>
      </c>
      <c r="AC84" s="2">
        <f t="shared" si="9"/>
        <v>788981.31034482759</v>
      </c>
      <c r="AD84" s="3">
        <f t="shared" si="10"/>
        <v>22868287.689655162</v>
      </c>
      <c r="AE84" s="2">
        <f>IF(AE82&gt;=52800000,52800000,IF(AB63=Graph!G$1*1000,AE83+Graph!G$1*1000,AC84))</f>
        <v>788981.31034482759</v>
      </c>
      <c r="AF84" s="3">
        <f t="shared" si="11"/>
        <v>788981.31034482759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14</v>
      </c>
      <c r="C85" s="7"/>
      <c r="D85" s="2" t="e">
        <f t="shared" si="12"/>
        <v>#N/A</v>
      </c>
      <c r="E85" s="2" t="e">
        <f t="shared" si="22"/>
        <v>#N/A</v>
      </c>
      <c r="F85" s="2">
        <v>508358.81872749329</v>
      </c>
      <c r="G85" s="2">
        <f t="shared" si="23"/>
        <v>408938.14285714284</v>
      </c>
      <c r="H85" s="2">
        <f t="shared" si="13"/>
        <v>23307254.999999985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770014.00000000023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515606.09843936563</v>
      </c>
      <c r="Q85" s="2">
        <f>IF(P85&gt;Graph!$G$1*1000,Graph!$G$1*1000,P85)</f>
        <v>420000</v>
      </c>
      <c r="R85" s="2">
        <f t="shared" si="16"/>
        <v>24077269</v>
      </c>
      <c r="S85" s="2">
        <f t="shared" si="17"/>
        <v>408938.14285714179</v>
      </c>
      <c r="T85" s="2">
        <f t="shared" si="18"/>
        <v>11061.857142857159</v>
      </c>
      <c r="U85" s="2">
        <f t="shared" si="19"/>
        <v>420000</v>
      </c>
      <c r="V85" s="2">
        <f t="shared" si="5"/>
        <v>802353.10344827583</v>
      </c>
      <c r="W85" s="2">
        <f t="shared" si="20"/>
        <v>13371.793103448232</v>
      </c>
      <c r="X85" s="2">
        <f t="shared" si="6"/>
        <v>406628.20689655177</v>
      </c>
      <c r="Y85" s="2">
        <f t="shared" si="7"/>
        <v>23274915.896551713</v>
      </c>
      <c r="Z85" s="2" t="str">
        <f t="shared" si="8"/>
        <v>HERE</v>
      </c>
      <c r="AA85" s="2">
        <f>IF(Z85="HERE",Y85,AA84+Graph!$G$1*1000)</f>
        <v>23274915.896551713</v>
      </c>
      <c r="AB85" s="2">
        <f t="shared" si="21"/>
        <v>406628.20689655095</v>
      </c>
      <c r="AC85" s="2">
        <f t="shared" si="9"/>
        <v>802353.10344827583</v>
      </c>
      <c r="AD85" s="3">
        <f t="shared" si="10"/>
        <v>23274915.896551713</v>
      </c>
      <c r="AE85" s="2">
        <f>IF(AE83&gt;=52800000,52800000,IF(AB64=Graph!G$1*1000,AE84+Graph!G$1*1000,AC85))</f>
        <v>802353.10344827583</v>
      </c>
      <c r="AF85" s="3">
        <f t="shared" si="11"/>
        <v>802353.10344827583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15</v>
      </c>
      <c r="C86" s="7"/>
      <c r="D86" s="2" t="e">
        <f t="shared" si="12"/>
        <v>#N/A</v>
      </c>
      <c r="E86" s="2" t="e">
        <f t="shared" si="22"/>
        <v>#N/A</v>
      </c>
      <c r="F86" s="2">
        <v>512373.13493397832</v>
      </c>
      <c r="G86" s="2">
        <f t="shared" si="23"/>
        <v>408938.14285714284</v>
      </c>
      <c r="H86" s="2">
        <f t="shared" si="13"/>
        <v>23716193.142857127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781075.85714285739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519722.87515005469</v>
      </c>
      <c r="Q86" s="2">
        <f>IF(P86&gt;Graph!$G$1*1000,Graph!$G$1*1000,P86)</f>
        <v>420000</v>
      </c>
      <c r="R86" s="2">
        <f t="shared" si="16"/>
        <v>24497269</v>
      </c>
      <c r="S86" s="2">
        <f t="shared" si="17"/>
        <v>408938.14285714179</v>
      </c>
      <c r="T86" s="2">
        <f t="shared" si="18"/>
        <v>11061.857142857159</v>
      </c>
      <c r="U86" s="2">
        <f t="shared" si="19"/>
        <v>420000</v>
      </c>
      <c r="V86" s="2">
        <f t="shared" si="5"/>
        <v>815724.89655172406</v>
      </c>
      <c r="W86" s="2">
        <f t="shared" si="20"/>
        <v>13371.793103448232</v>
      </c>
      <c r="X86" s="2">
        <f t="shared" si="6"/>
        <v>406628.20689655177</v>
      </c>
      <c r="Y86" s="2">
        <f t="shared" si="7"/>
        <v>23681544.103448264</v>
      </c>
      <c r="Z86" s="2" t="str">
        <f t="shared" si="8"/>
        <v>HERE</v>
      </c>
      <c r="AA86" s="2">
        <f>IF(Z86="HERE",Y86,AA85+Graph!$G$1*1000)</f>
        <v>23681544.103448264</v>
      </c>
      <c r="AB86" s="2">
        <f t="shared" si="21"/>
        <v>406628.20689655095</v>
      </c>
      <c r="AC86" s="2">
        <f t="shared" si="9"/>
        <v>815724.89655172406</v>
      </c>
      <c r="AD86" s="3">
        <f t="shared" si="10"/>
        <v>23681544.103448264</v>
      </c>
      <c r="AE86" s="2">
        <f>IF(AE84&gt;=52800000,52800000,IF(AB65=Graph!G$1*1000,AE85+Graph!G$1*1000,AC86))</f>
        <v>815724.89655172406</v>
      </c>
      <c r="AF86" s="3">
        <f t="shared" si="11"/>
        <v>815724.89655172406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16</v>
      </c>
      <c r="C87" s="7"/>
      <c r="D87" s="2" t="e">
        <f t="shared" si="12"/>
        <v>#N/A</v>
      </c>
      <c r="E87" s="2" t="e">
        <f t="shared" si="22"/>
        <v>#N/A</v>
      </c>
      <c r="F87" s="2">
        <v>516387.45114043355</v>
      </c>
      <c r="G87" s="2">
        <f t="shared" si="23"/>
        <v>408938.14285714284</v>
      </c>
      <c r="H87" s="2">
        <f t="shared" si="13"/>
        <v>24125131.285714269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792137.71428571455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523839.65186074376</v>
      </c>
      <c r="Q87" s="2">
        <f>IF(P87&gt;Graph!$G$1*1000,Graph!$G$1*1000,P87)</f>
        <v>420000</v>
      </c>
      <c r="R87" s="2">
        <f t="shared" si="16"/>
        <v>24917269</v>
      </c>
      <c r="S87" s="2">
        <f t="shared" si="17"/>
        <v>408938.14285714179</v>
      </c>
      <c r="T87" s="2">
        <f t="shared" si="18"/>
        <v>11061.857142857159</v>
      </c>
      <c r="U87" s="2">
        <f t="shared" si="19"/>
        <v>420000</v>
      </c>
      <c r="V87" s="2">
        <f t="shared" si="5"/>
        <v>829096.68965517241</v>
      </c>
      <c r="W87" s="2">
        <f t="shared" si="20"/>
        <v>13371.793103448348</v>
      </c>
      <c r="X87" s="2">
        <f t="shared" si="6"/>
        <v>406628.20689655165</v>
      </c>
      <c r="Y87" s="2">
        <f t="shared" si="7"/>
        <v>24088172.310344815</v>
      </c>
      <c r="Z87" s="2" t="str">
        <f t="shared" si="8"/>
        <v>HERE</v>
      </c>
      <c r="AA87" s="2">
        <f>IF(Z87="HERE",Y87,AA86+Graph!$G$1*1000)</f>
        <v>24088172.310344815</v>
      </c>
      <c r="AB87" s="2">
        <f t="shared" si="21"/>
        <v>406628.20689655095</v>
      </c>
      <c r="AC87" s="2">
        <f t="shared" si="9"/>
        <v>829096.68965517241</v>
      </c>
      <c r="AD87" s="3">
        <f t="shared" si="10"/>
        <v>24088172.310344815</v>
      </c>
      <c r="AE87" s="2">
        <f>IF(AE85&gt;=52800000,52800000,IF(AB66=Graph!G$1*1000,AE86+Graph!G$1*1000,AC87))</f>
        <v>829096.68965517241</v>
      </c>
      <c r="AF87" s="3">
        <f t="shared" si="11"/>
        <v>829096.68965517241</v>
      </c>
      <c r="AG87" s="3">
        <f t="shared" si="26"/>
        <v>14045827.050000001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17</v>
      </c>
      <c r="C88" s="7"/>
      <c r="D88" s="2" t="e">
        <f t="shared" si="12"/>
        <v>#N/A</v>
      </c>
      <c r="E88" s="2" t="e">
        <f t="shared" si="22"/>
        <v>#N/A</v>
      </c>
      <c r="F88" s="2">
        <v>520401.76734691858</v>
      </c>
      <c r="G88" s="2">
        <f t="shared" si="23"/>
        <v>408938.14285714284</v>
      </c>
      <c r="H88" s="2">
        <f t="shared" si="13"/>
        <v>24534069.42857141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803199.57142857171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527956.42857143283</v>
      </c>
      <c r="Q88" s="2">
        <f>IF(P88&gt;Graph!$G$1*1000,Graph!$G$1*1000,P88)</f>
        <v>420000</v>
      </c>
      <c r="R88" s="2">
        <f t="shared" si="16"/>
        <v>25337269</v>
      </c>
      <c r="S88" s="2">
        <f t="shared" si="17"/>
        <v>408938.14285714179</v>
      </c>
      <c r="T88" s="2">
        <f t="shared" si="18"/>
        <v>11061.857142857159</v>
      </c>
      <c r="U88" s="2">
        <f t="shared" si="19"/>
        <v>420000</v>
      </c>
      <c r="V88" s="2">
        <f t="shared" si="5"/>
        <v>842468.48275862075</v>
      </c>
      <c r="W88" s="2">
        <f t="shared" si="20"/>
        <v>13371.793103448348</v>
      </c>
      <c r="X88" s="2">
        <f t="shared" si="6"/>
        <v>406628.20689655165</v>
      </c>
      <c r="Y88" s="2">
        <f t="shared" si="7"/>
        <v>24494800.517241366</v>
      </c>
      <c r="Z88" s="2" t="str">
        <f t="shared" si="8"/>
        <v>HERE</v>
      </c>
      <c r="AA88" s="2">
        <f>IF(Z88="HERE",Y88,AA87+Graph!$G$1*1000)</f>
        <v>24494800.517241366</v>
      </c>
      <c r="AB88" s="2">
        <f t="shared" si="21"/>
        <v>406628.20689655095</v>
      </c>
      <c r="AC88" s="2">
        <f t="shared" si="9"/>
        <v>842468.48275862075</v>
      </c>
      <c r="AD88" s="3">
        <f t="shared" si="10"/>
        <v>24494800.517241366</v>
      </c>
      <c r="AE88" s="2">
        <f>IF(AE86&gt;=52800000,52800000,IF(AB67=Graph!G$1*1000,AE87+Graph!G$1*1000,AC88))</f>
        <v>842468.48275862075</v>
      </c>
      <c r="AF88" s="3">
        <f t="shared" si="11"/>
        <v>842468.48275862075</v>
      </c>
      <c r="AG88" s="3">
        <f t="shared" si="26"/>
        <v>14374803.65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18</v>
      </c>
      <c r="C89" s="7"/>
      <c r="D89" s="2" t="e">
        <f t="shared" si="12"/>
        <v>#N/A</v>
      </c>
      <c r="E89" s="2" t="e">
        <f t="shared" si="22"/>
        <v>#N/A</v>
      </c>
      <c r="F89" s="2">
        <v>524416.08355340362</v>
      </c>
      <c r="G89" s="2">
        <f t="shared" si="23"/>
        <v>408938.14285714284</v>
      </c>
      <c r="H89" s="2">
        <f t="shared" si="13"/>
        <v>24943007.571428552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814261.42857142887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532073.2052821219</v>
      </c>
      <c r="Q89" s="2">
        <f>IF(P89&gt;Graph!$G$1*1000,Graph!$G$1*1000,P89)</f>
        <v>420000</v>
      </c>
      <c r="R89" s="2">
        <f t="shared" si="16"/>
        <v>25757269</v>
      </c>
      <c r="S89" s="2">
        <f t="shared" si="17"/>
        <v>408938.14285714179</v>
      </c>
      <c r="T89" s="2">
        <f t="shared" si="18"/>
        <v>11061.857142857159</v>
      </c>
      <c r="U89" s="2">
        <f t="shared" si="19"/>
        <v>420000</v>
      </c>
      <c r="V89" s="2">
        <f t="shared" si="5"/>
        <v>855840.27586206899</v>
      </c>
      <c r="W89" s="2">
        <f t="shared" si="20"/>
        <v>13371.793103448232</v>
      </c>
      <c r="X89" s="2">
        <f t="shared" si="6"/>
        <v>406628.20689655177</v>
      </c>
      <c r="Y89" s="2">
        <f t="shared" si="7"/>
        <v>24901428.724137917</v>
      </c>
      <c r="Z89" s="2" t="str">
        <f t="shared" si="8"/>
        <v>HERE</v>
      </c>
      <c r="AA89" s="2">
        <f>IF(Z89="HERE",Y89,AA88+Graph!$G$1*1000)</f>
        <v>24901428.724137917</v>
      </c>
      <c r="AB89" s="2">
        <f t="shared" si="21"/>
        <v>406628.20689655095</v>
      </c>
      <c r="AC89" s="2">
        <f t="shared" si="9"/>
        <v>855840.27586206899</v>
      </c>
      <c r="AD89" s="3">
        <f t="shared" si="10"/>
        <v>24901428.724137917</v>
      </c>
      <c r="AE89" s="2">
        <f>IF(AE87&gt;=52800000,52800000,IF(AB68=Graph!G$1*1000,AE88+Graph!G$1*1000,AC89))</f>
        <v>855840.27586206899</v>
      </c>
      <c r="AF89" s="3">
        <f t="shared" si="11"/>
        <v>855840.27586206899</v>
      </c>
      <c r="AG89" s="3">
        <f t="shared" si="26"/>
        <v>14809460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19</v>
      </c>
      <c r="C90" s="7"/>
      <c r="D90" s="2" t="e">
        <f t="shared" si="12"/>
        <v>#N/A</v>
      </c>
      <c r="E90" s="2" t="e">
        <f t="shared" si="22"/>
        <v>#N/A</v>
      </c>
      <c r="F90" s="2">
        <v>528430.39975988865</v>
      </c>
      <c r="G90" s="2">
        <f t="shared" si="23"/>
        <v>408938.14285714284</v>
      </c>
      <c r="H90" s="2">
        <f t="shared" si="13"/>
        <v>25351945.714285694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825323.28571428603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536189.98199278116</v>
      </c>
      <c r="Q90" s="2">
        <f>IF(P90&gt;Graph!$G$1*1000,Graph!$G$1*1000,P90)</f>
        <v>420000</v>
      </c>
      <c r="R90" s="2">
        <f t="shared" si="16"/>
        <v>26177269</v>
      </c>
      <c r="S90" s="2">
        <f t="shared" si="17"/>
        <v>408938.14285714179</v>
      </c>
      <c r="T90" s="2">
        <f t="shared" si="18"/>
        <v>11061.857142857159</v>
      </c>
      <c r="U90" s="2">
        <f t="shared" si="19"/>
        <v>420000</v>
      </c>
      <c r="V90" s="2">
        <f t="shared" si="5"/>
        <v>869212.06896551722</v>
      </c>
      <c r="W90" s="2">
        <f t="shared" si="20"/>
        <v>13371.793103448232</v>
      </c>
      <c r="X90" s="2">
        <f t="shared" si="6"/>
        <v>406628.20689655177</v>
      </c>
      <c r="Y90" s="2">
        <f t="shared" si="7"/>
        <v>25308056.931034468</v>
      </c>
      <c r="Z90" s="2" t="str">
        <f t="shared" si="8"/>
        <v>HERE</v>
      </c>
      <c r="AA90" s="2">
        <f>IF(Z90="HERE",Y90,AA89+Graph!$G$1*1000)</f>
        <v>25308056.931034468</v>
      </c>
      <c r="AB90" s="2">
        <f t="shared" si="21"/>
        <v>406628.20689655095</v>
      </c>
      <c r="AC90" s="2">
        <f t="shared" si="9"/>
        <v>869212.06896551722</v>
      </c>
      <c r="AD90" s="3">
        <f t="shared" si="10"/>
        <v>25308056.931034468</v>
      </c>
      <c r="AE90" s="2">
        <f>IF(AE88&gt;=52800000,52800000,IF(AB69=Graph!G$1*1000,AE89+Graph!G$1*1000,AC90))</f>
        <v>869212.06896551722</v>
      </c>
      <c r="AF90" s="3">
        <f t="shared" si="11"/>
        <v>869212.06896551722</v>
      </c>
      <c r="AG90" s="3">
        <f t="shared" si="26"/>
        <v>15217461.950000001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20</v>
      </c>
      <c r="C91" s="7"/>
      <c r="D91" s="2" t="e">
        <f t="shared" si="12"/>
        <v>#N/A</v>
      </c>
      <c r="E91" s="2" t="e">
        <f t="shared" si="22"/>
        <v>#N/A</v>
      </c>
      <c r="F91" s="2">
        <v>532444.71596637368</v>
      </c>
      <c r="G91" s="2">
        <f t="shared" si="23"/>
        <v>408938.14285714284</v>
      </c>
      <c r="H91" s="2">
        <f t="shared" si="13"/>
        <v>25760883.857142836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836385.14285714319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540306.75870347023</v>
      </c>
      <c r="Q91" s="2">
        <f>IF(P91&gt;Graph!$G$1*1000,Graph!$G$1*1000,P91)</f>
        <v>420000</v>
      </c>
      <c r="R91" s="2">
        <f t="shared" si="16"/>
        <v>26597269</v>
      </c>
      <c r="S91" s="2">
        <f t="shared" si="17"/>
        <v>408938.14285714179</v>
      </c>
      <c r="T91" s="2">
        <f t="shared" si="18"/>
        <v>11061.857142857159</v>
      </c>
      <c r="U91" s="2">
        <f t="shared" si="19"/>
        <v>420000</v>
      </c>
      <c r="V91" s="2">
        <f t="shared" si="5"/>
        <v>882583.86206896557</v>
      </c>
      <c r="W91" s="2">
        <f t="shared" si="20"/>
        <v>13371.793103448348</v>
      </c>
      <c r="X91" s="2">
        <f t="shared" si="6"/>
        <v>406628.20689655165</v>
      </c>
      <c r="Y91" s="2">
        <f t="shared" si="7"/>
        <v>25714685.137931019</v>
      </c>
      <c r="Z91" s="2" t="str">
        <f t="shared" si="8"/>
        <v>HERE</v>
      </c>
      <c r="AA91" s="2">
        <f>IF(Z91="HERE",Y91,AA90+Graph!$G$1*1000)</f>
        <v>25714685.137931019</v>
      </c>
      <c r="AB91" s="2">
        <f t="shared" si="21"/>
        <v>406628.20689655095</v>
      </c>
      <c r="AC91" s="2">
        <f t="shared" si="9"/>
        <v>882583.86206896557</v>
      </c>
      <c r="AD91" s="3">
        <f t="shared" si="10"/>
        <v>25714685.137931019</v>
      </c>
      <c r="AE91" s="2">
        <f>IF(AE89&gt;=52800000,52800000,IF(AB70=Graph!G$1*1000,AE90+Graph!G$1*1000,AC91))</f>
        <v>882583.86206896557</v>
      </c>
      <c r="AF91" s="3">
        <f t="shared" si="11"/>
        <v>882583.86206896557</v>
      </c>
      <c r="AG91" s="3">
        <f t="shared" si="26"/>
        <v>15552942.050000001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21</v>
      </c>
      <c r="C92" s="7"/>
      <c r="D92" s="2" t="e">
        <f t="shared" si="12"/>
        <v>#N/A</v>
      </c>
      <c r="E92" s="2" t="e">
        <f t="shared" si="22"/>
        <v>#N/A</v>
      </c>
      <c r="F92" s="2">
        <v>536459.03217285872</v>
      </c>
      <c r="G92" s="2">
        <f t="shared" si="23"/>
        <v>408938.14285714284</v>
      </c>
      <c r="H92" s="2">
        <f t="shared" si="13"/>
        <v>26169821.999999978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847447.00000000035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544423.5354141593</v>
      </c>
      <c r="Q92" s="2">
        <f>IF(P92&gt;Graph!$G$1*1000,Graph!$G$1*1000,P92)</f>
        <v>420000</v>
      </c>
      <c r="R92" s="2">
        <f t="shared" si="16"/>
        <v>27017269</v>
      </c>
      <c r="S92" s="2">
        <f t="shared" si="17"/>
        <v>408938.14285714179</v>
      </c>
      <c r="T92" s="2">
        <f t="shared" si="18"/>
        <v>11061.857142857159</v>
      </c>
      <c r="U92" s="2">
        <f t="shared" si="19"/>
        <v>420000</v>
      </c>
      <c r="V92" s="2">
        <f t="shared" si="5"/>
        <v>895955.6551724138</v>
      </c>
      <c r="W92" s="2">
        <f t="shared" si="20"/>
        <v>13371.793103448232</v>
      </c>
      <c r="X92" s="2">
        <f t="shared" si="6"/>
        <v>406628.20689655177</v>
      </c>
      <c r="Y92" s="2">
        <f t="shared" si="7"/>
        <v>26121313.34482757</v>
      </c>
      <c r="Z92" s="2" t="str">
        <f t="shared" si="8"/>
        <v>HERE</v>
      </c>
      <c r="AA92" s="2">
        <f>IF(Z92="HERE",Y92,AA91+Graph!$G$1*1000)</f>
        <v>26121313.34482757</v>
      </c>
      <c r="AB92" s="2">
        <f t="shared" si="21"/>
        <v>406628.20689655095</v>
      </c>
      <c r="AC92" s="2">
        <f t="shared" si="9"/>
        <v>895955.6551724138</v>
      </c>
      <c r="AD92" s="3">
        <f t="shared" si="10"/>
        <v>26121313.34482757</v>
      </c>
      <c r="AE92" s="2">
        <f>IF(AE90&gt;=52800000,52800000,IF(AB71=Graph!G$1*1000,AE91+Graph!G$1*1000,AC92))</f>
        <v>895955.6551724138</v>
      </c>
      <c r="AF92" s="3">
        <f t="shared" si="11"/>
        <v>895955.6551724138</v>
      </c>
      <c r="AG92" s="3">
        <f t="shared" si="26"/>
        <v>15854666.300000001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22</v>
      </c>
      <c r="C93" s="7"/>
      <c r="D93" s="2" t="e">
        <f t="shared" si="12"/>
        <v>#N/A</v>
      </c>
      <c r="E93" s="2" t="e">
        <f t="shared" si="22"/>
        <v>#N/A</v>
      </c>
      <c r="F93" s="2">
        <v>540473.34837934375</v>
      </c>
      <c r="G93" s="2">
        <f t="shared" si="23"/>
        <v>408938.14285714284</v>
      </c>
      <c r="H93" s="2">
        <f t="shared" si="13"/>
        <v>26578760.142857119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858508.85714285751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548540.31212484837</v>
      </c>
      <c r="Q93" s="2">
        <f>IF(P93&gt;Graph!$G$1*1000,Graph!$G$1*1000,P93)</f>
        <v>420000</v>
      </c>
      <c r="R93" s="2">
        <f t="shared" si="16"/>
        <v>27437269</v>
      </c>
      <c r="S93" s="2">
        <f t="shared" si="17"/>
        <v>408938.14285714179</v>
      </c>
      <c r="T93" s="2">
        <f t="shared" si="18"/>
        <v>11061.857142857159</v>
      </c>
      <c r="U93" s="2">
        <f t="shared" si="19"/>
        <v>420000</v>
      </c>
      <c r="V93" s="2">
        <f t="shared" si="5"/>
        <v>909327.44827586203</v>
      </c>
      <c r="W93" s="2">
        <f t="shared" si="20"/>
        <v>13371.793103448232</v>
      </c>
      <c r="X93" s="2">
        <f t="shared" si="6"/>
        <v>406628.20689655177</v>
      </c>
      <c r="Y93" s="2">
        <f t="shared" si="7"/>
        <v>26527941.551724121</v>
      </c>
      <c r="Z93" s="2" t="str">
        <f t="shared" si="8"/>
        <v>HERE</v>
      </c>
      <c r="AA93" s="2">
        <f>IF(Z93="HERE",Y93,AA92+Graph!$G$1*1000)</f>
        <v>26527941.551724121</v>
      </c>
      <c r="AB93" s="2">
        <f t="shared" si="21"/>
        <v>406628.20689655095</v>
      </c>
      <c r="AC93" s="2">
        <f t="shared" si="9"/>
        <v>909327.44827586203</v>
      </c>
      <c r="AD93" s="3">
        <f t="shared" si="10"/>
        <v>26527941.551724121</v>
      </c>
      <c r="AE93" s="2">
        <f>IF(AE91&gt;=52800000,52800000,IF(AB72=Graph!G$1*1000,AE92+Graph!G$1*1000,AC93))</f>
        <v>909327.44827586203</v>
      </c>
      <c r="AF93" s="3">
        <f t="shared" si="11"/>
        <v>909327.44827586203</v>
      </c>
      <c r="AG93" s="3">
        <f t="shared" si="26"/>
        <v>16221300.275862068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23</v>
      </c>
      <c r="C94" s="7"/>
      <c r="D94" s="2" t="e">
        <f t="shared" si="12"/>
        <v>#N/A</v>
      </c>
      <c r="E94" s="2" t="e">
        <f t="shared" si="22"/>
        <v>#N/A</v>
      </c>
      <c r="F94" s="2">
        <v>544487.66458582878</v>
      </c>
      <c r="G94" s="2">
        <f t="shared" si="23"/>
        <v>408938.14285714284</v>
      </c>
      <c r="H94" s="2">
        <f t="shared" si="13"/>
        <v>26987698.285714261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869570.71428571467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552657.08883553743</v>
      </c>
      <c r="Q94" s="2">
        <f>IF(P94&gt;Graph!$G$1*1000,Graph!$G$1*1000,P94)</f>
        <v>420000</v>
      </c>
      <c r="R94" s="2">
        <f t="shared" si="16"/>
        <v>27857269</v>
      </c>
      <c r="S94" s="2">
        <f t="shared" si="17"/>
        <v>408938.14285714179</v>
      </c>
      <c r="T94" s="2">
        <f t="shared" si="18"/>
        <v>11061.857142857159</v>
      </c>
      <c r="U94" s="2">
        <f t="shared" si="19"/>
        <v>420000</v>
      </c>
      <c r="V94" s="2">
        <f t="shared" si="5"/>
        <v>922699.24137931038</v>
      </c>
      <c r="W94" s="2">
        <f t="shared" si="20"/>
        <v>13371.793103448348</v>
      </c>
      <c r="X94" s="2">
        <f t="shared" si="6"/>
        <v>406628.20689655165</v>
      </c>
      <c r="Y94" s="2">
        <f t="shared" si="7"/>
        <v>26934569.758620672</v>
      </c>
      <c r="Z94" s="2" t="str">
        <f t="shared" si="8"/>
        <v>HERE</v>
      </c>
      <c r="AA94" s="2">
        <f>IF(Z94="HERE",Y94,AA93+Graph!$G$1*1000)</f>
        <v>26934569.758620672</v>
      </c>
      <c r="AB94" s="2">
        <f t="shared" si="21"/>
        <v>406628.20689655095</v>
      </c>
      <c r="AC94" s="2">
        <f t="shared" si="9"/>
        <v>922699.24137931038</v>
      </c>
      <c r="AD94" s="3">
        <f t="shared" si="10"/>
        <v>26934569.758620672</v>
      </c>
      <c r="AE94" s="2">
        <f>IF(AE92&gt;=52800000,52800000,IF(AB73=Graph!G$1*1000,AE93+Graph!G$1*1000,AC94))</f>
        <v>922699.24137931038</v>
      </c>
      <c r="AF94" s="3">
        <f t="shared" si="11"/>
        <v>922699.24137931038</v>
      </c>
      <c r="AG94" s="3">
        <f t="shared" si="26"/>
        <v>16587934.251724137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24</v>
      </c>
      <c r="C95" s="7"/>
      <c r="D95" s="2" t="e">
        <f t="shared" si="12"/>
        <v>#N/A</v>
      </c>
      <c r="E95" s="2" t="e">
        <f t="shared" si="22"/>
        <v>#N/A</v>
      </c>
      <c r="F95" s="2">
        <v>548501.98079231381</v>
      </c>
      <c r="G95" s="2">
        <f t="shared" si="23"/>
        <v>408938.14285714284</v>
      </c>
      <c r="H95" s="2">
        <f t="shared" si="13"/>
        <v>27396636.428571403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880632.57142857183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556773.8655462265</v>
      </c>
      <c r="Q95" s="2">
        <f>IF(P95&gt;Graph!$G$1*1000,Graph!$G$1*1000,P95)</f>
        <v>420000</v>
      </c>
      <c r="R95" s="2">
        <f t="shared" si="16"/>
        <v>28277269</v>
      </c>
      <c r="S95" s="2">
        <f t="shared" si="17"/>
        <v>408938.14285714179</v>
      </c>
      <c r="T95" s="2">
        <f t="shared" si="18"/>
        <v>11061.857142857159</v>
      </c>
      <c r="U95" s="2">
        <f t="shared" si="19"/>
        <v>420000</v>
      </c>
      <c r="V95" s="2">
        <f t="shared" si="5"/>
        <v>936071.03448275861</v>
      </c>
      <c r="W95" s="2">
        <f t="shared" si="20"/>
        <v>13371.793103448232</v>
      </c>
      <c r="X95" s="2">
        <f t="shared" si="6"/>
        <v>406628.20689655177</v>
      </c>
      <c r="Y95" s="2">
        <f t="shared" si="7"/>
        <v>27341197.965517223</v>
      </c>
      <c r="Z95" s="2" t="str">
        <f t="shared" si="8"/>
        <v>HERE</v>
      </c>
      <c r="AA95" s="2">
        <f>IF(Z95="HERE",Y95,AA94+Graph!$G$1*1000)</f>
        <v>27341197.965517223</v>
      </c>
      <c r="AB95" s="2">
        <f t="shared" si="21"/>
        <v>406628.20689655095</v>
      </c>
      <c r="AC95" s="2">
        <f t="shared" si="9"/>
        <v>936071.03448275861</v>
      </c>
      <c r="AD95" s="3">
        <f t="shared" si="10"/>
        <v>27341197.965517223</v>
      </c>
      <c r="AE95" s="2">
        <f>IF(AE93&gt;=52800000,52800000,IF(AB74=Graph!G$1*1000,AE94+Graph!G$1*1000,AC95))</f>
        <v>936071.03448275861</v>
      </c>
      <c r="AF95" s="3">
        <f t="shared" si="11"/>
        <v>936071.03448275861</v>
      </c>
      <c r="AG95" s="3">
        <f t="shared" si="26"/>
        <v>16954568.227586206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25</v>
      </c>
      <c r="C96" s="7"/>
      <c r="D96" s="2" t="e">
        <f t="shared" si="12"/>
        <v>#N/A</v>
      </c>
      <c r="E96" s="2" t="e">
        <f t="shared" si="22"/>
        <v>#N/A</v>
      </c>
      <c r="F96" s="2">
        <v>552516.29699879885</v>
      </c>
      <c r="G96" s="2">
        <f t="shared" si="23"/>
        <v>408938.14285714284</v>
      </c>
      <c r="H96" s="2">
        <f t="shared" si="13"/>
        <v>27805574.571428545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891694.42857142899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560890.64225688577</v>
      </c>
      <c r="Q96" s="2">
        <f>IF(P96&gt;Graph!$G$1*1000,Graph!$G$1*1000,P96)</f>
        <v>420000</v>
      </c>
      <c r="R96" s="2">
        <f t="shared" si="16"/>
        <v>28697269</v>
      </c>
      <c r="S96" s="2">
        <f t="shared" si="17"/>
        <v>408938.14285714179</v>
      </c>
      <c r="T96" s="2">
        <f t="shared" si="18"/>
        <v>11061.857142857159</v>
      </c>
      <c r="U96" s="2">
        <f t="shared" si="19"/>
        <v>420000</v>
      </c>
      <c r="V96" s="2">
        <f t="shared" si="5"/>
        <v>949442.82758620684</v>
      </c>
      <c r="W96" s="2">
        <f t="shared" si="20"/>
        <v>13371.793103448232</v>
      </c>
      <c r="X96" s="2">
        <f t="shared" si="6"/>
        <v>406628.20689655177</v>
      </c>
      <c r="Y96" s="2">
        <f t="shared" si="7"/>
        <v>27747826.172413774</v>
      </c>
      <c r="Z96" s="2" t="str">
        <f t="shared" si="8"/>
        <v>HERE</v>
      </c>
      <c r="AA96" s="2">
        <f>IF(Z96="HERE",Y96,AA95+Graph!$G$1*1000)</f>
        <v>27747826.172413774</v>
      </c>
      <c r="AB96" s="2">
        <f t="shared" si="21"/>
        <v>406628.20689655095</v>
      </c>
      <c r="AC96" s="2">
        <f t="shared" si="9"/>
        <v>949442.82758620684</v>
      </c>
      <c r="AD96" s="3">
        <f t="shared" si="10"/>
        <v>27747826.172413774</v>
      </c>
      <c r="AE96" s="2">
        <f>IF(AE94&gt;=52800000,52800000,IF(AB75=Graph!G$1*1000,AE95+Graph!G$1*1000,AC96))</f>
        <v>949442.82758620684</v>
      </c>
      <c r="AF96" s="3">
        <f t="shared" si="11"/>
        <v>949442.82758620684</v>
      </c>
      <c r="AG96" s="3">
        <f t="shared" si="26"/>
        <v>17321202.203448273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26</v>
      </c>
      <c r="C97" s="7"/>
      <c r="D97" s="2" t="e">
        <f t="shared" si="12"/>
        <v>#N/A</v>
      </c>
      <c r="E97" s="2" t="e">
        <f t="shared" si="22"/>
        <v>#N/A</v>
      </c>
      <c r="F97" s="2">
        <v>556530.61320528388</v>
      </c>
      <c r="G97" s="2">
        <f t="shared" si="23"/>
        <v>408938.14285714284</v>
      </c>
      <c r="H97" s="2">
        <f t="shared" si="13"/>
        <v>28214512.714285687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902756.28571428615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565007.41896757483</v>
      </c>
      <c r="Q97" s="2">
        <f>IF(P97&gt;Graph!$G$1*1000,Graph!$G$1*1000,P97)</f>
        <v>420000</v>
      </c>
      <c r="R97" s="2">
        <f t="shared" si="16"/>
        <v>29117269</v>
      </c>
      <c r="S97" s="2">
        <f t="shared" si="17"/>
        <v>408938.14285714179</v>
      </c>
      <c r="T97" s="2">
        <f t="shared" si="18"/>
        <v>11061.857142857159</v>
      </c>
      <c r="U97" s="2">
        <f t="shared" si="19"/>
        <v>420000</v>
      </c>
      <c r="V97" s="2">
        <f t="shared" si="5"/>
        <v>962814.62068965519</v>
      </c>
      <c r="W97" s="2">
        <f t="shared" si="20"/>
        <v>13371.793103448348</v>
      </c>
      <c r="X97" s="2">
        <f t="shared" si="6"/>
        <v>406628.20689655165</v>
      </c>
      <c r="Y97" s="2">
        <f t="shared" si="7"/>
        <v>28154454.379310325</v>
      </c>
      <c r="Z97" s="2" t="str">
        <f t="shared" si="8"/>
        <v>HERE</v>
      </c>
      <c r="AA97" s="2">
        <f>IF(Z97="HERE",Y97,AA96+Graph!$G$1*1000)</f>
        <v>28154454.379310325</v>
      </c>
      <c r="AB97" s="2">
        <f t="shared" si="21"/>
        <v>406628.20689655095</v>
      </c>
      <c r="AC97" s="2">
        <f t="shared" si="9"/>
        <v>962814.62068965519</v>
      </c>
      <c r="AD97" s="3">
        <f t="shared" si="10"/>
        <v>28154454.379310325</v>
      </c>
      <c r="AE97" s="2">
        <f>IF(AE95&gt;=52800000,52800000,IF(AB76=Graph!G$1*1000,AE96+Graph!G$1*1000,AC97))</f>
        <v>962814.62068965519</v>
      </c>
      <c r="AF97" s="3">
        <f t="shared" si="11"/>
        <v>962814.62068965519</v>
      </c>
      <c r="AG97" s="3">
        <f t="shared" si="26"/>
        <v>17687836.179310344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27</v>
      </c>
      <c r="C98" s="7"/>
      <c r="D98" s="2" t="e">
        <f t="shared" si="12"/>
        <v>#N/A</v>
      </c>
      <c r="E98" s="2" t="e">
        <f t="shared" si="22"/>
        <v>#N/A</v>
      </c>
      <c r="F98" s="2">
        <v>560544.92941176891</v>
      </c>
      <c r="G98" s="2">
        <f t="shared" si="23"/>
        <v>408938.14285714284</v>
      </c>
      <c r="H98" s="2">
        <f t="shared" si="13"/>
        <v>28623450.857142828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913818.14285714331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569124.1956782639</v>
      </c>
      <c r="Q98" s="2">
        <f>IF(P98&gt;Graph!$G$1*1000,Graph!$G$1*1000,P98)</f>
        <v>420000</v>
      </c>
      <c r="R98" s="2">
        <f t="shared" si="16"/>
        <v>29537269</v>
      </c>
      <c r="S98" s="2">
        <f t="shared" si="17"/>
        <v>408938.14285714179</v>
      </c>
      <c r="T98" s="2">
        <f t="shared" si="18"/>
        <v>11061.857142857159</v>
      </c>
      <c r="U98" s="2">
        <f t="shared" si="19"/>
        <v>420000</v>
      </c>
      <c r="V98" s="2">
        <f t="shared" si="5"/>
        <v>976186.41379310342</v>
      </c>
      <c r="W98" s="2">
        <f t="shared" si="20"/>
        <v>13371.793103448232</v>
      </c>
      <c r="X98" s="2">
        <f t="shared" si="6"/>
        <v>406628.20689655177</v>
      </c>
      <c r="Y98" s="2">
        <f t="shared" si="7"/>
        <v>28561082.586206876</v>
      </c>
      <c r="Z98" s="2" t="str">
        <f t="shared" si="8"/>
        <v>HERE</v>
      </c>
      <c r="AA98" s="2">
        <f>IF(Z98="HERE",Y98,AA97+Graph!$G$1*1000)</f>
        <v>28561082.586206876</v>
      </c>
      <c r="AB98" s="2">
        <f t="shared" si="21"/>
        <v>406628.20689655095</v>
      </c>
      <c r="AC98" s="2">
        <f t="shared" si="9"/>
        <v>976186.41379310342</v>
      </c>
      <c r="AD98" s="3">
        <f t="shared" si="10"/>
        <v>28561082.586206876</v>
      </c>
      <c r="AE98" s="2">
        <f>IF(AE96&gt;=52800000,52800000,IF(AB77=Graph!G$1*1000,AE97+Graph!G$1*1000,AC98))</f>
        <v>976186.41379310342</v>
      </c>
      <c r="AF98" s="3">
        <f t="shared" si="11"/>
        <v>976186.41379310342</v>
      </c>
      <c r="AG98" s="3">
        <f t="shared" si="26"/>
        <v>18054470.155172411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28</v>
      </c>
      <c r="C99" s="7"/>
      <c r="D99" s="2" t="e">
        <f t="shared" si="12"/>
        <v>#N/A</v>
      </c>
      <c r="E99" s="2" t="e">
        <f t="shared" si="22"/>
        <v>#N/A</v>
      </c>
      <c r="F99" s="2">
        <v>564559.24561822414</v>
      </c>
      <c r="G99" s="2">
        <f t="shared" si="23"/>
        <v>408938.14285714284</v>
      </c>
      <c r="H99" s="2">
        <f t="shared" si="13"/>
        <v>29032388.99999997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924880.00000000047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573240.97238895297</v>
      </c>
      <c r="Q99" s="2">
        <f>IF(P99&gt;Graph!$G$1*1000,Graph!$G$1*1000,P99)</f>
        <v>420000</v>
      </c>
      <c r="R99" s="2">
        <f t="shared" si="16"/>
        <v>29957269</v>
      </c>
      <c r="S99" s="2">
        <f t="shared" si="17"/>
        <v>408938.14285714179</v>
      </c>
      <c r="T99" s="2">
        <f t="shared" si="18"/>
        <v>11061.857142857159</v>
      </c>
      <c r="U99" s="2">
        <f t="shared" si="19"/>
        <v>420000</v>
      </c>
      <c r="V99" s="2">
        <f t="shared" si="5"/>
        <v>989558.20689655165</v>
      </c>
      <c r="W99" s="2">
        <f t="shared" si="20"/>
        <v>13371.793103448232</v>
      </c>
      <c r="X99" s="2">
        <f t="shared" si="6"/>
        <v>406628.20689655177</v>
      </c>
      <c r="Y99" s="2">
        <f t="shared" si="7"/>
        <v>28967710.793103427</v>
      </c>
      <c r="Z99" s="2" t="str">
        <f t="shared" si="8"/>
        <v>HERE</v>
      </c>
      <c r="AA99" s="2">
        <f>IF(Z99="HERE",Y99,AA98+Graph!$G$1*1000)</f>
        <v>28967710.793103427</v>
      </c>
      <c r="AB99" s="2">
        <f t="shared" si="21"/>
        <v>406628.20689655095</v>
      </c>
      <c r="AC99" s="2">
        <f t="shared" si="9"/>
        <v>989558.20689655165</v>
      </c>
      <c r="AD99" s="3">
        <f t="shared" si="10"/>
        <v>28967710.793103427</v>
      </c>
      <c r="AE99" s="2">
        <f>IF(AE97&gt;=52800000,52800000,IF(AB78=Graph!G$1*1000,AE98+Graph!G$1*1000,AC99))</f>
        <v>989558.20689655165</v>
      </c>
      <c r="AF99" s="3">
        <f t="shared" si="11"/>
        <v>989558.20689655165</v>
      </c>
      <c r="AG99" s="3">
        <f t="shared" si="26"/>
        <v>18421104.131034479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29</v>
      </c>
      <c r="C100" s="14"/>
      <c r="D100" s="13" t="e">
        <f t="shared" si="12"/>
        <v>#N/A</v>
      </c>
      <c r="E100" s="13" t="e">
        <f t="shared" si="22"/>
        <v>#N/A</v>
      </c>
      <c r="F100" s="13">
        <v>568573.56182470918</v>
      </c>
      <c r="G100" s="13">
        <f t="shared" si="23"/>
        <v>408938.14285714284</v>
      </c>
      <c r="H100" s="13">
        <f t="shared" si="13"/>
        <v>29441327.142857112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935941.85714285763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577357.74909964204</v>
      </c>
      <c r="Q100" s="13">
        <f>IF(P100&gt;Graph!$G$1*1000,Graph!$G$1*1000,P100)</f>
        <v>420000</v>
      </c>
      <c r="R100" s="13">
        <f t="shared" si="16"/>
        <v>30377269</v>
      </c>
      <c r="S100" s="13">
        <f t="shared" si="17"/>
        <v>408938.14285714179</v>
      </c>
      <c r="T100" s="13">
        <f t="shared" si="18"/>
        <v>11061.857142857159</v>
      </c>
      <c r="U100" s="13">
        <f t="shared" si="19"/>
        <v>420000</v>
      </c>
      <c r="V100" s="13">
        <f t="shared" si="5"/>
        <v>1002930</v>
      </c>
      <c r="W100" s="13">
        <f t="shared" si="20"/>
        <v>13371.793103448348</v>
      </c>
      <c r="X100" s="13">
        <f t="shared" si="6"/>
        <v>406628.20689655165</v>
      </c>
      <c r="Y100" s="2">
        <f t="shared" si="7"/>
        <v>29374338.999999978</v>
      </c>
      <c r="Z100" s="2" t="str">
        <f t="shared" si="8"/>
        <v>HERE</v>
      </c>
      <c r="AA100" s="2">
        <f>IF(Z100="HERE",Y100,AA99+Graph!$G$1*1000)</f>
        <v>29374338.999999978</v>
      </c>
      <c r="AB100" s="2">
        <f t="shared" si="21"/>
        <v>406628.20689655095</v>
      </c>
      <c r="AC100" s="2">
        <f t="shared" si="9"/>
        <v>1002930</v>
      </c>
      <c r="AD100" s="3">
        <f t="shared" si="10"/>
        <v>29374338.999999978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18787738.106896546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30</v>
      </c>
      <c r="C101" s="7"/>
      <c r="D101" s="2" t="e">
        <f t="shared" si="12"/>
        <v>#N/A</v>
      </c>
      <c r="E101" s="2" t="e">
        <f t="shared" si="22"/>
        <v>#N/A</v>
      </c>
      <c r="F101" s="2">
        <v>572587.87803119421</v>
      </c>
      <c r="G101" s="2">
        <f t="shared" si="23"/>
        <v>408938.14285714284</v>
      </c>
      <c r="H101" s="2">
        <f t="shared" si="13"/>
        <v>29850265.285714254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947003.71428571478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581474.52581033111</v>
      </c>
      <c r="Q101" s="2">
        <f>IF(P101&gt;Graph!$G$1*1000,Graph!$G$1*1000,P101)</f>
        <v>420000</v>
      </c>
      <c r="R101" s="2">
        <f t="shared" si="16"/>
        <v>30797269</v>
      </c>
      <c r="S101" s="2">
        <f t="shared" si="17"/>
        <v>408938.14285714179</v>
      </c>
      <c r="T101" s="2">
        <f t="shared" si="18"/>
        <v>11061.857142857159</v>
      </c>
      <c r="U101" s="2">
        <f t="shared" si="19"/>
        <v>420000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366562.28571428568</v>
      </c>
      <c r="Y101" s="2">
        <f t="shared" si="7"/>
        <v>29740901.285714265</v>
      </c>
      <c r="Z101" s="2" t="str">
        <f t="shared" si="8"/>
        <v>HERE</v>
      </c>
      <c r="AA101" s="2">
        <f>IF(Z101="HERE",Y101,AA100+Graph!$G$1*1000)</f>
        <v>29740901.285714265</v>
      </c>
      <c r="AB101" s="2">
        <f t="shared" si="21"/>
        <v>366562.28571428731</v>
      </c>
      <c r="AC101" s="2">
        <f t="shared" si="9"/>
        <v>1056367.7142857143</v>
      </c>
      <c r="AD101" s="3">
        <f t="shared" si="10"/>
        <v>29740901.285714265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19154372.082758613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31</v>
      </c>
      <c r="C102" s="7"/>
      <c r="D102" s="2" t="e">
        <f t="shared" si="12"/>
        <v>#N/A</v>
      </c>
      <c r="E102" s="2" t="e">
        <f t="shared" si="22"/>
        <v>#N/A</v>
      </c>
      <c r="F102" s="2">
        <v>576602.19423767924</v>
      </c>
      <c r="G102" s="2">
        <f t="shared" si="23"/>
        <v>408938.14285714284</v>
      </c>
      <c r="H102" s="2">
        <f t="shared" si="13"/>
        <v>30259203.428571396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958065.57142857194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585591.30252102017</v>
      </c>
      <c r="Q102" s="2">
        <f>IF(P102&gt;Graph!$G$1*1000,Graph!$G$1*1000,P102)</f>
        <v>420000</v>
      </c>
      <c r="R102" s="2">
        <f t="shared" si="16"/>
        <v>31217269</v>
      </c>
      <c r="S102" s="2">
        <f t="shared" si="17"/>
        <v>408938.14285714179</v>
      </c>
      <c r="T102" s="2">
        <f t="shared" si="18"/>
        <v>11061.857142857159</v>
      </c>
      <c r="U102" s="2">
        <f t="shared" si="19"/>
        <v>420000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366562.28571428568</v>
      </c>
      <c r="Y102" s="2">
        <f t="shared" si="7"/>
        <v>30107463.571428552</v>
      </c>
      <c r="Z102" s="2" t="str">
        <f t="shared" si="8"/>
        <v>HERE</v>
      </c>
      <c r="AA102" s="2">
        <f>IF(Z102="HERE",Y102,AA101+Graph!$G$1*1000)</f>
        <v>30107463.571428552</v>
      </c>
      <c r="AB102" s="2">
        <f t="shared" si="21"/>
        <v>366562.28571428731</v>
      </c>
      <c r="AC102" s="2">
        <f t="shared" si="9"/>
        <v>1109805.4285714286</v>
      </c>
      <c r="AD102" s="3">
        <f t="shared" si="10"/>
        <v>30107463.571428552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19521006.058620684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32</v>
      </c>
      <c r="C103" s="7"/>
      <c r="D103" s="2" t="e">
        <f t="shared" si="12"/>
        <v>#N/A</v>
      </c>
      <c r="E103" s="2" t="e">
        <f t="shared" si="22"/>
        <v>#N/A</v>
      </c>
      <c r="F103" s="2">
        <v>580616.51044416428</v>
      </c>
      <c r="G103" s="2">
        <f t="shared" si="23"/>
        <v>408938.14285714284</v>
      </c>
      <c r="H103" s="2">
        <f t="shared" si="13"/>
        <v>30668141.571428537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969127.4285714291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589708.07923167944</v>
      </c>
      <c r="Q103" s="2">
        <f>IF(P103&gt;Graph!$G$1*1000,Graph!$G$1*1000,P103)</f>
        <v>420000</v>
      </c>
      <c r="R103" s="2">
        <f t="shared" si="16"/>
        <v>31637269</v>
      </c>
      <c r="S103" s="2">
        <f t="shared" si="17"/>
        <v>408938.14285714179</v>
      </c>
      <c r="T103" s="2">
        <f t="shared" si="18"/>
        <v>11061.857142857159</v>
      </c>
      <c r="U103" s="2">
        <f t="shared" si="19"/>
        <v>420000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366562.28571428591</v>
      </c>
      <c r="Y103" s="2">
        <f t="shared" si="7"/>
        <v>30474025.85714284</v>
      </c>
      <c r="Z103" s="2" t="str">
        <f t="shared" si="8"/>
        <v>HERE</v>
      </c>
      <c r="AA103" s="2">
        <f>IF(Z103="HERE",Y103,AA102+Graph!$G$1*1000)</f>
        <v>30474025.85714284</v>
      </c>
      <c r="AB103" s="2">
        <f t="shared" si="21"/>
        <v>366562.28571428731</v>
      </c>
      <c r="AC103" s="2">
        <f t="shared" si="9"/>
        <v>1163243.1428571427</v>
      </c>
      <c r="AD103" s="3">
        <f t="shared" si="10"/>
        <v>30474025.85714284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19887640.034482751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33</v>
      </c>
      <c r="C104" s="7"/>
      <c r="D104" s="2" t="e">
        <f t="shared" si="12"/>
        <v>#N/A</v>
      </c>
      <c r="E104" s="2" t="e">
        <f t="shared" si="22"/>
        <v>#N/A</v>
      </c>
      <c r="F104" s="2">
        <v>584630.82665064931</v>
      </c>
      <c r="G104" s="2">
        <f t="shared" si="23"/>
        <v>408938.14285714284</v>
      </c>
      <c r="H104" s="2">
        <f t="shared" si="13"/>
        <v>31077079.714285679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980189.28571428626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593824.85594236851</v>
      </c>
      <c r="Q104" s="2">
        <f>IF(P104&gt;Graph!$G$1*1000,Graph!$G$1*1000,P104)</f>
        <v>420000</v>
      </c>
      <c r="R104" s="2">
        <f t="shared" si="16"/>
        <v>32057269</v>
      </c>
      <c r="S104" s="2">
        <f t="shared" si="17"/>
        <v>408938.14285714179</v>
      </c>
      <c r="T104" s="2">
        <f t="shared" si="18"/>
        <v>11061.857142857159</v>
      </c>
      <c r="U104" s="2">
        <f t="shared" si="19"/>
        <v>420000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366562.28571428568</v>
      </c>
      <c r="Y104" s="2">
        <f t="shared" si="7"/>
        <v>30840588.142857127</v>
      </c>
      <c r="Z104" s="2" t="str">
        <f t="shared" si="8"/>
        <v>HERE</v>
      </c>
      <c r="AA104" s="2">
        <f>IF(Z104="HERE",Y104,AA103+Graph!$G$1*1000)</f>
        <v>30840588.142857127</v>
      </c>
      <c r="AB104" s="2">
        <f t="shared" si="21"/>
        <v>366562.28571428731</v>
      </c>
      <c r="AC104" s="2">
        <f t="shared" si="9"/>
        <v>1216680.857142857</v>
      </c>
      <c r="AD104" s="3">
        <f t="shared" si="10"/>
        <v>30840588.142857127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20254274.010344818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34</v>
      </c>
      <c r="C105" s="7"/>
      <c r="D105" s="2" t="e">
        <f t="shared" si="12"/>
        <v>#N/A</v>
      </c>
      <c r="E105" s="2" t="e">
        <f t="shared" si="22"/>
        <v>#N/A</v>
      </c>
      <c r="F105" s="2">
        <v>588645.14285713434</v>
      </c>
      <c r="G105" s="2">
        <f t="shared" si="23"/>
        <v>408938.14285714284</v>
      </c>
      <c r="H105" s="2">
        <f t="shared" si="13"/>
        <v>31486017.857142821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991251.14285714342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597941.63265305758</v>
      </c>
      <c r="Q105" s="2">
        <f>IF(P105&gt;Graph!$G$1*1000,Graph!$G$1*1000,P105)</f>
        <v>420000</v>
      </c>
      <c r="R105" s="2">
        <f t="shared" si="16"/>
        <v>32477269</v>
      </c>
      <c r="S105" s="2">
        <f t="shared" si="17"/>
        <v>408938.14285714179</v>
      </c>
      <c r="T105" s="2">
        <f t="shared" si="18"/>
        <v>11061.857142857159</v>
      </c>
      <c r="U105" s="2">
        <f t="shared" si="19"/>
        <v>420000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366562.28571428568</v>
      </c>
      <c r="Y105" s="2">
        <f t="shared" si="7"/>
        <v>31207150.428571414</v>
      </c>
      <c r="Z105" s="2" t="str">
        <f t="shared" si="8"/>
        <v>HERE</v>
      </c>
      <c r="AA105" s="2">
        <f>IF(Z105="HERE",Y105,AA104+Graph!$G$1*1000)</f>
        <v>31207150.428571414</v>
      </c>
      <c r="AB105" s="2">
        <f t="shared" si="21"/>
        <v>366562.28571428731</v>
      </c>
      <c r="AC105" s="2">
        <f t="shared" si="9"/>
        <v>1270118.5714285714</v>
      </c>
      <c r="AD105" s="3">
        <f t="shared" si="10"/>
        <v>31207150.428571414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20620907.986206889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35</v>
      </c>
      <c r="C106" s="7"/>
      <c r="D106" s="2" t="e">
        <f t="shared" si="12"/>
        <v>#N/A</v>
      </c>
      <c r="E106" s="2" t="e">
        <f t="shared" si="22"/>
        <v>#N/A</v>
      </c>
      <c r="F106" s="2">
        <v>592659.45906361938</v>
      </c>
      <c r="G106" s="2">
        <f t="shared" si="23"/>
        <v>408938.14285714284</v>
      </c>
      <c r="H106" s="2">
        <f t="shared" si="13"/>
        <v>31894955.999999963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1002313.0000000006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602058.40936374664</v>
      </c>
      <c r="Q106" s="2">
        <f>IF(P106&gt;Graph!$G$1*1000,Graph!$G$1*1000,P106)</f>
        <v>420000</v>
      </c>
      <c r="R106" s="2">
        <f t="shared" si="16"/>
        <v>32897269</v>
      </c>
      <c r="S106" s="2">
        <f t="shared" si="17"/>
        <v>408938.14285714179</v>
      </c>
      <c r="T106" s="2">
        <f t="shared" si="18"/>
        <v>11061.857142857159</v>
      </c>
      <c r="U106" s="2">
        <f t="shared" si="19"/>
        <v>420000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366562.28571428568</v>
      </c>
      <c r="Y106" s="2">
        <f t="shared" si="7"/>
        <v>31573712.714285702</v>
      </c>
      <c r="Z106" s="2" t="str">
        <f t="shared" si="8"/>
        <v>HERE</v>
      </c>
      <c r="AA106" s="2">
        <f>IF(Z106="HERE",Y106,AA105+Graph!$G$1*1000)</f>
        <v>31573712.714285702</v>
      </c>
      <c r="AB106" s="2">
        <f t="shared" si="21"/>
        <v>366562.28571428731</v>
      </c>
      <c r="AC106" s="2">
        <f t="shared" si="9"/>
        <v>1323556.2857142857</v>
      </c>
      <c r="AD106" s="3">
        <f t="shared" si="10"/>
        <v>31573712.714285702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20987541.962068956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36</v>
      </c>
      <c r="C107" s="7"/>
      <c r="D107" s="2" t="e">
        <f t="shared" si="12"/>
        <v>#N/A</v>
      </c>
      <c r="E107" s="2" t="e">
        <f t="shared" si="22"/>
        <v>#N/A</v>
      </c>
      <c r="F107" s="2">
        <v>596673.77527010441</v>
      </c>
      <c r="G107" s="2">
        <f t="shared" si="23"/>
        <v>408938.14285714284</v>
      </c>
      <c r="H107" s="2">
        <f t="shared" si="13"/>
        <v>32303894.142857105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1013374.8571428577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606175.18607443571</v>
      </c>
      <c r="Q107" s="2">
        <f>IF(P107&gt;Graph!$G$1*1000,Graph!$G$1*1000,P107)</f>
        <v>420000</v>
      </c>
      <c r="R107" s="2">
        <f t="shared" si="16"/>
        <v>33317269</v>
      </c>
      <c r="S107" s="2">
        <f t="shared" si="17"/>
        <v>408938.14285714179</v>
      </c>
      <c r="T107" s="2">
        <f t="shared" si="18"/>
        <v>11061.857142857159</v>
      </c>
      <c r="U107" s="2">
        <f t="shared" si="19"/>
        <v>420000</v>
      </c>
      <c r="V107" s="2">
        <f t="shared" si="28"/>
        <v>1376994</v>
      </c>
      <c r="W107" s="2">
        <f t="shared" si="20"/>
        <v>53437.714285714319</v>
      </c>
      <c r="X107" s="2">
        <f t="shared" si="6"/>
        <v>366562.28571428568</v>
      </c>
      <c r="Y107" s="2">
        <f t="shared" si="7"/>
        <v>31940274.999999989</v>
      </c>
      <c r="Z107" s="2" t="str">
        <f t="shared" si="8"/>
        <v>HERE</v>
      </c>
      <c r="AA107" s="2">
        <f>IF(Z107="HERE",Y107,AA106+Graph!$G$1*1000)</f>
        <v>31940274.999999989</v>
      </c>
      <c r="AB107" s="2">
        <f t="shared" si="21"/>
        <v>366562.28571428731</v>
      </c>
      <c r="AC107" s="2">
        <f t="shared" si="9"/>
        <v>1376994</v>
      </c>
      <c r="AD107" s="3">
        <f t="shared" si="10"/>
        <v>31940274.999999989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21354175.937931027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37</v>
      </c>
      <c r="C108" s="7"/>
      <c r="D108" s="2" t="e">
        <f t="shared" si="12"/>
        <v>#N/A</v>
      </c>
      <c r="E108" s="2" t="e">
        <f t="shared" si="22"/>
        <v>#N/A</v>
      </c>
      <c r="F108" s="2">
        <v>600688.09147658944</v>
      </c>
      <c r="G108" s="2">
        <f t="shared" si="23"/>
        <v>408938.14285714284</v>
      </c>
      <c r="H108" s="2">
        <f t="shared" si="13"/>
        <v>32712832.285714246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1024436.7142857149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610291.96278512478</v>
      </c>
      <c r="Q108" s="2">
        <f>IF(P108&gt;Graph!$G$1*1000,Graph!$G$1*1000,P108)</f>
        <v>420000</v>
      </c>
      <c r="R108" s="2">
        <f t="shared" si="16"/>
        <v>33737269</v>
      </c>
      <c r="S108" s="2">
        <f t="shared" si="17"/>
        <v>408938.14285714179</v>
      </c>
      <c r="T108" s="2">
        <f t="shared" si="18"/>
        <v>11061.857142857159</v>
      </c>
      <c r="U108" s="2">
        <f t="shared" si="19"/>
        <v>420000</v>
      </c>
      <c r="V108" s="2">
        <f t="shared" si="28"/>
        <v>1508825.75</v>
      </c>
      <c r="W108" s="2">
        <f t="shared" si="20"/>
        <v>131831.75</v>
      </c>
      <c r="X108" s="2">
        <f t="shared" si="6"/>
        <v>288168.25</v>
      </c>
      <c r="Y108" s="2">
        <f t="shared" si="7"/>
        <v>32228443.249999989</v>
      </c>
      <c r="Z108" s="2" t="str">
        <f t="shared" si="8"/>
        <v>HERE</v>
      </c>
      <c r="AA108" s="2">
        <f>IF(Z108="HERE",Y108,AA107+Graph!$G$1*1000)</f>
        <v>32228443.249999989</v>
      </c>
      <c r="AB108" s="2">
        <f t="shared" si="21"/>
        <v>288168.25</v>
      </c>
      <c r="AC108" s="2">
        <f t="shared" si="9"/>
        <v>1508825.75</v>
      </c>
      <c r="AD108" s="3">
        <f t="shared" si="10"/>
        <v>32228443.249999989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21720809.913793094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38</v>
      </c>
      <c r="C109" s="7"/>
      <c r="D109" s="2" t="e">
        <f t="shared" si="12"/>
        <v>#N/A</v>
      </c>
      <c r="E109" s="2" t="e">
        <f t="shared" si="22"/>
        <v>#N/A</v>
      </c>
      <c r="F109" s="2">
        <v>604702.40768307447</v>
      </c>
      <c r="G109" s="2">
        <f t="shared" si="23"/>
        <v>408938.14285714284</v>
      </c>
      <c r="H109" s="2">
        <f t="shared" si="13"/>
        <v>33121770.428571388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1035498.5714285721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614408.73949578404</v>
      </c>
      <c r="Q109" s="2">
        <f>IF(P109&gt;Graph!$G$1*1000,Graph!$G$1*1000,P109)</f>
        <v>420000</v>
      </c>
      <c r="R109" s="2">
        <f t="shared" si="16"/>
        <v>34157269</v>
      </c>
      <c r="S109" s="2">
        <f t="shared" si="17"/>
        <v>408938.14285714179</v>
      </c>
      <c r="T109" s="2">
        <f t="shared" si="18"/>
        <v>11061.857142857159</v>
      </c>
      <c r="U109" s="2">
        <f t="shared" si="19"/>
        <v>420000</v>
      </c>
      <c r="V109" s="2">
        <f t="shared" si="28"/>
        <v>1640657.5</v>
      </c>
      <c r="W109" s="2">
        <f t="shared" si="20"/>
        <v>131831.75</v>
      </c>
      <c r="X109" s="2">
        <f t="shared" si="6"/>
        <v>288168.25</v>
      </c>
      <c r="Y109" s="2">
        <f t="shared" si="7"/>
        <v>32516611.499999989</v>
      </c>
      <c r="Z109" s="2" t="str">
        <f t="shared" si="8"/>
        <v>HERE</v>
      </c>
      <c r="AA109" s="2">
        <f>IF(Z109="HERE",Y109,AA108+Graph!$G$1*1000)</f>
        <v>32516611.499999989</v>
      </c>
      <c r="AB109" s="2">
        <f t="shared" si="21"/>
        <v>288168.25</v>
      </c>
      <c r="AC109" s="2">
        <f t="shared" si="9"/>
        <v>1640657.5</v>
      </c>
      <c r="AD109" s="3">
        <f t="shared" si="10"/>
        <v>32516611.499999989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22087443.889655162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39</v>
      </c>
      <c r="C110" s="7"/>
      <c r="D110" s="2" t="e">
        <f t="shared" si="12"/>
        <v>#N/A</v>
      </c>
      <c r="E110" s="2" t="e">
        <f t="shared" si="22"/>
        <v>#N/A</v>
      </c>
      <c r="F110" s="2">
        <v>608716.72388955951</v>
      </c>
      <c r="G110" s="2">
        <f t="shared" si="23"/>
        <v>408938.14285714284</v>
      </c>
      <c r="H110" s="2">
        <f t="shared" si="13"/>
        <v>33530708.57142853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1046560.4285714292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618525.51620647311</v>
      </c>
      <c r="Q110" s="2">
        <f>IF(P110&gt;Graph!$G$1*1000,Graph!$G$1*1000,P110)</f>
        <v>420000</v>
      </c>
      <c r="R110" s="2">
        <f t="shared" si="16"/>
        <v>34577269</v>
      </c>
      <c r="S110" s="2">
        <f t="shared" si="17"/>
        <v>408938.14285714179</v>
      </c>
      <c r="T110" s="2">
        <f t="shared" si="18"/>
        <v>11061.857142857159</v>
      </c>
      <c r="U110" s="2">
        <f t="shared" si="19"/>
        <v>420000</v>
      </c>
      <c r="V110" s="2">
        <f t="shared" si="28"/>
        <v>1772489.25</v>
      </c>
      <c r="W110" s="2">
        <f t="shared" si="20"/>
        <v>131831.75</v>
      </c>
      <c r="X110" s="2">
        <f t="shared" si="6"/>
        <v>288168.25</v>
      </c>
      <c r="Y110" s="2">
        <f t="shared" si="7"/>
        <v>32804779.749999989</v>
      </c>
      <c r="Z110" s="2" t="str">
        <f t="shared" si="8"/>
        <v>HERE</v>
      </c>
      <c r="AA110" s="2">
        <f>IF(Z110="HERE",Y110,AA109+Graph!$G$1*1000)</f>
        <v>32804779.749999989</v>
      </c>
      <c r="AB110" s="2">
        <f t="shared" si="21"/>
        <v>288168.25</v>
      </c>
      <c r="AC110" s="2">
        <f t="shared" si="9"/>
        <v>1772489.25</v>
      </c>
      <c r="AD110" s="3">
        <f t="shared" si="10"/>
        <v>32804779.749999989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22454077.865517229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40</v>
      </c>
      <c r="C111" s="7"/>
      <c r="D111" s="2" t="e">
        <f t="shared" si="12"/>
        <v>#N/A</v>
      </c>
      <c r="E111" s="2" t="e">
        <f t="shared" si="22"/>
        <v>#N/A</v>
      </c>
      <c r="F111" s="2">
        <v>612731.04009604454</v>
      </c>
      <c r="G111" s="2">
        <f t="shared" si="23"/>
        <v>408938.14285714284</v>
      </c>
      <c r="H111" s="2">
        <f t="shared" si="13"/>
        <v>33939646.714285672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1057622.2857142864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622642.29291716218</v>
      </c>
      <c r="Q111" s="2">
        <f>IF(P111&gt;Graph!$G$1*1000,Graph!$G$1*1000,P111)</f>
        <v>420000</v>
      </c>
      <c r="R111" s="2">
        <f t="shared" si="16"/>
        <v>34997269</v>
      </c>
      <c r="S111" s="2">
        <f t="shared" si="17"/>
        <v>408938.14285714179</v>
      </c>
      <c r="T111" s="2">
        <f t="shared" si="18"/>
        <v>11061.857142857159</v>
      </c>
      <c r="U111" s="2">
        <f t="shared" si="19"/>
        <v>420000</v>
      </c>
      <c r="V111" s="2">
        <f t="shared" si="28"/>
        <v>1904321</v>
      </c>
      <c r="W111" s="2">
        <f t="shared" si="20"/>
        <v>131831.75</v>
      </c>
      <c r="X111" s="2">
        <f t="shared" si="6"/>
        <v>288168.25</v>
      </c>
      <c r="Y111" s="2">
        <f t="shared" si="7"/>
        <v>33092947.999999989</v>
      </c>
      <c r="Z111" s="2" t="str">
        <f t="shared" si="8"/>
        <v>HERE</v>
      </c>
      <c r="AA111" s="2">
        <f>IF(Z111="HERE",Y111,AA110+Graph!$G$1*1000)</f>
        <v>33092947.999999989</v>
      </c>
      <c r="AB111" s="2">
        <f t="shared" si="21"/>
        <v>288168.25</v>
      </c>
      <c r="AC111" s="2">
        <f t="shared" si="9"/>
        <v>1904321</v>
      </c>
      <c r="AD111" s="3">
        <f t="shared" si="10"/>
        <v>33092947.999999989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22820711.841379296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41</v>
      </c>
      <c r="C112" s="7"/>
      <c r="D112" s="2" t="e">
        <f t="shared" si="12"/>
        <v>#N/A</v>
      </c>
      <c r="E112" s="2" t="e">
        <f t="shared" si="22"/>
        <v>#N/A</v>
      </c>
      <c r="F112" s="2">
        <v>616745.35630249977</v>
      </c>
      <c r="G112" s="2">
        <f t="shared" si="23"/>
        <v>408938.14285714284</v>
      </c>
      <c r="H112" s="2">
        <f t="shared" si="13"/>
        <v>34348584.857142814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1068684.1428571434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626759.06962785125</v>
      </c>
      <c r="Q112" s="2">
        <f>IF(P112&gt;Graph!$G$1*1000,Graph!$G$1*1000,P112)</f>
        <v>420000</v>
      </c>
      <c r="R112" s="2">
        <f t="shared" si="16"/>
        <v>35417269</v>
      </c>
      <c r="S112" s="2">
        <f t="shared" si="17"/>
        <v>408938.14285714179</v>
      </c>
      <c r="T112" s="2">
        <f t="shared" si="18"/>
        <v>11061.857142857043</v>
      </c>
      <c r="U112" s="2">
        <f t="shared" si="19"/>
        <v>420000</v>
      </c>
      <c r="V112" s="2">
        <f t="shared" si="28"/>
        <v>2036152.75</v>
      </c>
      <c r="W112" s="2">
        <f t="shared" si="20"/>
        <v>131831.75</v>
      </c>
      <c r="X112" s="2">
        <f t="shared" si="6"/>
        <v>288168.25</v>
      </c>
      <c r="Y112" s="2">
        <f t="shared" si="7"/>
        <v>33381116.249999989</v>
      </c>
      <c r="Z112" s="2" t="str">
        <f t="shared" si="8"/>
        <v>HERE</v>
      </c>
      <c r="AA112" s="2">
        <f>IF(Z112="HERE",Y112,AA111+Graph!$G$1*1000)</f>
        <v>33381116.249999989</v>
      </c>
      <c r="AB112" s="2">
        <f t="shared" si="21"/>
        <v>288168.25</v>
      </c>
      <c r="AC112" s="2">
        <f t="shared" si="9"/>
        <v>2036152.75</v>
      </c>
      <c r="AD112" s="3">
        <f t="shared" si="10"/>
        <v>33381116.249999989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23187345.817241367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42</v>
      </c>
      <c r="C113" s="7"/>
      <c r="D113" s="2" t="e">
        <f t="shared" si="12"/>
        <v>#N/A</v>
      </c>
      <c r="E113" s="2" t="e">
        <f t="shared" si="22"/>
        <v>#N/A</v>
      </c>
      <c r="F113" s="2">
        <v>620759.6725089848</v>
      </c>
      <c r="G113" s="2">
        <f t="shared" si="23"/>
        <v>408938.14285714284</v>
      </c>
      <c r="H113" s="2">
        <f t="shared" si="13"/>
        <v>34757522.999999955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1079746.0000000005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630875.84633854032</v>
      </c>
      <c r="Q113" s="2">
        <f>IF(P113&gt;Graph!$G$1*1000,Graph!$G$1*1000,P113)</f>
        <v>420000</v>
      </c>
      <c r="R113" s="2">
        <f t="shared" si="16"/>
        <v>35837269</v>
      </c>
      <c r="S113" s="2">
        <f t="shared" si="17"/>
        <v>408938.14285714179</v>
      </c>
      <c r="T113" s="2">
        <f t="shared" si="18"/>
        <v>11061.857142857043</v>
      </c>
      <c r="U113" s="2">
        <f t="shared" si="19"/>
        <v>420000</v>
      </c>
      <c r="V113" s="2">
        <f t="shared" si="28"/>
        <v>2167984.5</v>
      </c>
      <c r="W113" s="2">
        <f t="shared" si="20"/>
        <v>131831.75</v>
      </c>
      <c r="X113" s="2">
        <f t="shared" si="6"/>
        <v>288168.25</v>
      </c>
      <c r="Y113" s="2">
        <f t="shared" si="7"/>
        <v>33669284.499999985</v>
      </c>
      <c r="Z113" s="2" t="str">
        <f t="shared" si="8"/>
        <v>HERE</v>
      </c>
      <c r="AA113" s="2">
        <f>IF(Z113="HERE",Y113,AA112+Graph!$G$1*1000)</f>
        <v>33669284.499999985</v>
      </c>
      <c r="AB113" s="2">
        <f t="shared" si="21"/>
        <v>288168.24999999627</v>
      </c>
      <c r="AC113" s="2">
        <f t="shared" si="9"/>
        <v>2167984.5</v>
      </c>
      <c r="AD113" s="3">
        <f t="shared" si="10"/>
        <v>33669284.499999985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23553979.793103434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43</v>
      </c>
      <c r="C114" s="7"/>
      <c r="D114" s="2" t="e">
        <f t="shared" si="12"/>
        <v>#N/A</v>
      </c>
      <c r="E114" s="2" t="e">
        <f t="shared" si="22"/>
        <v>#N/A</v>
      </c>
      <c r="F114" s="2">
        <v>624773.98871546984</v>
      </c>
      <c r="G114" s="2">
        <f t="shared" si="23"/>
        <v>408938.14285714284</v>
      </c>
      <c r="H114" s="2">
        <f t="shared" si="13"/>
        <v>35166461.142857097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1090807.8571428575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634992.62304922938</v>
      </c>
      <c r="Q114" s="2">
        <f>IF(P114&gt;Graph!$G$1*1000,Graph!$G$1*1000,P114)</f>
        <v>420000</v>
      </c>
      <c r="R114" s="2">
        <f t="shared" si="16"/>
        <v>36257269</v>
      </c>
      <c r="S114" s="2">
        <f t="shared" si="17"/>
        <v>408938.14285714179</v>
      </c>
      <c r="T114" s="2">
        <f t="shared" si="18"/>
        <v>11061.857142857043</v>
      </c>
      <c r="U114" s="2">
        <f t="shared" si="19"/>
        <v>420000</v>
      </c>
      <c r="V114" s="2">
        <f t="shared" si="28"/>
        <v>2299816.25</v>
      </c>
      <c r="W114" s="2">
        <f t="shared" si="20"/>
        <v>131831.75</v>
      </c>
      <c r="X114" s="2">
        <f t="shared" si="6"/>
        <v>288168.25</v>
      </c>
      <c r="Y114" s="2">
        <f t="shared" si="7"/>
        <v>33957452.749999985</v>
      </c>
      <c r="Z114" s="2" t="str">
        <f t="shared" si="8"/>
        <v>HERE</v>
      </c>
      <c r="AA114" s="2">
        <f>IF(Z114="HERE",Y114,AA113+Graph!$G$1*1000)</f>
        <v>33957452.749999985</v>
      </c>
      <c r="AB114" s="2">
        <f t="shared" si="21"/>
        <v>288168.25</v>
      </c>
      <c r="AC114" s="2">
        <f t="shared" si="9"/>
        <v>2299816.25</v>
      </c>
      <c r="AD114" s="3">
        <f t="shared" si="10"/>
        <v>33957452.749999985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23920613.768965501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44</v>
      </c>
      <c r="C115" s="7"/>
      <c r="D115" s="2" t="e">
        <f t="shared" si="12"/>
        <v>#N/A</v>
      </c>
      <c r="E115" s="2" t="e">
        <f t="shared" si="22"/>
        <v>#N/A</v>
      </c>
      <c r="F115" s="2">
        <v>628788.30492195487</v>
      </c>
      <c r="G115" s="2">
        <f t="shared" si="23"/>
        <v>408938.14285714284</v>
      </c>
      <c r="H115" s="2">
        <f t="shared" si="13"/>
        <v>35575399.285714239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1101869.7142857146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639109.39975988865</v>
      </c>
      <c r="Q115" s="2">
        <f>IF(P115&gt;Graph!$G$1*1000,Graph!$G$1*1000,P115)</f>
        <v>420000</v>
      </c>
      <c r="R115" s="2">
        <f t="shared" si="16"/>
        <v>36677269</v>
      </c>
      <c r="S115" s="2">
        <f t="shared" si="17"/>
        <v>408938.14285714179</v>
      </c>
      <c r="T115" s="2">
        <f t="shared" si="18"/>
        <v>11061.857142857043</v>
      </c>
      <c r="U115" s="2">
        <f t="shared" si="19"/>
        <v>420000</v>
      </c>
      <c r="V115" s="2">
        <f t="shared" si="28"/>
        <v>2431648</v>
      </c>
      <c r="W115" s="2">
        <f t="shared" si="20"/>
        <v>131831.75</v>
      </c>
      <c r="X115" s="2">
        <f t="shared" si="6"/>
        <v>288168.25</v>
      </c>
      <c r="Y115" s="2">
        <f t="shared" si="7"/>
        <v>34245620.999999985</v>
      </c>
      <c r="Z115" s="2" t="str">
        <f t="shared" si="8"/>
        <v>HERE</v>
      </c>
      <c r="AA115" s="2">
        <f>IF(Z115="HERE",Y115,AA114+Graph!$G$1*1000)</f>
        <v>34245620.999999985</v>
      </c>
      <c r="AB115" s="2">
        <f t="shared" si="21"/>
        <v>288168.25</v>
      </c>
      <c r="AC115" s="2">
        <f t="shared" si="9"/>
        <v>2431648</v>
      </c>
      <c r="AD115" s="3">
        <f t="shared" si="10"/>
        <v>34245620.999999985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24287247.744827569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45</v>
      </c>
      <c r="C116" s="7"/>
      <c r="D116" s="2" t="e">
        <f t="shared" si="12"/>
        <v>#N/A</v>
      </c>
      <c r="E116" s="2" t="e">
        <f t="shared" si="22"/>
        <v>#N/A</v>
      </c>
      <c r="F116" s="2">
        <v>632802.6211284399</v>
      </c>
      <c r="G116" s="2">
        <f t="shared" si="23"/>
        <v>408938.14285714284</v>
      </c>
      <c r="H116" s="2">
        <f t="shared" si="13"/>
        <v>35984337.428571381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1112931.5714285716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643226.17647057772</v>
      </c>
      <c r="Q116" s="2">
        <f>IF(P116&gt;Graph!$G$1*1000,Graph!$G$1*1000,P116)</f>
        <v>420000</v>
      </c>
      <c r="R116" s="2">
        <f t="shared" si="16"/>
        <v>37097269</v>
      </c>
      <c r="S116" s="2">
        <f t="shared" si="17"/>
        <v>408938.14285714179</v>
      </c>
      <c r="T116" s="2">
        <f t="shared" si="18"/>
        <v>11061.857142857043</v>
      </c>
      <c r="U116" s="2">
        <f t="shared" si="19"/>
        <v>420000</v>
      </c>
      <c r="V116" s="2">
        <f t="shared" si="28"/>
        <v>2639309</v>
      </c>
      <c r="W116" s="2">
        <f t="shared" si="20"/>
        <v>207661</v>
      </c>
      <c r="X116" s="2">
        <f t="shared" si="6"/>
        <v>212339</v>
      </c>
      <c r="Y116" s="2">
        <f t="shared" si="7"/>
        <v>34457959.999999985</v>
      </c>
      <c r="Z116" s="2" t="str">
        <f t="shared" si="8"/>
        <v>HERE</v>
      </c>
      <c r="AA116" s="2">
        <f>IF(Z116="HERE",Y116,AA115+Graph!$G$1*1000)</f>
        <v>34457959.999999985</v>
      </c>
      <c r="AB116" s="2">
        <f t="shared" si="21"/>
        <v>212339</v>
      </c>
      <c r="AC116" s="2">
        <f t="shared" si="9"/>
        <v>2639309</v>
      </c>
      <c r="AD116" s="3">
        <f t="shared" si="10"/>
        <v>34457959.999999985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24653881.720689639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46</v>
      </c>
      <c r="C117" s="7"/>
      <c r="D117" s="2" t="e">
        <f t="shared" si="12"/>
        <v>#N/A</v>
      </c>
      <c r="E117" s="2" t="e">
        <f t="shared" si="22"/>
        <v>#N/A</v>
      </c>
      <c r="F117" s="2">
        <v>636816.93733492494</v>
      </c>
      <c r="G117" s="2">
        <f t="shared" si="23"/>
        <v>408938.14285714284</v>
      </c>
      <c r="H117" s="2">
        <f t="shared" si="13"/>
        <v>36393275.571428522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1123993.4285714286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647342.95318126678</v>
      </c>
      <c r="Q117" s="2">
        <f>IF(P117&gt;Graph!$G$1*1000,Graph!$G$1*1000,P117)</f>
        <v>420000</v>
      </c>
      <c r="R117" s="2">
        <f t="shared" si="16"/>
        <v>37517269</v>
      </c>
      <c r="S117" s="2">
        <f t="shared" si="17"/>
        <v>408938.14285714179</v>
      </c>
      <c r="T117" s="2">
        <f t="shared" si="18"/>
        <v>11061.857142857043</v>
      </c>
      <c r="U117" s="2">
        <f t="shared" si="19"/>
        <v>420000</v>
      </c>
      <c r="V117" s="2">
        <f t="shared" si="28"/>
        <v>2918252</v>
      </c>
      <c r="W117" s="2">
        <f t="shared" si="20"/>
        <v>278943</v>
      </c>
      <c r="X117" s="2">
        <f t="shared" si="6"/>
        <v>141057</v>
      </c>
      <c r="Y117" s="2">
        <f t="shared" si="7"/>
        <v>34599016.999999985</v>
      </c>
      <c r="Z117" s="2" t="str">
        <f t="shared" si="8"/>
        <v>HERE</v>
      </c>
      <c r="AA117" s="2">
        <f>IF(Z117="HERE",Y117,AA116+Graph!$G$1*1000)</f>
        <v>34599016.999999985</v>
      </c>
      <c r="AB117" s="2">
        <f t="shared" si="21"/>
        <v>141057</v>
      </c>
      <c r="AC117" s="2">
        <f t="shared" si="9"/>
        <v>2918252</v>
      </c>
      <c r="AD117" s="3">
        <f t="shared" si="10"/>
        <v>34599016.999999985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25020515.69655171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47</v>
      </c>
      <c r="C118" s="7"/>
      <c r="D118" s="2" t="e">
        <f t="shared" si="12"/>
        <v>#N/A</v>
      </c>
      <c r="E118" s="2" t="e">
        <f t="shared" si="22"/>
        <v>#N/A</v>
      </c>
      <c r="F118" s="2">
        <v>640831.25354140997</v>
      </c>
      <c r="G118" s="2">
        <f t="shared" si="23"/>
        <v>408938.14285714284</v>
      </c>
      <c r="H118" s="2">
        <f t="shared" si="13"/>
        <v>36802213.714285664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1135055.2857142857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651459.72989195585</v>
      </c>
      <c r="Q118" s="2">
        <f>IF(P118&gt;Graph!$G$1*1000,Graph!$G$1*1000,P118)</f>
        <v>420000</v>
      </c>
      <c r="R118" s="2">
        <f t="shared" si="16"/>
        <v>37937269</v>
      </c>
      <c r="S118" s="2">
        <f t="shared" si="17"/>
        <v>408938.14285714179</v>
      </c>
      <c r="T118" s="2">
        <f t="shared" si="18"/>
        <v>11061.857142857043</v>
      </c>
      <c r="U118" s="2">
        <f t="shared" si="19"/>
        <v>420000</v>
      </c>
      <c r="V118" s="2">
        <f t="shared" si="28"/>
        <v>3234946</v>
      </c>
      <c r="W118" s="2">
        <f t="shared" si="20"/>
        <v>316694</v>
      </c>
      <c r="X118" s="2">
        <f t="shared" si="6"/>
        <v>103306</v>
      </c>
      <c r="Y118" s="2">
        <f t="shared" si="7"/>
        <v>34702322.999999985</v>
      </c>
      <c r="Z118" s="2" t="str">
        <f t="shared" si="8"/>
        <v>HERE</v>
      </c>
      <c r="AA118" s="2">
        <f>IF(Z118="HERE",Y118,AA117+Graph!$G$1*1000)</f>
        <v>34702322.999999985</v>
      </c>
      <c r="AB118" s="2">
        <f t="shared" si="21"/>
        <v>103306</v>
      </c>
      <c r="AC118" s="2">
        <f t="shared" si="9"/>
        <v>3234946</v>
      </c>
      <c r="AD118" s="3">
        <f t="shared" si="10"/>
        <v>34702322.999999985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25387149.672413778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48</v>
      </c>
      <c r="C119" s="7"/>
      <c r="D119" s="2" t="e">
        <f t="shared" si="12"/>
        <v>#N/A</v>
      </c>
      <c r="E119" s="2" t="e">
        <f t="shared" si="22"/>
        <v>#N/A</v>
      </c>
      <c r="F119" s="2">
        <v>644845.569747895</v>
      </c>
      <c r="G119" s="2">
        <f t="shared" si="23"/>
        <v>408938.14285714284</v>
      </c>
      <c r="H119" s="2">
        <f t="shared" si="13"/>
        <v>37211151.857142806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1146117.1428571427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655576.50660264492</v>
      </c>
      <c r="Q119" s="2">
        <f>IF(P119&gt;Graph!$G$1*1000,Graph!$G$1*1000,P119)</f>
        <v>420000</v>
      </c>
      <c r="R119" s="2">
        <f t="shared" si="16"/>
        <v>38357269</v>
      </c>
      <c r="S119" s="2">
        <f t="shared" si="17"/>
        <v>408938.14285714179</v>
      </c>
      <c r="T119" s="2">
        <f t="shared" si="18"/>
        <v>11061.857142857043</v>
      </c>
      <c r="U119" s="2">
        <f t="shared" si="19"/>
        <v>420000</v>
      </c>
      <c r="V119" s="2">
        <f t="shared" si="28"/>
        <v>3559179</v>
      </c>
      <c r="W119" s="2">
        <f t="shared" si="20"/>
        <v>324233</v>
      </c>
      <c r="X119" s="2">
        <f t="shared" si="6"/>
        <v>95767</v>
      </c>
      <c r="Y119" s="2">
        <f t="shared" si="7"/>
        <v>34798089.999999985</v>
      </c>
      <c r="Z119" s="2" t="str">
        <f t="shared" si="8"/>
        <v>HERE</v>
      </c>
      <c r="AA119" s="2">
        <f>IF(Z119="HERE",Y119,AA118+Graph!$G$1*1000)</f>
        <v>34798089.999999985</v>
      </c>
      <c r="AB119" s="2">
        <f t="shared" si="21"/>
        <v>95767</v>
      </c>
      <c r="AC119" s="2">
        <f t="shared" si="9"/>
        <v>3559179</v>
      </c>
      <c r="AD119" s="3">
        <f t="shared" si="10"/>
        <v>34798089.999999985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25753783.648275845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49</v>
      </c>
      <c r="C120" s="7"/>
      <c r="D120" s="2" t="e">
        <f t="shared" si="12"/>
        <v>#N/A</v>
      </c>
      <c r="E120" s="2" t="e">
        <f t="shared" si="22"/>
        <v>#N/A</v>
      </c>
      <c r="F120" s="2">
        <v>648859.88595438004</v>
      </c>
      <c r="G120" s="2">
        <f t="shared" si="23"/>
        <v>408938.14285714284</v>
      </c>
      <c r="H120" s="2">
        <f t="shared" si="13"/>
        <v>37620089.999999948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1157178.9999999998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659693.28331333399</v>
      </c>
      <c r="Q120" s="2">
        <f>IF(P120&gt;Graph!$G$1*1000,Graph!$G$1*1000,P120)</f>
        <v>420000</v>
      </c>
      <c r="R120" s="2">
        <f t="shared" si="16"/>
        <v>38777269</v>
      </c>
      <c r="S120" s="2">
        <f t="shared" si="17"/>
        <v>408938.14285714179</v>
      </c>
      <c r="T120" s="2">
        <f t="shared" si="18"/>
        <v>11061.857142857043</v>
      </c>
      <c r="U120" s="2">
        <f t="shared" si="19"/>
        <v>420000</v>
      </c>
      <c r="V120" s="2">
        <f t="shared" si="28"/>
        <v>3837094</v>
      </c>
      <c r="W120" s="2">
        <f t="shared" si="20"/>
        <v>277915</v>
      </c>
      <c r="X120" s="2">
        <f t="shared" si="6"/>
        <v>142085</v>
      </c>
      <c r="Y120" s="2">
        <f t="shared" si="7"/>
        <v>34940174.999999985</v>
      </c>
      <c r="Z120" s="2" t="str">
        <f t="shared" si="8"/>
        <v>HERE</v>
      </c>
      <c r="AA120" s="2">
        <f>IF(Z120="HERE",Y120,AA119+Graph!$G$1*1000)</f>
        <v>34940174.999999985</v>
      </c>
      <c r="AB120" s="2">
        <f t="shared" si="21"/>
        <v>142085</v>
      </c>
      <c r="AC120" s="2">
        <f t="shared" si="9"/>
        <v>3837094</v>
      </c>
      <c r="AD120" s="3">
        <f t="shared" si="10"/>
        <v>34940174.999999985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26120417.624137912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50</v>
      </c>
      <c r="C121" s="7"/>
      <c r="D121" s="2" t="e">
        <f t="shared" si="12"/>
        <v>#N/A</v>
      </c>
      <c r="E121" s="2" t="e">
        <f t="shared" si="22"/>
        <v>#N/A</v>
      </c>
      <c r="F121" s="2">
        <v>652874.20216086507</v>
      </c>
      <c r="G121" s="2">
        <f t="shared" si="23"/>
        <v>408938.14285714284</v>
      </c>
      <c r="H121" s="2">
        <f t="shared" si="13"/>
        <v>38029028.14285709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1168240.8571428568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663810.06002399325</v>
      </c>
      <c r="Q121" s="2">
        <f>IF(P121&gt;Graph!$G$1*1000,Graph!$G$1*1000,P121)</f>
        <v>420000</v>
      </c>
      <c r="R121" s="2">
        <f t="shared" si="16"/>
        <v>39197269</v>
      </c>
      <c r="S121" s="2">
        <f t="shared" si="17"/>
        <v>408938.14285714179</v>
      </c>
      <c r="T121" s="2">
        <f t="shared" si="18"/>
        <v>11061.857142857043</v>
      </c>
      <c r="U121" s="2">
        <f t="shared" si="19"/>
        <v>420000</v>
      </c>
      <c r="V121" s="2">
        <f t="shared" si="28"/>
        <v>4062501</v>
      </c>
      <c r="W121" s="2">
        <f t="shared" si="20"/>
        <v>225407</v>
      </c>
      <c r="X121" s="2">
        <f t="shared" si="6"/>
        <v>194593</v>
      </c>
      <c r="Y121" s="2">
        <f t="shared" si="7"/>
        <v>35134767.999999985</v>
      </c>
      <c r="Z121" s="2" t="str">
        <f t="shared" si="8"/>
        <v>HERE</v>
      </c>
      <c r="AA121" s="2">
        <f>IF(Z121="HERE",Y121,AA120+Graph!$G$1*1000)</f>
        <v>35134767.999999985</v>
      </c>
      <c r="AB121" s="2">
        <f t="shared" si="21"/>
        <v>194593</v>
      </c>
      <c r="AC121" s="2">
        <f t="shared" si="9"/>
        <v>4062501</v>
      </c>
      <c r="AD121" s="3">
        <f t="shared" si="10"/>
        <v>35134767.999999985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26487051.599999979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51</v>
      </c>
      <c r="C122" s="7"/>
      <c r="D122" s="2" t="e">
        <f t="shared" si="12"/>
        <v>#N/A</v>
      </c>
      <c r="E122" s="2" t="e">
        <f t="shared" si="22"/>
        <v>#N/A</v>
      </c>
      <c r="F122" s="2">
        <v>656888.5183673501</v>
      </c>
      <c r="G122" s="2">
        <f t="shared" si="23"/>
        <v>408938.14285714284</v>
      </c>
      <c r="H122" s="2">
        <f t="shared" si="13"/>
        <v>38437966.285714231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1179302.7142857139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667926.83673468232</v>
      </c>
      <c r="Q122" s="2">
        <f>IF(P122&gt;Graph!$G$1*1000,Graph!$G$1*1000,P122)</f>
        <v>420000</v>
      </c>
      <c r="R122" s="2">
        <f t="shared" si="16"/>
        <v>39617269</v>
      </c>
      <c r="S122" s="2">
        <f t="shared" si="17"/>
        <v>408938.14285714179</v>
      </c>
      <c r="T122" s="2">
        <f t="shared" si="18"/>
        <v>11061.857142857043</v>
      </c>
      <c r="U122" s="2">
        <f t="shared" si="19"/>
        <v>420000</v>
      </c>
      <c r="V122" s="2">
        <f t="shared" si="28"/>
        <v>4266577</v>
      </c>
      <c r="W122" s="2">
        <f t="shared" si="20"/>
        <v>204076</v>
      </c>
      <c r="X122" s="2">
        <f t="shared" si="6"/>
        <v>215924</v>
      </c>
      <c r="Y122" s="2">
        <f t="shared" si="7"/>
        <v>35350691.999999985</v>
      </c>
      <c r="Z122" s="2" t="str">
        <f t="shared" si="8"/>
        <v>HERE</v>
      </c>
      <c r="AA122" s="2">
        <f>IF(Z122="HERE",Y122,AA121+Graph!$G$1*1000)</f>
        <v>35350691.999999985</v>
      </c>
      <c r="AB122" s="2">
        <f t="shared" si="21"/>
        <v>215924</v>
      </c>
      <c r="AC122" s="2">
        <f t="shared" si="9"/>
        <v>4266577</v>
      </c>
      <c r="AD122" s="3">
        <f t="shared" si="10"/>
        <v>35350691.999999985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26819629.542857125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52</v>
      </c>
      <c r="C123" s="7"/>
      <c r="D123" s="2" t="e">
        <f t="shared" si="12"/>
        <v>#N/A</v>
      </c>
      <c r="E123" s="2" t="e">
        <f t="shared" si="22"/>
        <v>#N/A</v>
      </c>
      <c r="F123" s="2">
        <v>660902.83457383513</v>
      </c>
      <c r="G123" s="2">
        <f t="shared" si="23"/>
        <v>408938.14285714284</v>
      </c>
      <c r="H123" s="2">
        <f t="shared" si="13"/>
        <v>38846904.428571373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1190364.5714285709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672043.61344537139</v>
      </c>
      <c r="Q123" s="2">
        <f>IF(P123&gt;Graph!$G$1*1000,Graph!$G$1*1000,P123)</f>
        <v>420000</v>
      </c>
      <c r="R123" s="2">
        <f t="shared" si="16"/>
        <v>40037269</v>
      </c>
      <c r="S123" s="2">
        <f t="shared" si="17"/>
        <v>408938.14285714179</v>
      </c>
      <c r="T123" s="2">
        <f t="shared" si="18"/>
        <v>11061.857142857043</v>
      </c>
      <c r="U123" s="2">
        <f t="shared" si="19"/>
        <v>420000</v>
      </c>
      <c r="V123" s="2">
        <f t="shared" si="28"/>
        <v>4609740</v>
      </c>
      <c r="W123" s="2">
        <f t="shared" si="20"/>
        <v>343163</v>
      </c>
      <c r="X123" s="2">
        <f t="shared" si="6"/>
        <v>76837</v>
      </c>
      <c r="Y123" s="2">
        <f t="shared" si="7"/>
        <v>35427528.999999985</v>
      </c>
      <c r="Z123" s="2" t="str">
        <f t="shared" si="8"/>
        <v>HERE</v>
      </c>
      <c r="AA123" s="2">
        <f>IF(Z123="HERE",Y123,AA122+Graph!$G$1*1000)</f>
        <v>35427528.999999985</v>
      </c>
      <c r="AB123" s="2">
        <f t="shared" si="21"/>
        <v>76837</v>
      </c>
      <c r="AC123" s="2">
        <f t="shared" si="9"/>
        <v>4609740</v>
      </c>
      <c r="AD123" s="3">
        <f t="shared" si="10"/>
        <v>35427528.999999985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27152207.485714268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53</v>
      </c>
      <c r="C124" s="7"/>
      <c r="D124" s="2" t="e">
        <f t="shared" si="12"/>
        <v>#N/A</v>
      </c>
      <c r="E124" s="2" t="e">
        <f t="shared" si="22"/>
        <v>#N/A</v>
      </c>
      <c r="F124" s="2">
        <v>664917.15078029037</v>
      </c>
      <c r="G124" s="2">
        <f t="shared" si="23"/>
        <v>408938.14285714284</v>
      </c>
      <c r="H124" s="2">
        <f t="shared" si="13"/>
        <v>39255842.571428515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1201426.4285714279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676160.39015606046</v>
      </c>
      <c r="Q124" s="2">
        <f>IF(P124&gt;Graph!$G$1*1000,Graph!$G$1*1000,P124)</f>
        <v>420000</v>
      </c>
      <c r="R124" s="2">
        <f t="shared" si="16"/>
        <v>40457269</v>
      </c>
      <c r="S124" s="2">
        <f t="shared" si="17"/>
        <v>408938.14285714179</v>
      </c>
      <c r="T124" s="2">
        <f t="shared" si="18"/>
        <v>11061.857142857043</v>
      </c>
      <c r="U124" s="2">
        <f t="shared" si="19"/>
        <v>420000</v>
      </c>
      <c r="V124" s="2">
        <f t="shared" si="28"/>
        <v>4973248</v>
      </c>
      <c r="W124" s="2">
        <f t="shared" si="20"/>
        <v>363508</v>
      </c>
      <c r="X124" s="2">
        <f t="shared" si="6"/>
        <v>56492</v>
      </c>
      <c r="Y124" s="2">
        <f t="shared" si="7"/>
        <v>35484020.999999985</v>
      </c>
      <c r="Z124" s="2" t="str">
        <f t="shared" si="8"/>
        <v>HERE</v>
      </c>
      <c r="AA124" s="2">
        <f>IF(Z124="HERE",Y124,AA123+Graph!$G$1*1000)</f>
        <v>35484020.999999985</v>
      </c>
      <c r="AB124" s="2">
        <f t="shared" si="21"/>
        <v>56492</v>
      </c>
      <c r="AC124" s="2">
        <f t="shared" si="9"/>
        <v>4973248</v>
      </c>
      <c r="AD124" s="3">
        <f t="shared" si="10"/>
        <v>35484020.999999985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27484785.428571414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54</v>
      </c>
      <c r="C125" s="7"/>
      <c r="D125" s="2" t="e">
        <f t="shared" si="12"/>
        <v>#N/A</v>
      </c>
      <c r="E125" s="2" t="e">
        <f t="shared" si="22"/>
        <v>#N/A</v>
      </c>
      <c r="F125" s="2">
        <v>668931.4669867754</v>
      </c>
      <c r="G125" s="2">
        <f t="shared" si="23"/>
        <v>408938.14285714284</v>
      </c>
      <c r="H125" s="2">
        <f t="shared" si="13"/>
        <v>39664780.714285657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1212488.285714285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680277.16686674953</v>
      </c>
      <c r="Q125" s="2">
        <f>IF(P125&gt;Graph!$G$1*1000,Graph!$G$1*1000,P125)</f>
        <v>420000</v>
      </c>
      <c r="R125" s="2">
        <f t="shared" si="16"/>
        <v>40877269</v>
      </c>
      <c r="S125" s="2">
        <f t="shared" si="17"/>
        <v>408938.14285714179</v>
      </c>
      <c r="T125" s="2">
        <f t="shared" si="18"/>
        <v>11061.857142857043</v>
      </c>
      <c r="U125" s="2">
        <f t="shared" si="19"/>
        <v>420000</v>
      </c>
      <c r="V125" s="2">
        <f t="shared" si="28"/>
        <v>5383103</v>
      </c>
      <c r="W125" s="2">
        <f t="shared" si="20"/>
        <v>409855</v>
      </c>
      <c r="X125" s="2">
        <f t="shared" si="6"/>
        <v>10145</v>
      </c>
      <c r="Y125" s="2">
        <f t="shared" si="7"/>
        <v>35494165.999999985</v>
      </c>
      <c r="Z125" s="2" t="str">
        <f t="shared" si="8"/>
        <v>HERE</v>
      </c>
      <c r="AA125" s="2">
        <f>IF(Z125="HERE",Y125,AA124+Graph!$G$1*1000)</f>
        <v>35494165.999999985</v>
      </c>
      <c r="AB125" s="2">
        <f t="shared" si="21"/>
        <v>10145</v>
      </c>
      <c r="AC125" s="2">
        <f t="shared" si="9"/>
        <v>5383103</v>
      </c>
      <c r="AD125" s="3">
        <f t="shared" si="10"/>
        <v>35494165.999999985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27817363.37142856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55</v>
      </c>
      <c r="C126" s="7"/>
      <c r="D126" s="2" t="e">
        <f t="shared" si="12"/>
        <v>#N/A</v>
      </c>
      <c r="E126" s="2" t="e">
        <f t="shared" si="22"/>
        <v>#N/A</v>
      </c>
      <c r="F126" s="2">
        <v>672945.78319326043</v>
      </c>
      <c r="G126" s="2">
        <f t="shared" si="23"/>
        <v>408938.14285714284</v>
      </c>
      <c r="H126" s="2">
        <f t="shared" si="13"/>
        <v>40073718.857142799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1223550.142857142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684393.94357743859</v>
      </c>
      <c r="Q126" s="2">
        <f>IF(P126&gt;Graph!$G$1*1000,Graph!$G$1*1000,P126)</f>
        <v>420000</v>
      </c>
      <c r="R126" s="2">
        <f t="shared" si="16"/>
        <v>41297269</v>
      </c>
      <c r="S126" s="2">
        <f t="shared" si="17"/>
        <v>408938.14285714179</v>
      </c>
      <c r="T126" s="2">
        <f t="shared" si="18"/>
        <v>11061.857142857043</v>
      </c>
      <c r="U126" s="2">
        <f t="shared" si="19"/>
        <v>420000</v>
      </c>
      <c r="V126" s="2">
        <f t="shared" si="28"/>
        <v>5861351</v>
      </c>
      <c r="W126" s="2">
        <f t="shared" si="20"/>
        <v>478248</v>
      </c>
      <c r="X126" s="2">
        <f t="shared" si="6"/>
        <v>-58248</v>
      </c>
      <c r="Y126" s="2">
        <f t="shared" si="7"/>
        <v>35435917.999999985</v>
      </c>
      <c r="Z126" s="2" t="str">
        <f t="shared" si="8"/>
        <v>HERE</v>
      </c>
      <c r="AA126" s="2">
        <f>IF(Z126="HERE",Y126,AA125+Graph!$G$1*1000)</f>
        <v>35435917.999999985</v>
      </c>
      <c r="AB126" s="2">
        <f t="shared" si="21"/>
        <v>-58248</v>
      </c>
      <c r="AC126" s="2">
        <f t="shared" si="9"/>
        <v>5861351</v>
      </c>
      <c r="AD126" s="3">
        <f t="shared" si="10"/>
        <v>35435917.999999985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28149941.314285703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56</v>
      </c>
      <c r="C127" s="7"/>
      <c r="D127" s="2" t="e">
        <f t="shared" si="12"/>
        <v>#N/A</v>
      </c>
      <c r="E127" s="2" t="e">
        <f t="shared" si="22"/>
        <v>#N/A</v>
      </c>
      <c r="F127" s="2">
        <v>676960.09939974546</v>
      </c>
      <c r="G127" s="2">
        <f t="shared" si="23"/>
        <v>408938.14285714284</v>
      </c>
      <c r="H127" s="2">
        <f t="shared" si="13"/>
        <v>40482656.99999994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1234611.9999999991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688510.72028812766</v>
      </c>
      <c r="Q127" s="2">
        <f>IF(P127&gt;Graph!$G$1*1000,Graph!$G$1*1000,P127)</f>
        <v>420000</v>
      </c>
      <c r="R127" s="2">
        <f t="shared" si="16"/>
        <v>41717269</v>
      </c>
      <c r="S127" s="2">
        <f t="shared" si="17"/>
        <v>408938.14285714179</v>
      </c>
      <c r="T127" s="2">
        <f t="shared" si="18"/>
        <v>11061.857142857043</v>
      </c>
      <c r="U127" s="2">
        <f t="shared" si="19"/>
        <v>420000</v>
      </c>
      <c r="V127" s="2">
        <f t="shared" si="28"/>
        <v>6353321</v>
      </c>
      <c r="W127" s="2">
        <f t="shared" si="20"/>
        <v>491970</v>
      </c>
      <c r="X127" s="2">
        <f t="shared" si="6"/>
        <v>-71970</v>
      </c>
      <c r="Y127" s="2">
        <f t="shared" si="7"/>
        <v>35363947.999999985</v>
      </c>
      <c r="Z127" s="2" t="str">
        <f t="shared" si="8"/>
        <v>HERE</v>
      </c>
      <c r="AA127" s="2">
        <f>IF(Z127="HERE",Y127,AA126+Graph!$G$1*1000)</f>
        <v>35363947.999999985</v>
      </c>
      <c r="AB127" s="2">
        <f t="shared" si="21"/>
        <v>-71970</v>
      </c>
      <c r="AC127" s="2">
        <f t="shared" si="9"/>
        <v>6353321</v>
      </c>
      <c r="AD127" s="3">
        <f t="shared" si="10"/>
        <v>35363947.999999985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28482519.257142846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57</v>
      </c>
      <c r="C128" s="7"/>
      <c r="D128" s="2" t="e">
        <f t="shared" si="12"/>
        <v>#N/A</v>
      </c>
      <c r="E128" s="2" t="e">
        <f t="shared" si="22"/>
        <v>#N/A</v>
      </c>
      <c r="F128" s="2">
        <v>680974.4156062305</v>
      </c>
      <c r="G128" s="2">
        <f t="shared" si="23"/>
        <v>408938.14285714284</v>
      </c>
      <c r="H128" s="2">
        <f t="shared" si="13"/>
        <v>40891595.142857082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1245673.8571428561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692627.49699878693</v>
      </c>
      <c r="Q128" s="2">
        <f>IF(P128&gt;Graph!$G$1*1000,Graph!$G$1*1000,P128)</f>
        <v>420000</v>
      </c>
      <c r="R128" s="2">
        <f t="shared" si="16"/>
        <v>42137269</v>
      </c>
      <c r="S128" s="2">
        <f t="shared" si="17"/>
        <v>408938.14285714179</v>
      </c>
      <c r="T128" s="2">
        <f t="shared" si="18"/>
        <v>11061.857142857043</v>
      </c>
      <c r="U128" s="2">
        <f t="shared" si="19"/>
        <v>420000</v>
      </c>
      <c r="V128" s="2">
        <f t="shared" si="28"/>
        <v>6573570</v>
      </c>
      <c r="W128" s="2">
        <f t="shared" si="20"/>
        <v>220249</v>
      </c>
      <c r="X128" s="2">
        <f t="shared" si="6"/>
        <v>199751</v>
      </c>
      <c r="Y128" s="2">
        <f t="shared" si="7"/>
        <v>35563698.999999985</v>
      </c>
      <c r="Z128" s="2" t="str">
        <f t="shared" si="8"/>
        <v>HERE</v>
      </c>
      <c r="AA128" s="2">
        <f>IF(Z128="HERE",Y128,AA127+Graph!$G$1*1000)</f>
        <v>35563698.999999985</v>
      </c>
      <c r="AB128" s="2">
        <f t="shared" si="21"/>
        <v>199751</v>
      </c>
      <c r="AC128" s="2">
        <f t="shared" si="9"/>
        <v>6573570</v>
      </c>
      <c r="AD128" s="3">
        <f t="shared" si="10"/>
        <v>35563698.999999985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28815097.199999988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58</v>
      </c>
      <c r="C129" s="7"/>
      <c r="D129" s="2" t="e">
        <f t="shared" si="12"/>
        <v>#N/A</v>
      </c>
      <c r="E129" s="2" t="e">
        <f t="shared" si="22"/>
        <v>#N/A</v>
      </c>
      <c r="F129" s="2">
        <v>684988.73181271553</v>
      </c>
      <c r="G129" s="2">
        <f t="shared" si="23"/>
        <v>408938.14285714284</v>
      </c>
      <c r="H129" s="2">
        <f t="shared" si="13"/>
        <v>41300533.285714224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1256735.7142857132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696744.27370947599</v>
      </c>
      <c r="Q129" s="2">
        <f>IF(P129&gt;Graph!$G$1*1000,Graph!$G$1*1000,P129)</f>
        <v>420000</v>
      </c>
      <c r="R129" s="2">
        <f t="shared" si="16"/>
        <v>42557269</v>
      </c>
      <c r="S129" s="2">
        <f t="shared" si="17"/>
        <v>408938.14285714179</v>
      </c>
      <c r="T129" s="2">
        <f t="shared" si="18"/>
        <v>11061.857142857043</v>
      </c>
      <c r="U129" s="2">
        <f t="shared" si="19"/>
        <v>420000</v>
      </c>
      <c r="V129" s="2">
        <f t="shared" si="28"/>
        <v>6853372</v>
      </c>
      <c r="W129" s="2">
        <f t="shared" si="20"/>
        <v>279802</v>
      </c>
      <c r="X129" s="2">
        <f t="shared" si="6"/>
        <v>140198</v>
      </c>
      <c r="Y129" s="2">
        <f t="shared" si="7"/>
        <v>35703896.999999985</v>
      </c>
      <c r="Z129" s="2" t="str">
        <f t="shared" si="8"/>
        <v>HERE</v>
      </c>
      <c r="AA129" s="2">
        <f>IF(Z129="HERE",Y129,AA128+Graph!$G$1*1000)</f>
        <v>35703896.999999985</v>
      </c>
      <c r="AB129" s="2">
        <f t="shared" si="21"/>
        <v>140198</v>
      </c>
      <c r="AC129" s="2">
        <f t="shared" si="9"/>
        <v>6853372</v>
      </c>
      <c r="AD129" s="3">
        <f t="shared" si="10"/>
        <v>35703896.999999985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29081040.212499991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59</v>
      </c>
      <c r="C130" s="7"/>
      <c r="D130" s="2" t="e">
        <f t="shared" si="12"/>
        <v>#N/A</v>
      </c>
      <c r="E130" s="2" t="e">
        <f t="shared" si="22"/>
        <v>#N/A</v>
      </c>
      <c r="F130" s="2">
        <v>689003.04801920056</v>
      </c>
      <c r="G130" s="2">
        <f t="shared" si="23"/>
        <v>408938.14285714284</v>
      </c>
      <c r="H130" s="2">
        <f t="shared" si="13"/>
        <v>41709471.428571366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1267797.5714285702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700861.05042016506</v>
      </c>
      <c r="Q130" s="2">
        <f>IF(P130&gt;Graph!$G$1*1000,Graph!$G$1*1000,P130)</f>
        <v>420000</v>
      </c>
      <c r="R130" s="2">
        <f t="shared" si="16"/>
        <v>42977269</v>
      </c>
      <c r="S130" s="2">
        <f t="shared" si="17"/>
        <v>408938.14285714179</v>
      </c>
      <c r="T130" s="2">
        <f t="shared" si="18"/>
        <v>11061.857142857043</v>
      </c>
      <c r="U130" s="2">
        <f t="shared" si="19"/>
        <v>420000</v>
      </c>
      <c r="V130" s="2">
        <f t="shared" si="28"/>
        <v>7164387</v>
      </c>
      <c r="W130" s="2">
        <f t="shared" si="20"/>
        <v>311015</v>
      </c>
      <c r="X130" s="2">
        <f t="shared" si="6"/>
        <v>108985</v>
      </c>
      <c r="Y130" s="2">
        <f t="shared" si="7"/>
        <v>35812881.999999985</v>
      </c>
      <c r="Z130" s="2" t="str">
        <f t="shared" si="8"/>
        <v>HERE</v>
      </c>
      <c r="AA130" s="2">
        <f>IF(Z130="HERE",Y130,AA129+Graph!$G$1*1000)</f>
        <v>35812881.999999985</v>
      </c>
      <c r="AB130" s="2">
        <f t="shared" si="21"/>
        <v>108985</v>
      </c>
      <c r="AC130" s="2">
        <f t="shared" si="9"/>
        <v>7164387</v>
      </c>
      <c r="AD130" s="3">
        <f t="shared" si="10"/>
        <v>35812881.999999985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29346983.22499999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60</v>
      </c>
      <c r="C131" s="7"/>
      <c r="D131" s="2" t="e">
        <f t="shared" si="12"/>
        <v>#N/A</v>
      </c>
      <c r="E131" s="2" t="e">
        <f t="shared" si="22"/>
        <v>#N/A</v>
      </c>
      <c r="F131" s="2">
        <v>693017.3642256856</v>
      </c>
      <c r="G131" s="2">
        <f t="shared" si="23"/>
        <v>408938.14285714284</v>
      </c>
      <c r="H131" s="2">
        <f t="shared" si="13"/>
        <v>42118409.571428508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1278859.4285714272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704977.82713085413</v>
      </c>
      <c r="Q131" s="2">
        <f>IF(P131&gt;Graph!$G$1*1000,Graph!$G$1*1000,P131)</f>
        <v>420000</v>
      </c>
      <c r="R131" s="2">
        <f t="shared" si="16"/>
        <v>43397269</v>
      </c>
      <c r="S131" s="2">
        <f t="shared" si="17"/>
        <v>408938.14285714179</v>
      </c>
      <c r="T131" s="2">
        <f t="shared" si="18"/>
        <v>11061.857142857043</v>
      </c>
      <c r="U131" s="2">
        <f t="shared" si="19"/>
        <v>420000</v>
      </c>
      <c r="V131" s="2">
        <f t="shared" si="28"/>
        <v>7447199</v>
      </c>
      <c r="W131" s="2">
        <f t="shared" si="20"/>
        <v>282812</v>
      </c>
      <c r="X131" s="2">
        <f t="shared" si="6"/>
        <v>137188</v>
      </c>
      <c r="Y131" s="2">
        <f t="shared" si="7"/>
        <v>35950069.999999985</v>
      </c>
      <c r="Z131" s="2" t="str">
        <f t="shared" si="8"/>
        <v>HERE</v>
      </c>
      <c r="AA131" s="2">
        <f>IF(Z131="HERE",Y131,AA130+Graph!$G$1*1000)</f>
        <v>35950069.999999985</v>
      </c>
      <c r="AB131" s="2">
        <f t="shared" si="21"/>
        <v>137188</v>
      </c>
      <c r="AC131" s="2">
        <f t="shared" si="9"/>
        <v>7447199</v>
      </c>
      <c r="AD131" s="3">
        <f t="shared" si="10"/>
        <v>35950069.999999985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29612926.23749999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61</v>
      </c>
      <c r="C132" s="7"/>
      <c r="D132" s="2" t="e">
        <f t="shared" si="12"/>
        <v>#N/A</v>
      </c>
      <c r="E132" s="2" t="e">
        <f t="shared" si="22"/>
        <v>#N/A</v>
      </c>
      <c r="F132" s="2">
        <v>697031.68043217063</v>
      </c>
      <c r="G132" s="2">
        <f t="shared" si="23"/>
        <v>408938.14285714284</v>
      </c>
      <c r="H132" s="2">
        <f t="shared" si="13"/>
        <v>42527347.714285649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1289921.2857142843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709094.6038415432</v>
      </c>
      <c r="Q132" s="2">
        <f>IF(P132&gt;Graph!$G$1*1000,Graph!$G$1*1000,P132)</f>
        <v>420000</v>
      </c>
      <c r="R132" s="2">
        <f t="shared" si="16"/>
        <v>43817269</v>
      </c>
      <c r="S132" s="2">
        <f t="shared" si="17"/>
        <v>408938.14285714179</v>
      </c>
      <c r="T132" s="2">
        <f t="shared" si="18"/>
        <v>11061.857142857043</v>
      </c>
      <c r="U132" s="2">
        <f t="shared" si="19"/>
        <v>420000</v>
      </c>
      <c r="V132" s="2">
        <f t="shared" si="28"/>
        <v>7891184</v>
      </c>
      <c r="W132" s="2">
        <f t="shared" si="20"/>
        <v>443985</v>
      </c>
      <c r="X132" s="2">
        <f t="shared" si="6"/>
        <v>-23985</v>
      </c>
      <c r="Y132" s="2">
        <f t="shared" si="7"/>
        <v>35926084.999999985</v>
      </c>
      <c r="Z132" s="2" t="str">
        <f t="shared" si="8"/>
        <v>HERE</v>
      </c>
      <c r="AA132" s="2">
        <f>IF(Z132="HERE",Y132,AA131+Graph!$G$1*1000)</f>
        <v>35926084.999999985</v>
      </c>
      <c r="AB132" s="2">
        <f t="shared" si="21"/>
        <v>-23985</v>
      </c>
      <c r="AC132" s="2">
        <f t="shared" si="9"/>
        <v>7891184</v>
      </c>
      <c r="AD132" s="3">
        <f t="shared" si="10"/>
        <v>35926084.999999985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29878869.249999993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62</v>
      </c>
      <c r="C133" s="7"/>
      <c r="D133" s="2" t="e">
        <f t="shared" si="12"/>
        <v>#N/A</v>
      </c>
      <c r="E133" s="2" t="e">
        <f t="shared" si="22"/>
        <v>#N/A</v>
      </c>
      <c r="F133" s="2">
        <v>701045.99663865566</v>
      </c>
      <c r="G133" s="2">
        <f t="shared" si="23"/>
        <v>408938.14285714284</v>
      </c>
      <c r="H133" s="2">
        <f t="shared" si="13"/>
        <v>42936285.857142791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1300983.1428571413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713211.38055223227</v>
      </c>
      <c r="Q133" s="2">
        <f>IF(P133&gt;Graph!$G$1*1000,Graph!$G$1*1000,P133)</f>
        <v>420000</v>
      </c>
      <c r="R133" s="2">
        <f t="shared" si="16"/>
        <v>44237269</v>
      </c>
      <c r="S133" s="2">
        <f t="shared" si="17"/>
        <v>408938.14285714179</v>
      </c>
      <c r="T133" s="2">
        <f t="shared" si="18"/>
        <v>11061.857142857043</v>
      </c>
      <c r="U133" s="2">
        <f t="shared" si="19"/>
        <v>420000</v>
      </c>
      <c r="V133" s="2">
        <f t="shared" si="28"/>
        <v>8378940</v>
      </c>
      <c r="W133" s="2">
        <f t="shared" si="20"/>
        <v>487756</v>
      </c>
      <c r="X133" s="2">
        <f t="shared" si="6"/>
        <v>-67756</v>
      </c>
      <c r="Y133" s="2">
        <f t="shared" si="7"/>
        <v>35858328.999999985</v>
      </c>
      <c r="Z133" s="2" t="str">
        <f t="shared" si="8"/>
        <v>HERE</v>
      </c>
      <c r="AA133" s="2">
        <f>IF(Z133="HERE",Y133,AA132+Graph!$G$1*1000)</f>
        <v>35858328.999999985</v>
      </c>
      <c r="AB133" s="2">
        <f t="shared" si="21"/>
        <v>-67756</v>
      </c>
      <c r="AC133" s="2">
        <f t="shared" si="9"/>
        <v>8378940</v>
      </c>
      <c r="AD133" s="3">
        <f t="shared" si="10"/>
        <v>35858328.999999985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30144812.262499988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63</v>
      </c>
      <c r="C134" s="7"/>
      <c r="D134" s="2" t="e">
        <f t="shared" si="12"/>
        <v>#N/A</v>
      </c>
      <c r="E134" s="2" t="e">
        <f t="shared" si="22"/>
        <v>#N/A</v>
      </c>
      <c r="F134" s="2">
        <v>705060.3128451407</v>
      </c>
      <c r="G134" s="2">
        <f t="shared" si="23"/>
        <v>408938.14285714284</v>
      </c>
      <c r="H134" s="2">
        <f t="shared" si="13"/>
        <v>43345223.999999933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1312044.9999999984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717328.15726289153</v>
      </c>
      <c r="Q134" s="2">
        <f>IF(P134&gt;Graph!$G$1*1000,Graph!$G$1*1000,P134)</f>
        <v>420000</v>
      </c>
      <c r="R134" s="2">
        <f t="shared" si="16"/>
        <v>44657269</v>
      </c>
      <c r="S134" s="2">
        <f t="shared" si="17"/>
        <v>408938.14285714179</v>
      </c>
      <c r="T134" s="2">
        <f t="shared" si="18"/>
        <v>11061.857142857043</v>
      </c>
      <c r="U134" s="2">
        <f t="shared" si="19"/>
        <v>420000</v>
      </c>
      <c r="V134" s="2">
        <f t="shared" si="28"/>
        <v>8977329</v>
      </c>
      <c r="W134" s="2">
        <f t="shared" si="20"/>
        <v>598389</v>
      </c>
      <c r="X134" s="2">
        <f t="shared" si="6"/>
        <v>-178389</v>
      </c>
      <c r="Y134" s="2">
        <f t="shared" si="7"/>
        <v>35679939.999999985</v>
      </c>
      <c r="Z134" s="2" t="str">
        <f t="shared" si="8"/>
        <v>HERE</v>
      </c>
      <c r="AA134" s="2">
        <f>IF(Z134="HERE",Y134,AA133+Graph!$G$1*1000)</f>
        <v>35679939.999999985</v>
      </c>
      <c r="AB134" s="2">
        <f t="shared" si="21"/>
        <v>-178389</v>
      </c>
      <c r="AC134" s="2">
        <f t="shared" si="9"/>
        <v>8977329</v>
      </c>
      <c r="AD134" s="3">
        <f t="shared" si="10"/>
        <v>35679939.999999985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30410755.274999987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64</v>
      </c>
      <c r="C135" s="7"/>
      <c r="D135" s="2" t="e">
        <f t="shared" si="12"/>
        <v>#N/A</v>
      </c>
      <c r="E135" s="2" t="e">
        <f t="shared" si="22"/>
        <v>#N/A</v>
      </c>
      <c r="F135" s="2">
        <v>709074.62905162573</v>
      </c>
      <c r="G135" s="2">
        <f t="shared" si="23"/>
        <v>408938.14285714284</v>
      </c>
      <c r="H135" s="2">
        <f t="shared" si="13"/>
        <v>43754162.142857075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1323106.8571428554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721444.9339735806</v>
      </c>
      <c r="Q135" s="2">
        <f>IF(P135&gt;Graph!$G$1*1000,Graph!$G$1*1000,P135)</f>
        <v>420000</v>
      </c>
      <c r="R135" s="2">
        <f t="shared" si="16"/>
        <v>45077269</v>
      </c>
      <c r="S135" s="2">
        <f t="shared" si="17"/>
        <v>408938.14285714179</v>
      </c>
      <c r="T135" s="2">
        <f t="shared" si="18"/>
        <v>11061.857142857043</v>
      </c>
      <c r="U135" s="2">
        <f t="shared" si="19"/>
        <v>420000</v>
      </c>
      <c r="V135" s="2">
        <f t="shared" si="28"/>
        <v>9296367</v>
      </c>
      <c r="W135" s="2">
        <f t="shared" si="20"/>
        <v>319038</v>
      </c>
      <c r="X135" s="2">
        <f t="shared" si="6"/>
        <v>100962</v>
      </c>
      <c r="Y135" s="2">
        <f t="shared" si="7"/>
        <v>35780901.999999985</v>
      </c>
      <c r="Z135" s="2" t="str">
        <f t="shared" si="8"/>
        <v>HERE</v>
      </c>
      <c r="AA135" s="2">
        <f>IF(Z135="HERE",Y135,AA134+Graph!$G$1*1000)</f>
        <v>35780901.999999985</v>
      </c>
      <c r="AB135" s="2">
        <f t="shared" si="21"/>
        <v>100962</v>
      </c>
      <c r="AC135" s="2">
        <f t="shared" si="9"/>
        <v>9296367</v>
      </c>
      <c r="AD135" s="3">
        <f t="shared" si="10"/>
        <v>35780901.999999985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30676698.287499987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65</v>
      </c>
      <c r="C136" s="7"/>
      <c r="D136" s="2" t="e">
        <f t="shared" si="12"/>
        <v>#N/A</v>
      </c>
      <c r="E136" s="2" t="e">
        <f t="shared" si="22"/>
        <v>#N/A</v>
      </c>
      <c r="F136" s="2">
        <v>713088.94525808096</v>
      </c>
      <c r="G136" s="2">
        <f t="shared" si="23"/>
        <v>408938.14285714284</v>
      </c>
      <c r="H136" s="2">
        <f t="shared" si="13"/>
        <v>44163100.285714217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1334168.7142857125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725561.71068426967</v>
      </c>
      <c r="Q136" s="2">
        <f>IF(P136&gt;Graph!$G$1*1000,Graph!$G$1*1000,P136)</f>
        <v>420000</v>
      </c>
      <c r="R136" s="2">
        <f t="shared" si="16"/>
        <v>45497269</v>
      </c>
      <c r="S136" s="2">
        <f t="shared" si="17"/>
        <v>408938.14285714179</v>
      </c>
      <c r="T136" s="2">
        <f t="shared" si="18"/>
        <v>11061.857142857043</v>
      </c>
      <c r="U136" s="2">
        <f t="shared" si="19"/>
        <v>420000</v>
      </c>
      <c r="V136" s="2">
        <f t="shared" si="28"/>
        <v>9646715</v>
      </c>
      <c r="W136" s="2">
        <f t="shared" si="20"/>
        <v>350348</v>
      </c>
      <c r="X136" s="2">
        <f t="shared" si="6"/>
        <v>69652</v>
      </c>
      <c r="Y136" s="2">
        <f t="shared" si="7"/>
        <v>35850553.999999985</v>
      </c>
      <c r="Z136" s="2" t="str">
        <f t="shared" si="8"/>
        <v>HERE</v>
      </c>
      <c r="AA136" s="2">
        <f>IF(Z136="HERE",Y136,AA135+Graph!$G$1*1000)</f>
        <v>35850553.999999985</v>
      </c>
      <c r="AB136" s="2">
        <f t="shared" si="21"/>
        <v>69652</v>
      </c>
      <c r="AC136" s="2">
        <f t="shared" si="9"/>
        <v>9646715</v>
      </c>
      <c r="AD136" s="3">
        <f t="shared" si="10"/>
        <v>35850553.999999985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30942641.299999986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66</v>
      </c>
      <c r="C137" s="7"/>
      <c r="D137" s="2" t="e">
        <f t="shared" si="12"/>
        <v>#N/A</v>
      </c>
      <c r="E137" s="2" t="e">
        <f t="shared" si="22"/>
        <v>#N/A</v>
      </c>
      <c r="F137" s="2">
        <v>717103.26146456599</v>
      </c>
      <c r="G137" s="2">
        <f t="shared" si="23"/>
        <v>408938.14285714284</v>
      </c>
      <c r="H137" s="2">
        <f t="shared" si="13"/>
        <v>44572038.428571358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1345230.5714285695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729678.48739495873</v>
      </c>
      <c r="Q137" s="2">
        <f>IF(P137&gt;Graph!$G$1*1000,Graph!$G$1*1000,P137)</f>
        <v>420000</v>
      </c>
      <c r="R137" s="2">
        <f t="shared" si="16"/>
        <v>45917269</v>
      </c>
      <c r="S137" s="2">
        <f t="shared" si="17"/>
        <v>408938.14285714179</v>
      </c>
      <c r="T137" s="2">
        <f t="shared" si="18"/>
        <v>11061.857142857043</v>
      </c>
      <c r="U137" s="2">
        <f t="shared" si="19"/>
        <v>420000</v>
      </c>
      <c r="V137" s="2">
        <f t="shared" si="28"/>
        <v>10021471</v>
      </c>
      <c r="W137" s="2">
        <f t="shared" si="20"/>
        <v>374756</v>
      </c>
      <c r="X137" s="2">
        <f t="shared" si="6"/>
        <v>45244</v>
      </c>
      <c r="Y137" s="2">
        <f t="shared" si="7"/>
        <v>35895797.999999985</v>
      </c>
      <c r="Z137" s="2" t="str">
        <f t="shared" si="8"/>
        <v>HERE</v>
      </c>
      <c r="AA137" s="2">
        <f>IF(Z137="HERE",Y137,AA136+Graph!$G$1*1000)</f>
        <v>35895797.999999985</v>
      </c>
      <c r="AB137" s="2">
        <f t="shared" si="21"/>
        <v>45244</v>
      </c>
      <c r="AC137" s="2">
        <f t="shared" si="9"/>
        <v>10021471</v>
      </c>
      <c r="AD137" s="3">
        <f t="shared" si="10"/>
        <v>35895797.999999985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31144129.449999988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67</v>
      </c>
      <c r="C138" s="7"/>
      <c r="D138" s="2" t="e">
        <f t="shared" si="12"/>
        <v>#N/A</v>
      </c>
      <c r="E138" s="2" t="e">
        <f t="shared" si="22"/>
        <v>#N/A</v>
      </c>
      <c r="F138" s="2">
        <v>721117.57767105103</v>
      </c>
      <c r="G138" s="2">
        <f t="shared" si="23"/>
        <v>408938.14285714284</v>
      </c>
      <c r="H138" s="2">
        <f t="shared" si="13"/>
        <v>44980976.5714285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1356292.4285714265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733795.2641056478</v>
      </c>
      <c r="Q138" s="2">
        <f>IF(P138&gt;Graph!$G$1*1000,Graph!$G$1*1000,P138)</f>
        <v>420000</v>
      </c>
      <c r="R138" s="2">
        <f t="shared" si="16"/>
        <v>46337269</v>
      </c>
      <c r="S138" s="2">
        <f t="shared" si="17"/>
        <v>408938.14285714179</v>
      </c>
      <c r="T138" s="2">
        <f t="shared" si="18"/>
        <v>11061.857142857043</v>
      </c>
      <c r="U138" s="2">
        <f t="shared" si="19"/>
        <v>420000</v>
      </c>
      <c r="V138" s="2">
        <f t="shared" si="28"/>
        <v>10490487</v>
      </c>
      <c r="W138" s="2">
        <f t="shared" si="20"/>
        <v>469016</v>
      </c>
      <c r="X138" s="2">
        <f t="shared" si="6"/>
        <v>-49016</v>
      </c>
      <c r="Y138" s="2">
        <f t="shared" si="7"/>
        <v>35846781.999999985</v>
      </c>
      <c r="Z138" s="2" t="str">
        <f t="shared" si="8"/>
        <v>HERE</v>
      </c>
      <c r="AA138" s="2">
        <f>IF(Z138="HERE",Y138,AA137+Graph!$G$1*1000)</f>
        <v>35846781.999999985</v>
      </c>
      <c r="AB138" s="2">
        <f t="shared" si="21"/>
        <v>-49016</v>
      </c>
      <c r="AC138" s="2">
        <f t="shared" si="9"/>
        <v>10490487</v>
      </c>
      <c r="AD138" s="3">
        <f t="shared" si="10"/>
        <v>35846781.999999985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31285027.899999987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68</v>
      </c>
      <c r="C139" s="7"/>
      <c r="D139" s="2" t="e">
        <f t="shared" si="12"/>
        <v>#N/A</v>
      </c>
      <c r="E139" s="2" t="e">
        <f t="shared" si="22"/>
        <v>#N/A</v>
      </c>
      <c r="F139" s="2">
        <v>725131.89387753606</v>
      </c>
      <c r="G139" s="2">
        <f t="shared" si="23"/>
        <v>408938.14285714284</v>
      </c>
      <c r="H139" s="2">
        <f t="shared" si="13"/>
        <v>45389914.714285642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1367354.2857142836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737912.04081633687</v>
      </c>
      <c r="Q139" s="2">
        <f>IF(P139&gt;Graph!$G$1*1000,Graph!$G$1*1000,P139)</f>
        <v>420000</v>
      </c>
      <c r="R139" s="2">
        <f t="shared" si="16"/>
        <v>46757269</v>
      </c>
      <c r="S139" s="2">
        <f t="shared" si="17"/>
        <v>408938.14285714179</v>
      </c>
      <c r="T139" s="2">
        <f t="shared" si="18"/>
        <v>11061.857142857043</v>
      </c>
      <c r="U139" s="2">
        <f t="shared" si="19"/>
        <v>420000</v>
      </c>
      <c r="V139" s="2">
        <f t="shared" si="28"/>
        <v>10971047</v>
      </c>
      <c r="W139" s="2">
        <f t="shared" si="20"/>
        <v>480560</v>
      </c>
      <c r="X139" s="2">
        <f t="shared" si="6"/>
        <v>-60560</v>
      </c>
      <c r="Y139" s="2">
        <f t="shared" si="7"/>
        <v>35786221.999999985</v>
      </c>
      <c r="Z139" s="2" t="str">
        <f t="shared" si="8"/>
        <v>HERE</v>
      </c>
      <c r="AA139" s="2">
        <f>IF(Z139="HERE",Y139,AA138+Graph!$G$1*1000)</f>
        <v>35786221.999999985</v>
      </c>
      <c r="AB139" s="2">
        <f t="shared" si="21"/>
        <v>-60560</v>
      </c>
      <c r="AC139" s="2">
        <f t="shared" si="9"/>
        <v>10971047</v>
      </c>
      <c r="AD139" s="3">
        <f t="shared" si="10"/>
        <v>35786221.999999985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31393837.999999989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69</v>
      </c>
      <c r="C140" s="7"/>
      <c r="D140" s="2" t="e">
        <f t="shared" si="12"/>
        <v>#N/A</v>
      </c>
      <c r="E140" s="2" t="e">
        <f t="shared" si="22"/>
        <v>#N/A</v>
      </c>
      <c r="F140" s="2">
        <v>729146.21008402109</v>
      </c>
      <c r="G140" s="2">
        <f t="shared" si="23"/>
        <v>408938.14285714284</v>
      </c>
      <c r="H140" s="2">
        <f t="shared" si="13"/>
        <v>45798852.857142784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1378416.1428571406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742028.81752699614</v>
      </c>
      <c r="Q140" s="2">
        <f>IF(P140&gt;Graph!$G$1*1000,Graph!$G$1*1000,P140)</f>
        <v>420000</v>
      </c>
      <c r="R140" s="2">
        <f t="shared" si="16"/>
        <v>47177269</v>
      </c>
      <c r="S140" s="2">
        <f t="shared" si="17"/>
        <v>408938.14285714179</v>
      </c>
      <c r="T140" s="2">
        <f t="shared" si="18"/>
        <v>11061.857142857043</v>
      </c>
      <c r="U140" s="2">
        <f t="shared" si="19"/>
        <v>420000</v>
      </c>
      <c r="V140" s="2">
        <f t="shared" si="28"/>
        <v>11465210</v>
      </c>
      <c r="W140" s="2">
        <f t="shared" si="20"/>
        <v>494163</v>
      </c>
      <c r="X140" s="2">
        <f t="shared" si="6"/>
        <v>-74163</v>
      </c>
      <c r="Y140" s="2">
        <f t="shared" si="7"/>
        <v>35712058.999999985</v>
      </c>
      <c r="Z140" s="2" t="str">
        <f t="shared" si="8"/>
        <v>HERE</v>
      </c>
      <c r="AA140" s="2">
        <f>IF(Z140="HERE",Y140,AA139+Graph!$G$1*1000)</f>
        <v>35712058.999999985</v>
      </c>
      <c r="AB140" s="2">
        <f t="shared" si="21"/>
        <v>-74163</v>
      </c>
      <c r="AC140" s="2">
        <f t="shared" si="9"/>
        <v>11465210</v>
      </c>
      <c r="AD140" s="3">
        <f t="shared" si="10"/>
        <v>35712058.999999985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31496239.949999988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70</v>
      </c>
      <c r="C141" s="7"/>
      <c r="D141" s="2" t="e">
        <f t="shared" si="12"/>
        <v>#N/A</v>
      </c>
      <c r="E141" s="2" t="e">
        <f t="shared" si="22"/>
        <v>#N/A</v>
      </c>
      <c r="F141" s="2">
        <v>733160.52629050612</v>
      </c>
      <c r="G141" s="2">
        <f t="shared" si="23"/>
        <v>408938.14285714284</v>
      </c>
      <c r="H141" s="2">
        <f t="shared" si="13"/>
        <v>46207790.999999925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1389477.9999999977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746145.5942376852</v>
      </c>
      <c r="Q141" s="2">
        <f>IF(P141&gt;Graph!$G$1*1000,Graph!$G$1*1000,P141)</f>
        <v>420000</v>
      </c>
      <c r="R141" s="2">
        <f t="shared" si="16"/>
        <v>47597269</v>
      </c>
      <c r="S141" s="2">
        <f t="shared" si="17"/>
        <v>408938.14285714179</v>
      </c>
      <c r="T141" s="2">
        <f t="shared" si="18"/>
        <v>11061.857142857043</v>
      </c>
      <c r="U141" s="2">
        <f t="shared" si="19"/>
        <v>420000</v>
      </c>
      <c r="V141" s="2">
        <f t="shared" si="28"/>
        <v>12014288</v>
      </c>
      <c r="W141" s="2">
        <f t="shared" si="20"/>
        <v>549078</v>
      </c>
      <c r="X141" s="2">
        <f t="shared" si="6"/>
        <v>-129078</v>
      </c>
      <c r="Y141" s="2">
        <f t="shared" si="7"/>
        <v>35582980.999999985</v>
      </c>
      <c r="Z141" s="2" t="str">
        <f t="shared" si="8"/>
        <v>HERE</v>
      </c>
      <c r="AA141" s="2">
        <f>IF(Z141="HERE",Y141,AA140+Graph!$G$1*1000)</f>
        <v>35582980.999999985</v>
      </c>
      <c r="AB141" s="2">
        <f t="shared" si="21"/>
        <v>-129078</v>
      </c>
      <c r="AC141" s="2">
        <f t="shared" si="9"/>
        <v>12014288</v>
      </c>
      <c r="AD141" s="3">
        <f t="shared" si="10"/>
        <v>35582980.999999985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31638012.199999988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71</v>
      </c>
      <c r="C142" s="7"/>
      <c r="D142" s="2" t="e">
        <f t="shared" si="12"/>
        <v>#N/A</v>
      </c>
      <c r="E142" s="2" t="e">
        <f t="shared" si="22"/>
        <v>#N/A</v>
      </c>
      <c r="F142" s="2">
        <v>737174.84249699116</v>
      </c>
      <c r="G142" s="2">
        <f t="shared" si="23"/>
        <v>408938.14285714284</v>
      </c>
      <c r="H142" s="2">
        <f t="shared" si="13"/>
        <v>46616729.142857067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1400539.8571428547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750262.37094837427</v>
      </c>
      <c r="Q142" s="2">
        <f>IF(P142&gt;Graph!$G$1*1000,Graph!$G$1*1000,P142)</f>
        <v>420000</v>
      </c>
      <c r="R142" s="2">
        <f t="shared" si="16"/>
        <v>48017269</v>
      </c>
      <c r="S142" s="2">
        <f t="shared" si="17"/>
        <v>408938.14285714179</v>
      </c>
      <c r="T142" s="2">
        <f t="shared" si="18"/>
        <v>11061.857142857043</v>
      </c>
      <c r="U142" s="2">
        <f t="shared" si="19"/>
        <v>420000</v>
      </c>
      <c r="V142" s="2">
        <f t="shared" si="28"/>
        <v>12294006</v>
      </c>
      <c r="W142" s="2">
        <f t="shared" si="20"/>
        <v>279718</v>
      </c>
      <c r="X142" s="2">
        <f t="shared" si="6"/>
        <v>140282</v>
      </c>
      <c r="Y142" s="2">
        <f t="shared" si="7"/>
        <v>35723262.999999985</v>
      </c>
      <c r="Z142" s="2" t="str">
        <f t="shared" si="8"/>
        <v>HERE</v>
      </c>
      <c r="AA142" s="2">
        <f>IF(Z142="HERE",Y142,AA141+Graph!$G$1*1000)</f>
        <v>35723262.999999985</v>
      </c>
      <c r="AB142" s="2">
        <f t="shared" si="21"/>
        <v>140282</v>
      </c>
      <c r="AC142" s="2">
        <f t="shared" si="9"/>
        <v>12294006</v>
      </c>
      <c r="AD142" s="3">
        <f t="shared" si="10"/>
        <v>35723262.999999985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31824416.249999989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72</v>
      </c>
      <c r="C143" s="7"/>
      <c r="D143" s="2" t="e">
        <f t="shared" si="12"/>
        <v>#N/A</v>
      </c>
      <c r="E143" s="2" t="e">
        <f t="shared" si="22"/>
        <v>#N/A</v>
      </c>
      <c r="F143" s="2">
        <v>741189.15870347619</v>
      </c>
      <c r="G143" s="2">
        <f t="shared" si="23"/>
        <v>408938.14285714284</v>
      </c>
      <c r="H143" s="2">
        <f t="shared" si="13"/>
        <v>47025667.285714209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1411601.7142857118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754379.14765906334</v>
      </c>
      <c r="Q143" s="2">
        <f>IF(P143&gt;Graph!$G$1*1000,Graph!$G$1*1000,P143)</f>
        <v>420000</v>
      </c>
      <c r="R143" s="2">
        <f t="shared" si="16"/>
        <v>48437269</v>
      </c>
      <c r="S143" s="2">
        <f t="shared" si="17"/>
        <v>408938.14285714179</v>
      </c>
      <c r="T143" s="2">
        <f t="shared" si="18"/>
        <v>11061.857142857043</v>
      </c>
      <c r="U143" s="2">
        <f t="shared" si="19"/>
        <v>420000</v>
      </c>
      <c r="V143" s="2">
        <f t="shared" si="28"/>
        <v>12646486</v>
      </c>
      <c r="W143" s="2">
        <f t="shared" si="20"/>
        <v>352480</v>
      </c>
      <c r="X143" s="2">
        <f t="shared" si="6"/>
        <v>67520</v>
      </c>
      <c r="Y143" s="2">
        <f t="shared" si="7"/>
        <v>35790782.999999985</v>
      </c>
      <c r="Z143" s="2" t="str">
        <f t="shared" si="8"/>
        <v>HERE</v>
      </c>
      <c r="AA143" s="2">
        <f>IF(Z143="HERE",Y143,AA142+Graph!$G$1*1000)</f>
        <v>35790782.999999985</v>
      </c>
      <c r="AB143" s="2">
        <f t="shared" si="21"/>
        <v>67520</v>
      </c>
      <c r="AC143" s="2">
        <f t="shared" si="9"/>
        <v>12646486</v>
      </c>
      <c r="AD143" s="3">
        <f t="shared" si="10"/>
        <v>35790782.999999985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32028951.649999987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73</v>
      </c>
      <c r="C144" s="7"/>
      <c r="D144" s="2" t="e">
        <f t="shared" si="12"/>
        <v>#N/A</v>
      </c>
      <c r="E144" s="2" t="e">
        <f t="shared" si="22"/>
        <v>#N/A</v>
      </c>
      <c r="F144" s="2">
        <v>745203.47490996122</v>
      </c>
      <c r="G144" s="2">
        <f t="shared" si="23"/>
        <v>408938.14285714284</v>
      </c>
      <c r="H144" s="2">
        <f t="shared" si="13"/>
        <v>47434605.428571351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1422663.5714285688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758495.92436975241</v>
      </c>
      <c r="Q144" s="2">
        <f>IF(P144&gt;Graph!$G$1*1000,Graph!$G$1*1000,P144)</f>
        <v>420000</v>
      </c>
      <c r="R144" s="2">
        <f t="shared" si="16"/>
        <v>48857269</v>
      </c>
      <c r="S144" s="2">
        <f t="shared" si="17"/>
        <v>408938.14285714179</v>
      </c>
      <c r="T144" s="2">
        <f t="shared" si="18"/>
        <v>11061.857142857043</v>
      </c>
      <c r="U144" s="2">
        <f t="shared" si="19"/>
        <v>420000</v>
      </c>
      <c r="V144" s="2">
        <f t="shared" si="28"/>
        <v>13058298</v>
      </c>
      <c r="W144" s="2">
        <f t="shared" si="20"/>
        <v>411812</v>
      </c>
      <c r="X144" s="2">
        <f t="shared" si="6"/>
        <v>8188</v>
      </c>
      <c r="Y144" s="2">
        <f t="shared" si="7"/>
        <v>35798970.999999985</v>
      </c>
      <c r="Z144" s="2" t="str">
        <f t="shared" si="8"/>
        <v>HERE</v>
      </c>
      <c r="AA144" s="2">
        <f>IF(Z144="HERE",Y144,AA143+Graph!$G$1*1000)</f>
        <v>35798970.999999985</v>
      </c>
      <c r="AB144" s="2">
        <f t="shared" si="21"/>
        <v>8188</v>
      </c>
      <c r="AC144" s="2">
        <f t="shared" si="9"/>
        <v>13058298</v>
      </c>
      <c r="AD144" s="3">
        <f t="shared" si="10"/>
        <v>35798970.999999985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32115263.099999987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74</v>
      </c>
      <c r="C145" s="7"/>
      <c r="D145" s="2" t="e">
        <f t="shared" si="12"/>
        <v>#N/A</v>
      </c>
      <c r="E145" s="2" t="e">
        <f t="shared" si="22"/>
        <v>#N/A</v>
      </c>
      <c r="F145" s="2">
        <v>749217.79111644626</v>
      </c>
      <c r="G145" s="2">
        <f t="shared" si="23"/>
        <v>408938.14285714284</v>
      </c>
      <c r="H145" s="2">
        <f t="shared" si="13"/>
        <v>47843543.571428493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1433725.4285714258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762612.70108044147</v>
      </c>
      <c r="Q145" s="2">
        <f>IF(P145&gt;Graph!$G$1*1000,Graph!$G$1*1000,P145)</f>
        <v>420000</v>
      </c>
      <c r="R145" s="2">
        <f t="shared" si="16"/>
        <v>49277269</v>
      </c>
      <c r="S145" s="2">
        <f t="shared" si="17"/>
        <v>408938.14285714179</v>
      </c>
      <c r="T145" s="2">
        <f t="shared" si="18"/>
        <v>11061.857142857043</v>
      </c>
      <c r="U145" s="2">
        <f t="shared" si="19"/>
        <v>420000</v>
      </c>
      <c r="V145" s="2">
        <f t="shared" si="28"/>
        <v>13509108</v>
      </c>
      <c r="W145" s="2">
        <f t="shared" si="20"/>
        <v>450810</v>
      </c>
      <c r="X145" s="2">
        <f t="shared" si="6"/>
        <v>-30810</v>
      </c>
      <c r="Y145" s="2">
        <f t="shared" si="7"/>
        <v>35768160.999999985</v>
      </c>
      <c r="Z145" s="2" t="str">
        <f t="shared" si="8"/>
        <v>HERE</v>
      </c>
      <c r="AA145" s="2">
        <f>IF(Z145="HERE",Y145,AA144+Graph!$G$1*1000)</f>
        <v>35768160.999999985</v>
      </c>
      <c r="AB145" s="2">
        <f t="shared" si="21"/>
        <v>-30810</v>
      </c>
      <c r="AC145" s="2">
        <f t="shared" si="9"/>
        <v>13509108</v>
      </c>
      <c r="AD145" s="3">
        <f t="shared" si="10"/>
        <v>35768160.999999985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32184281.299999986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75</v>
      </c>
      <c r="C146" s="7"/>
      <c r="D146" s="2" t="e">
        <f t="shared" si="12"/>
        <v>#N/A</v>
      </c>
      <c r="E146" s="2" t="e">
        <f t="shared" si="22"/>
        <v>#N/A</v>
      </c>
      <c r="F146" s="2">
        <v>753232.10732293129</v>
      </c>
      <c r="G146" s="2">
        <f t="shared" si="23"/>
        <v>408938.14285714284</v>
      </c>
      <c r="H146" s="2">
        <f t="shared" si="13"/>
        <v>48252481.714285634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1444787.2857142829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766729.47779110074</v>
      </c>
      <c r="Q146" s="2">
        <f>IF(P146&gt;Graph!$G$1*1000,Graph!$G$1*1000,P146)</f>
        <v>420000</v>
      </c>
      <c r="R146" s="2">
        <f t="shared" si="16"/>
        <v>49697269</v>
      </c>
      <c r="S146" s="2">
        <f t="shared" si="17"/>
        <v>408938.14285714179</v>
      </c>
      <c r="T146" s="2">
        <f t="shared" si="18"/>
        <v>11061.857142857043</v>
      </c>
      <c r="U146" s="2">
        <f t="shared" si="19"/>
        <v>420000</v>
      </c>
      <c r="V146" s="2">
        <f t="shared" si="28"/>
        <v>14012224</v>
      </c>
      <c r="W146" s="2">
        <f t="shared" si="20"/>
        <v>503116</v>
      </c>
      <c r="X146" s="2">
        <f t="shared" si="6"/>
        <v>-83116</v>
      </c>
      <c r="Y146" s="2">
        <f t="shared" si="7"/>
        <v>35685044.999999985</v>
      </c>
      <c r="Z146" s="2" t="str">
        <f t="shared" si="8"/>
        <v>HERE</v>
      </c>
      <c r="AA146" s="2">
        <f>IF(Z146="HERE",Y146,AA145+Graph!$G$1*1000)</f>
        <v>35685044.999999985</v>
      </c>
      <c r="AB146" s="2">
        <f t="shared" si="21"/>
        <v>-83116</v>
      </c>
      <c r="AC146" s="2">
        <f t="shared" si="9"/>
        <v>14012224</v>
      </c>
      <c r="AD146" s="3">
        <f t="shared" si="10"/>
        <v>35685044.999999985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32213904.549999986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76</v>
      </c>
      <c r="C147" s="7"/>
      <c r="D147" s="2" t="e">
        <f t="shared" si="12"/>
        <v>#N/A</v>
      </c>
      <c r="E147" s="2" t="e">
        <f t="shared" si="22"/>
        <v>#N/A</v>
      </c>
      <c r="F147" s="2">
        <v>757246.42352941632</v>
      </c>
      <c r="G147" s="2">
        <f t="shared" si="23"/>
        <v>408938.14285714284</v>
      </c>
      <c r="H147" s="2">
        <f t="shared" si="13"/>
        <v>48661419.857142776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1455849.1428571399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770846.25450178981</v>
      </c>
      <c r="Q147" s="2">
        <f>IF(P147&gt;Graph!$G$1*1000,Graph!$G$1*1000,P147)</f>
        <v>420000</v>
      </c>
      <c r="R147" s="2">
        <f t="shared" si="16"/>
        <v>50117269</v>
      </c>
      <c r="S147" s="2">
        <f t="shared" si="17"/>
        <v>408938.14285714179</v>
      </c>
      <c r="T147" s="2">
        <f t="shared" si="18"/>
        <v>11061.857142857043</v>
      </c>
      <c r="U147" s="2">
        <f t="shared" si="19"/>
        <v>420000</v>
      </c>
      <c r="V147" s="2">
        <f t="shared" si="28"/>
        <v>14556827</v>
      </c>
      <c r="W147" s="2">
        <f t="shared" si="20"/>
        <v>544603</v>
      </c>
      <c r="X147" s="2">
        <f t="shared" si="6"/>
        <v>-124603</v>
      </c>
      <c r="Y147" s="2">
        <f t="shared" si="7"/>
        <v>35560441.999999985</v>
      </c>
      <c r="Z147" s="2" t="str">
        <f t="shared" si="8"/>
        <v>HERE</v>
      </c>
      <c r="AA147" s="2">
        <f>IF(Z147="HERE",Y147,AA146+Graph!$G$1*1000)</f>
        <v>35560441.999999985</v>
      </c>
      <c r="AB147" s="2">
        <f t="shared" si="21"/>
        <v>-124603</v>
      </c>
      <c r="AC147" s="2">
        <f t="shared" si="9"/>
        <v>14556827</v>
      </c>
      <c r="AD147" s="3">
        <f t="shared" si="10"/>
        <v>35560441.999999985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32185393.749999989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77</v>
      </c>
      <c r="C148" s="7"/>
      <c r="D148" s="2" t="e">
        <f t="shared" si="12"/>
        <v>#N/A</v>
      </c>
      <c r="E148" s="2" t="e">
        <f t="shared" si="22"/>
        <v>#N/A</v>
      </c>
      <c r="F148" s="2">
        <v>761260.73973587155</v>
      </c>
      <c r="G148" s="2">
        <f t="shared" si="23"/>
        <v>408938.14285714284</v>
      </c>
      <c r="H148" s="2">
        <f t="shared" si="13"/>
        <v>49070357.999999918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1466910.999999997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774963.03121247888</v>
      </c>
      <c r="Q148" s="2">
        <f>IF(P148&gt;Graph!$G$1*1000,Graph!$G$1*1000,P148)</f>
        <v>420000</v>
      </c>
      <c r="R148" s="2">
        <f t="shared" si="16"/>
        <v>50537269</v>
      </c>
      <c r="S148" s="2">
        <f t="shared" si="17"/>
        <v>408938.14285714179</v>
      </c>
      <c r="T148" s="2">
        <f t="shared" si="18"/>
        <v>11061.857142857043</v>
      </c>
      <c r="U148" s="2">
        <f t="shared" si="19"/>
        <v>420000</v>
      </c>
      <c r="V148" s="2">
        <f t="shared" si="28"/>
        <v>15062189</v>
      </c>
      <c r="W148" s="2">
        <f t="shared" si="20"/>
        <v>505362</v>
      </c>
      <c r="X148" s="2">
        <f t="shared" si="6"/>
        <v>-85362</v>
      </c>
      <c r="Y148" s="2">
        <f t="shared" si="7"/>
        <v>35475079.999999985</v>
      </c>
      <c r="Z148" s="2" t="str">
        <f t="shared" si="8"/>
        <v>HERE</v>
      </c>
      <c r="AA148" s="2">
        <f>IF(Z148="HERE",Y148,AA147+Graph!$G$1*1000)</f>
        <v>35475079.999999985</v>
      </c>
      <c r="AB148" s="2">
        <f t="shared" si="21"/>
        <v>-85362</v>
      </c>
      <c r="AC148" s="2">
        <f t="shared" si="9"/>
        <v>15062189</v>
      </c>
      <c r="AD148" s="3">
        <f t="shared" si="10"/>
        <v>35475079.999999985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32145219.249999989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78</v>
      </c>
      <c r="C149" s="7"/>
      <c r="D149" s="2" t="e">
        <f t="shared" si="12"/>
        <v>#N/A</v>
      </c>
      <c r="E149" s="2" t="e">
        <f t="shared" si="22"/>
        <v>#N/A</v>
      </c>
      <c r="F149" s="2">
        <v>765275.05594235659</v>
      </c>
      <c r="G149" s="2">
        <f t="shared" si="23"/>
        <v>408938.14285714284</v>
      </c>
      <c r="H149" s="2">
        <f t="shared" si="13"/>
        <v>49479296.14285706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1477972.857142854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779079.80792316794</v>
      </c>
      <c r="Q149" s="2">
        <f>IF(P149&gt;Graph!$G$1*1000,Graph!$G$1*1000,P149)</f>
        <v>420000</v>
      </c>
      <c r="R149" s="2">
        <f t="shared" si="16"/>
        <v>50957269</v>
      </c>
      <c r="S149" s="2">
        <f t="shared" si="17"/>
        <v>408938.14285714179</v>
      </c>
      <c r="T149" s="2">
        <f t="shared" si="18"/>
        <v>11061.857142857043</v>
      </c>
      <c r="U149" s="2">
        <f t="shared" si="19"/>
        <v>420000</v>
      </c>
      <c r="V149" s="2">
        <f t="shared" si="28"/>
        <v>15300151</v>
      </c>
      <c r="W149" s="2">
        <f t="shared" si="20"/>
        <v>237962</v>
      </c>
      <c r="X149" s="2">
        <f t="shared" si="6"/>
        <v>182038</v>
      </c>
      <c r="Y149" s="2">
        <f t="shared" si="7"/>
        <v>35657117.999999985</v>
      </c>
      <c r="Z149" s="2" t="str">
        <f t="shared" si="8"/>
        <v>HERE</v>
      </c>
      <c r="AA149" s="2">
        <f>IF(Z149="HERE",Y149,AA148+Graph!$G$1*1000)</f>
        <v>35657117.999999985</v>
      </c>
      <c r="AB149" s="2">
        <f t="shared" si="21"/>
        <v>182038</v>
      </c>
      <c r="AC149" s="2">
        <f t="shared" si="9"/>
        <v>15300151</v>
      </c>
      <c r="AD149" s="3">
        <f t="shared" si="10"/>
        <v>35657117.999999985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32336007.599999987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79</v>
      </c>
      <c r="C150" s="7"/>
      <c r="D150" s="2" t="e">
        <f t="shared" si="12"/>
        <v>#N/A</v>
      </c>
      <c r="E150" s="2" t="e">
        <f t="shared" si="22"/>
        <v>#N/A</v>
      </c>
      <c r="F150" s="2">
        <v>769289.37214884162</v>
      </c>
      <c r="G150" s="2">
        <f t="shared" si="23"/>
        <v>408938.14285714284</v>
      </c>
      <c r="H150" s="2">
        <f t="shared" si="13"/>
        <v>49888234.285714202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1489034.7142857111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783196.58463385701</v>
      </c>
      <c r="Q150" s="2">
        <f>IF(P150&gt;Graph!$G$1*1000,Graph!$G$1*1000,P150)</f>
        <v>420000</v>
      </c>
      <c r="R150" s="2">
        <f t="shared" si="16"/>
        <v>51377269</v>
      </c>
      <c r="S150" s="2">
        <f t="shared" si="17"/>
        <v>408938.14285714179</v>
      </c>
      <c r="T150" s="2">
        <f t="shared" si="18"/>
        <v>11061.857142857043</v>
      </c>
      <c r="U150" s="2">
        <f t="shared" si="19"/>
        <v>420000</v>
      </c>
      <c r="V150" s="2">
        <f t="shared" si="28"/>
        <v>15576107</v>
      </c>
      <c r="W150" s="2">
        <f t="shared" si="20"/>
        <v>275956</v>
      </c>
      <c r="X150" s="2">
        <f t="shared" si="6"/>
        <v>144044</v>
      </c>
      <c r="Y150" s="2">
        <f t="shared" si="7"/>
        <v>35801161.999999985</v>
      </c>
      <c r="Z150" s="2" t="str">
        <f t="shared" si="8"/>
        <v>HERE</v>
      </c>
      <c r="AA150" s="2">
        <f>IF(Z150="HERE",Y150,AA149+Graph!$G$1*1000)</f>
        <v>35801161.999999985</v>
      </c>
      <c r="AB150" s="2">
        <f t="shared" si="21"/>
        <v>144044</v>
      </c>
      <c r="AC150" s="2">
        <f t="shared" si="9"/>
        <v>15576107</v>
      </c>
      <c r="AD150" s="3">
        <f t="shared" si="10"/>
        <v>35801161.999999985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32476175.899999987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80</v>
      </c>
      <c r="C151" s="7"/>
      <c r="D151" s="2" t="e">
        <f t="shared" si="12"/>
        <v>#N/A</v>
      </c>
      <c r="E151" s="2" t="e">
        <f t="shared" si="22"/>
        <v>#N/A</v>
      </c>
      <c r="F151" s="2">
        <v>773303.68835532665</v>
      </c>
      <c r="G151" s="2">
        <f t="shared" si="23"/>
        <v>408938.14285714284</v>
      </c>
      <c r="H151" s="2">
        <f t="shared" si="13"/>
        <v>50297172.428571343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1500096.5714285681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787313.36134454608</v>
      </c>
      <c r="Q151" s="2">
        <f>IF(P151&gt;Graph!$G$1*1000,Graph!$G$1*1000,P151)</f>
        <v>420000</v>
      </c>
      <c r="R151" s="2">
        <f t="shared" si="16"/>
        <v>51797269</v>
      </c>
      <c r="S151" s="2">
        <f t="shared" si="17"/>
        <v>408938.14285714179</v>
      </c>
      <c r="T151" s="2">
        <f t="shared" si="18"/>
        <v>11061.857142857043</v>
      </c>
      <c r="U151" s="2">
        <f t="shared" si="19"/>
        <v>420000</v>
      </c>
      <c r="V151" s="2">
        <f t="shared" si="28"/>
        <v>15940972</v>
      </c>
      <c r="W151" s="2">
        <f t="shared" si="20"/>
        <v>364865</v>
      </c>
      <c r="X151" s="2">
        <f t="shared" si="6"/>
        <v>55135</v>
      </c>
      <c r="Y151" s="2">
        <f t="shared" si="7"/>
        <v>35856296.999999985</v>
      </c>
      <c r="Z151" s="2" t="str">
        <f t="shared" si="8"/>
        <v>HERE</v>
      </c>
      <c r="AA151" s="2">
        <f>IF(Z151="HERE",Y151,AA150+Graph!$G$1*1000)</f>
        <v>35856296.999999985</v>
      </c>
      <c r="AB151" s="2">
        <f t="shared" si="21"/>
        <v>55135</v>
      </c>
      <c r="AC151" s="2">
        <f t="shared" si="9"/>
        <v>15940972</v>
      </c>
      <c r="AD151" s="3">
        <f t="shared" si="10"/>
        <v>35856296.999999985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6"/>
        <v>32589813.149999987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81</v>
      </c>
      <c r="C152" s="7"/>
      <c r="D152" s="2" t="e">
        <f t="shared" si="12"/>
        <v>#N/A</v>
      </c>
      <c r="E152" s="2" t="e">
        <f t="shared" si="22"/>
        <v>#N/A</v>
      </c>
      <c r="F152" s="2">
        <v>777318.00456181169</v>
      </c>
      <c r="G152" s="2">
        <f t="shared" si="23"/>
        <v>408938.14285714284</v>
      </c>
      <c r="H152" s="2">
        <f t="shared" si="13"/>
        <v>50706110.571428485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1511158.4285714251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791430.13805520535</v>
      </c>
      <c r="Q152" s="2">
        <f>IF(P152&gt;Graph!$G$1*1000,Graph!$G$1*1000,P152)</f>
        <v>420000</v>
      </c>
      <c r="R152" s="2">
        <f t="shared" si="16"/>
        <v>52217269</v>
      </c>
      <c r="S152" s="2">
        <f t="shared" si="17"/>
        <v>408938.14285714179</v>
      </c>
      <c r="T152" s="2">
        <f t="shared" si="18"/>
        <v>11061.857142857043</v>
      </c>
      <c r="U152" s="2">
        <f t="shared" si="19"/>
        <v>420000</v>
      </c>
      <c r="V152" s="2">
        <f t="shared" si="28"/>
        <v>16423082</v>
      </c>
      <c r="W152" s="2">
        <f t="shared" si="20"/>
        <v>482110</v>
      </c>
      <c r="X152" s="2">
        <f t="shared" si="6"/>
        <v>-62110</v>
      </c>
      <c r="Y152" s="2">
        <f t="shared" si="7"/>
        <v>35794186.999999985</v>
      </c>
      <c r="Z152" s="2" t="str">
        <f t="shared" si="8"/>
        <v>HERE</v>
      </c>
      <c r="AA152" s="2">
        <f>IF(Z152="HERE",Y152,AA151+Graph!$G$1*1000)</f>
        <v>35794186.999999985</v>
      </c>
      <c r="AB152" s="2">
        <f t="shared" si="21"/>
        <v>-62110</v>
      </c>
      <c r="AC152" s="2">
        <f t="shared" si="9"/>
        <v>16423082</v>
      </c>
      <c r="AD152" s="3">
        <f t="shared" si="10"/>
        <v>35794186.999999985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6"/>
        <v>32727422.949999988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82</v>
      </c>
      <c r="C153" s="7"/>
      <c r="D153" s="2" t="e">
        <f t="shared" si="12"/>
        <v>#N/A</v>
      </c>
      <c r="E153" s="2" t="e">
        <f t="shared" si="22"/>
        <v>#N/A</v>
      </c>
      <c r="F153" s="2">
        <v>781332.32076829672</v>
      </c>
      <c r="G153" s="2">
        <f t="shared" si="23"/>
        <v>408938.14285714284</v>
      </c>
      <c r="H153" s="2">
        <f t="shared" si="13"/>
        <v>51115048.714285627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1522220.2857142822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795546.91476589441</v>
      </c>
      <c r="Q153" s="2">
        <f>IF(P153&gt;Graph!$G$1*1000,Graph!$G$1*1000,P153)</f>
        <v>420000</v>
      </c>
      <c r="R153" s="2">
        <f t="shared" si="16"/>
        <v>52637269</v>
      </c>
      <c r="S153" s="2">
        <f t="shared" si="17"/>
        <v>408938.14285714179</v>
      </c>
      <c r="T153" s="2">
        <f t="shared" si="18"/>
        <v>11061.857142857043</v>
      </c>
      <c r="U153" s="2">
        <f t="shared" si="19"/>
        <v>420000</v>
      </c>
      <c r="V153" s="2">
        <f t="shared" si="28"/>
        <v>16875536</v>
      </c>
      <c r="W153" s="2">
        <f t="shared" si="20"/>
        <v>452454</v>
      </c>
      <c r="X153" s="2">
        <f t="shared" si="6"/>
        <v>-32454</v>
      </c>
      <c r="Y153" s="2">
        <f t="shared" si="7"/>
        <v>35761732.999999985</v>
      </c>
      <c r="Z153" s="2" t="str">
        <f t="shared" si="8"/>
        <v>HERE</v>
      </c>
      <c r="AA153" s="2">
        <f>IF(Z153="HERE",Y153,AA152+Graph!$G$1*1000)</f>
        <v>35761732.999999985</v>
      </c>
      <c r="AB153" s="2">
        <f t="shared" si="21"/>
        <v>-32454</v>
      </c>
      <c r="AC153" s="2">
        <f t="shared" si="9"/>
        <v>16875536</v>
      </c>
      <c r="AD153" s="3">
        <f t="shared" si="10"/>
        <v>35761732.999999985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6"/>
        <v>32728035.699999988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83</v>
      </c>
      <c r="C154" s="7"/>
      <c r="D154" s="2" t="e">
        <f t="shared" si="12"/>
        <v>#N/A</v>
      </c>
      <c r="E154" s="2" t="e">
        <f t="shared" si="22"/>
        <v>#N/A</v>
      </c>
      <c r="F154" s="2">
        <v>785346.63697478175</v>
      </c>
      <c r="G154" s="2">
        <f t="shared" si="23"/>
        <v>408938.14285714284</v>
      </c>
      <c r="H154" s="2">
        <f t="shared" si="13"/>
        <v>51523986.857142769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1533282.1428571392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799663.69147658348</v>
      </c>
      <c r="Q154" s="2">
        <f>IF(P154&gt;Graph!$G$1*1000,Graph!$G$1*1000,P154)</f>
        <v>420000</v>
      </c>
      <c r="R154" s="2">
        <f t="shared" si="16"/>
        <v>53057269</v>
      </c>
      <c r="S154" s="2">
        <f t="shared" si="17"/>
        <v>408938.14285714179</v>
      </c>
      <c r="T154" s="2">
        <f t="shared" si="18"/>
        <v>11061.857142857043</v>
      </c>
      <c r="U154" s="2">
        <f t="shared" si="19"/>
        <v>420000</v>
      </c>
      <c r="V154" s="2">
        <f t="shared" si="28"/>
        <v>17247442</v>
      </c>
      <c r="W154" s="2">
        <f t="shared" si="20"/>
        <v>371906</v>
      </c>
      <c r="X154" s="2">
        <f t="shared" si="6"/>
        <v>48094</v>
      </c>
      <c r="Y154" s="2">
        <f t="shared" si="7"/>
        <v>35809826.999999985</v>
      </c>
      <c r="Z154" s="2" t="str">
        <f t="shared" si="8"/>
        <v>HERE</v>
      </c>
      <c r="AA154" s="2">
        <f>IF(Z154="HERE",Y154,AA153+Graph!$G$1*1000)</f>
        <v>35809826.999999985</v>
      </c>
      <c r="AB154" s="2">
        <f t="shared" si="21"/>
        <v>48094</v>
      </c>
      <c r="AC154" s="2">
        <f t="shared" si="9"/>
        <v>17247442</v>
      </c>
      <c r="AD154" s="3">
        <f t="shared" si="10"/>
        <v>35809826.999999985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6"/>
        <v>32691443.099999987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84</v>
      </c>
      <c r="C155" s="7"/>
      <c r="D155" s="2" t="e">
        <f t="shared" si="12"/>
        <v>#N/A</v>
      </c>
      <c r="E155" s="2" t="e">
        <f t="shared" si="22"/>
        <v>#N/A</v>
      </c>
      <c r="F155" s="2">
        <v>789360.95318126678</v>
      </c>
      <c r="G155" s="2">
        <f t="shared" si="23"/>
        <v>408938.14285714284</v>
      </c>
      <c r="H155" s="2">
        <f t="shared" si="13"/>
        <v>51932924.999999911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1544343.9999999963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803780.46818727255</v>
      </c>
      <c r="Q155" s="2">
        <f>IF(P155&gt;Graph!$G$1*1000,Graph!$G$1*1000,P155)</f>
        <v>420000</v>
      </c>
      <c r="R155" s="2">
        <f t="shared" si="16"/>
        <v>53477269</v>
      </c>
      <c r="S155" s="2">
        <f t="shared" si="17"/>
        <v>408938.14285714179</v>
      </c>
      <c r="T155" s="2">
        <f t="shared" si="18"/>
        <v>11061.857142857043</v>
      </c>
      <c r="U155" s="2">
        <f t="shared" si="19"/>
        <v>420000</v>
      </c>
      <c r="V155" s="2">
        <f t="shared" si="28"/>
        <v>17582121</v>
      </c>
      <c r="W155" s="2">
        <f t="shared" si="20"/>
        <v>334679</v>
      </c>
      <c r="X155" s="2">
        <f t="shared" si="6"/>
        <v>85321</v>
      </c>
      <c r="Y155" s="2">
        <f t="shared" si="7"/>
        <v>35895147.999999985</v>
      </c>
      <c r="Z155" s="2" t="str">
        <f t="shared" si="8"/>
        <v>HERE</v>
      </c>
      <c r="AA155" s="2">
        <f>IF(Z155="HERE",Y155,AA154+Graph!$G$1*1000)</f>
        <v>35895147.999999985</v>
      </c>
      <c r="AB155" s="2">
        <f t="shared" si="21"/>
        <v>85321</v>
      </c>
      <c r="AC155" s="2">
        <f t="shared" si="9"/>
        <v>17582121</v>
      </c>
      <c r="AD155" s="3">
        <f t="shared" si="10"/>
        <v>35895147.999999985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6"/>
        <v>32560812.449999988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85</v>
      </c>
      <c r="C156" s="7"/>
      <c r="D156" s="2" t="e">
        <f t="shared" si="12"/>
        <v>#N/A</v>
      </c>
      <c r="E156" s="2" t="e">
        <f t="shared" si="22"/>
        <v>#N/A</v>
      </c>
      <c r="F156" s="2">
        <v>793375.26938775182</v>
      </c>
      <c r="G156" s="2">
        <f t="shared" si="23"/>
        <v>408938.14285714284</v>
      </c>
      <c r="H156" s="2">
        <f t="shared" si="13"/>
        <v>52341863.142857052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1555405.8571428533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807897.24489796162</v>
      </c>
      <c r="Q156" s="2">
        <f>IF(P156&gt;Graph!$G$1*1000,Graph!$G$1*1000,P156)</f>
        <v>420000</v>
      </c>
      <c r="R156" s="2">
        <f t="shared" si="16"/>
        <v>53897269</v>
      </c>
      <c r="S156" s="2">
        <f t="shared" si="17"/>
        <v>408938.14285714179</v>
      </c>
      <c r="T156" s="2">
        <f t="shared" si="18"/>
        <v>11061.857142857043</v>
      </c>
      <c r="U156" s="2">
        <f t="shared" si="19"/>
        <v>420000</v>
      </c>
      <c r="V156" s="2">
        <f t="shared" si="28"/>
        <v>17991059.142857142</v>
      </c>
      <c r="W156" s="2">
        <f t="shared" si="20"/>
        <v>408938.14285714179</v>
      </c>
      <c r="X156" s="2">
        <f t="shared" si="6"/>
        <v>11061.857142858207</v>
      </c>
      <c r="Y156" s="2">
        <f t="shared" si="7"/>
        <v>35906209.857142843</v>
      </c>
      <c r="Z156" s="2" t="str">
        <f t="shared" si="8"/>
        <v>HERE</v>
      </c>
      <c r="AA156" s="2">
        <f>IF(Z156="HERE",Y156,AA155+Graph!$G$1*1000)</f>
        <v>35906209.857142843</v>
      </c>
      <c r="AB156" s="2">
        <f t="shared" si="21"/>
        <v>11061.857142858207</v>
      </c>
      <c r="AC156" s="2">
        <f t="shared" si="9"/>
        <v>17991059.142857142</v>
      </c>
      <c r="AD156" s="3">
        <f t="shared" si="10"/>
        <v>35906209.857142843</v>
      </c>
      <c r="AE156" s="2">
        <f>IF(AE154&gt;=52800000,52800000,IF(AB135=Graph!G$1*1000,AE155+Graph!G$1*1000,AC156))</f>
        <v>17991059.142857142</v>
      </c>
      <c r="AF156" s="3">
        <f t="shared" si="11"/>
        <v>17991059.142857142</v>
      </c>
      <c r="AG156" s="3">
        <f t="shared" si="26"/>
        <v>32667630.149999987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86</v>
      </c>
      <c r="C157" s="7"/>
      <c r="D157" s="2" t="e">
        <f t="shared" si="12"/>
        <v>#N/A</v>
      </c>
      <c r="E157" s="2" t="e">
        <f t="shared" si="22"/>
        <v>#N/A</v>
      </c>
      <c r="F157" s="2">
        <v>797389.58559423685</v>
      </c>
      <c r="G157" s="2">
        <f t="shared" si="23"/>
        <v>408938.14285714284</v>
      </c>
      <c r="H157" s="2">
        <f t="shared" si="13"/>
        <v>52750801.285714194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1566467.7142857104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812014.02160865068</v>
      </c>
      <c r="Q157" s="2">
        <f>IF(P157&gt;Graph!$G$1*1000,Graph!$G$1*1000,P157)</f>
        <v>420000</v>
      </c>
      <c r="R157" s="2">
        <f t="shared" si="16"/>
        <v>54317269</v>
      </c>
      <c r="S157" s="2">
        <f t="shared" si="17"/>
        <v>408938.14285714179</v>
      </c>
      <c r="T157" s="2">
        <f t="shared" si="18"/>
        <v>11061.857142857043</v>
      </c>
      <c r="U157" s="2">
        <f t="shared" si="19"/>
        <v>420000</v>
      </c>
      <c r="V157" s="2">
        <f t="shared" si="28"/>
        <v>18399997.285714284</v>
      </c>
      <c r="W157" s="2">
        <f t="shared" si="20"/>
        <v>408938.14285714179</v>
      </c>
      <c r="X157" s="2">
        <f t="shared" si="6"/>
        <v>11061.857142858207</v>
      </c>
      <c r="Y157" s="2">
        <f t="shared" si="7"/>
        <v>35917271.714285702</v>
      </c>
      <c r="Z157" s="2" t="str">
        <f t="shared" si="8"/>
        <v>HERE</v>
      </c>
      <c r="AA157" s="2">
        <f>IF(Z157="HERE",Y157,AA156+Graph!$G$1*1000)</f>
        <v>35917271.714285702</v>
      </c>
      <c r="AB157" s="2">
        <f t="shared" si="21"/>
        <v>11061.857142858207</v>
      </c>
      <c r="AC157" s="2">
        <f t="shared" si="9"/>
        <v>18399997.285714284</v>
      </c>
      <c r="AD157" s="3">
        <f t="shared" si="10"/>
        <v>35917271.714285702</v>
      </c>
      <c r="AE157" s="2">
        <f>IF(AE155&gt;=52800000,52800000,IF(AB136=Graph!G$1*1000,AE156+Graph!G$1*1000,AC157))</f>
        <v>18399997.285714284</v>
      </c>
      <c r="AF157" s="3">
        <f t="shared" si="11"/>
        <v>18399997.285714284</v>
      </c>
      <c r="AG157" s="3">
        <f t="shared" si="26"/>
        <v>32747834.349999987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87</v>
      </c>
      <c r="C158" s="7"/>
      <c r="D158" s="2" t="e">
        <f t="shared" si="12"/>
        <v>#N/A</v>
      </c>
      <c r="E158" s="2" t="e">
        <f t="shared" si="22"/>
        <v>#N/A</v>
      </c>
      <c r="F158" s="2">
        <v>801403.90180072188</v>
      </c>
      <c r="G158" s="2">
        <f t="shared" si="23"/>
        <v>408938.14285714284</v>
      </c>
      <c r="H158" s="2">
        <f t="shared" si="13"/>
        <v>53159739.428571336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1577529.5714285674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816130.79831933975</v>
      </c>
      <c r="Q158" s="2">
        <f>IF(P158&gt;Graph!$G$1*1000,Graph!$G$1*1000,P158)</f>
        <v>420000</v>
      </c>
      <c r="R158" s="2">
        <f t="shared" si="16"/>
        <v>54737269</v>
      </c>
      <c r="S158" s="2">
        <f t="shared" si="17"/>
        <v>408938.14285714179</v>
      </c>
      <c r="T158" s="2">
        <f t="shared" si="18"/>
        <v>11061.857142857043</v>
      </c>
      <c r="U158" s="2">
        <f t="shared" si="19"/>
        <v>420000</v>
      </c>
      <c r="V158" s="2">
        <f t="shared" si="28"/>
        <v>18808935.428571425</v>
      </c>
      <c r="W158" s="2">
        <f t="shared" si="20"/>
        <v>408938.14285714179</v>
      </c>
      <c r="X158" s="2">
        <f t="shared" si="6"/>
        <v>11061.857142858207</v>
      </c>
      <c r="Y158" s="2">
        <f t="shared" si="7"/>
        <v>35928333.57142856</v>
      </c>
      <c r="Z158" s="2" t="str">
        <f t="shared" si="8"/>
        <v>HERE</v>
      </c>
      <c r="AA158" s="2">
        <f>IF(Z158="HERE",Y158,AA157+Graph!$G$1*1000)</f>
        <v>35928333.57142856</v>
      </c>
      <c r="AB158" s="2">
        <f t="shared" si="21"/>
        <v>11061.857142858207</v>
      </c>
      <c r="AC158" s="2">
        <f t="shared" si="9"/>
        <v>18808935.428571425</v>
      </c>
      <c r="AD158" s="3">
        <f t="shared" si="10"/>
        <v>35928333.57142856</v>
      </c>
      <c r="AE158" s="2">
        <f>IF(AE156&gt;=52800000,52800000,IF(AB137=Graph!G$1*1000,AE157+Graph!G$1*1000,AC158))</f>
        <v>18808935.428571425</v>
      </c>
      <c r="AF158" s="3">
        <f t="shared" si="11"/>
        <v>18808935.428571425</v>
      </c>
      <c r="AG158" s="3">
        <f t="shared" si="26"/>
        <v>32807291.749999989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88</v>
      </c>
      <c r="C159" s="7"/>
      <c r="D159" s="2" t="e">
        <f t="shared" si="12"/>
        <v>#N/A</v>
      </c>
      <c r="E159" s="2" t="e">
        <f t="shared" si="22"/>
        <v>#N/A</v>
      </c>
      <c r="F159" s="2">
        <v>805418.21800720692</v>
      </c>
      <c r="G159" s="2">
        <f t="shared" si="23"/>
        <v>408938.14285714284</v>
      </c>
      <c r="H159" s="2">
        <f t="shared" si="13"/>
        <v>53568677.571428478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1588591.4285714244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820247.57502999902</v>
      </c>
      <c r="Q159" s="2">
        <f>IF(P159&gt;Graph!$G$1*1000,Graph!$G$1*1000,P159)</f>
        <v>420000</v>
      </c>
      <c r="R159" s="2">
        <f t="shared" si="16"/>
        <v>55157269</v>
      </c>
      <c r="S159" s="2">
        <f t="shared" si="17"/>
        <v>408938.14285714179</v>
      </c>
      <c r="T159" s="2">
        <f t="shared" si="18"/>
        <v>11061.857142857043</v>
      </c>
      <c r="U159" s="2">
        <f t="shared" si="19"/>
        <v>420000</v>
      </c>
      <c r="V159" s="2">
        <f t="shared" si="28"/>
        <v>19217873.571428567</v>
      </c>
      <c r="W159" s="2">
        <f t="shared" si="20"/>
        <v>408938.14285714179</v>
      </c>
      <c r="X159" s="2">
        <f t="shared" si="6"/>
        <v>11061.857142858207</v>
      </c>
      <c r="Y159" s="2">
        <f t="shared" si="7"/>
        <v>35939395.428571418</v>
      </c>
      <c r="Z159" s="2" t="str">
        <f t="shared" si="8"/>
        <v>HERE</v>
      </c>
      <c r="AA159" s="2">
        <f>IF(Z159="HERE",Y159,AA158+Graph!$G$1*1000)</f>
        <v>35939395.428571418</v>
      </c>
      <c r="AB159" s="2">
        <f t="shared" si="21"/>
        <v>11061.857142858207</v>
      </c>
      <c r="AC159" s="2">
        <f t="shared" si="9"/>
        <v>19217873.571428567</v>
      </c>
      <c r="AD159" s="3">
        <f t="shared" si="10"/>
        <v>35939395.428571418</v>
      </c>
      <c r="AE159" s="2">
        <f>IF(AE157&gt;=52800000,52800000,IF(AB138=Graph!G$1*1000,AE158+Graph!G$1*1000,AC159))</f>
        <v>19217873.571428567</v>
      </c>
      <c r="AF159" s="3">
        <f t="shared" si="11"/>
        <v>19217873.571428567</v>
      </c>
      <c r="AG159" s="3">
        <f t="shared" si="26"/>
        <v>32786628.149999987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89</v>
      </c>
      <c r="C160" s="7"/>
      <c r="D160" s="2" t="e">
        <f t="shared" si="12"/>
        <v>#N/A</v>
      </c>
      <c r="E160" s="2" t="e">
        <f t="shared" si="22"/>
        <v>#N/A</v>
      </c>
      <c r="F160" s="2">
        <v>809432.53421369195</v>
      </c>
      <c r="G160" s="2">
        <f t="shared" si="23"/>
        <v>408938.14285714284</v>
      </c>
      <c r="H160" s="2">
        <f t="shared" si="13"/>
        <v>53977615.71428562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1599653.2857142815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824364.35174068809</v>
      </c>
      <c r="Q160" s="2">
        <f>IF(P160&gt;Graph!$G$1*1000,Graph!$G$1*1000,P160)</f>
        <v>420000</v>
      </c>
      <c r="R160" s="2">
        <f t="shared" si="16"/>
        <v>55577269</v>
      </c>
      <c r="S160" s="2">
        <f t="shared" si="17"/>
        <v>408938.14285714179</v>
      </c>
      <c r="T160" s="2">
        <f t="shared" si="18"/>
        <v>11061.857142857043</v>
      </c>
      <c r="U160" s="2">
        <f t="shared" si="19"/>
        <v>420000</v>
      </c>
      <c r="V160" s="2">
        <f t="shared" si="28"/>
        <v>19626811.714285709</v>
      </c>
      <c r="W160" s="2">
        <f t="shared" si="20"/>
        <v>408938.14285714179</v>
      </c>
      <c r="X160" s="2">
        <f t="shared" si="6"/>
        <v>11061.857142858207</v>
      </c>
      <c r="Y160" s="2">
        <f t="shared" si="7"/>
        <v>35950457.285714276</v>
      </c>
      <c r="Z160" s="2" t="str">
        <f t="shared" si="8"/>
        <v>HERE</v>
      </c>
      <c r="AA160" s="2">
        <f>IF(Z160="HERE",Y160,AA159+Graph!$G$1*1000)</f>
        <v>35950457.285714276</v>
      </c>
      <c r="AB160" s="2">
        <f t="shared" si="21"/>
        <v>11061.857142858207</v>
      </c>
      <c r="AC160" s="2">
        <f t="shared" si="9"/>
        <v>19626811.714285709</v>
      </c>
      <c r="AD160" s="3">
        <f t="shared" si="10"/>
        <v>35950457.285714276</v>
      </c>
      <c r="AE160" s="2">
        <f>IF(AE158&gt;=52800000,52800000,IF(AB139=Graph!G$1*1000,AE159+Graph!G$1*1000,AC160))</f>
        <v>19626811.714285709</v>
      </c>
      <c r="AF160" s="3">
        <f t="shared" si="11"/>
        <v>19626811.714285709</v>
      </c>
      <c r="AG160" s="3">
        <f t="shared" si="26"/>
        <v>32756152.149999987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90</v>
      </c>
      <c r="C161" s="7"/>
      <c r="D161" s="2" t="e">
        <f t="shared" si="12"/>
        <v>#N/A</v>
      </c>
      <c r="E161" s="2" t="e">
        <f t="shared" si="22"/>
        <v>#N/A</v>
      </c>
      <c r="F161" s="2">
        <v>813446.85042014718</v>
      </c>
      <c r="G161" s="2">
        <f t="shared" si="23"/>
        <v>408938.14285714284</v>
      </c>
      <c r="H161" s="2">
        <f t="shared" si="13"/>
        <v>54386553.857142761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1610715.1428571385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828481.12845137715</v>
      </c>
      <c r="Q161" s="2">
        <f>IF(P161&gt;Graph!$G$1*1000,Graph!$G$1*1000,P161)</f>
        <v>420000</v>
      </c>
      <c r="R161" s="2">
        <f t="shared" si="16"/>
        <v>55997269</v>
      </c>
      <c r="S161" s="2">
        <f t="shared" si="17"/>
        <v>408938.14285714179</v>
      </c>
      <c r="T161" s="2">
        <f t="shared" si="18"/>
        <v>11061.857142857043</v>
      </c>
      <c r="U161" s="2">
        <f t="shared" si="19"/>
        <v>420000</v>
      </c>
      <c r="V161" s="2">
        <f t="shared" si="28"/>
        <v>20035749.857142851</v>
      </c>
      <c r="W161" s="2">
        <f t="shared" si="20"/>
        <v>408938.14285714179</v>
      </c>
      <c r="X161" s="2">
        <f t="shared" si="6"/>
        <v>11061.857142858207</v>
      </c>
      <c r="Y161" s="2">
        <f t="shared" si="7"/>
        <v>35961519.142857134</v>
      </c>
      <c r="Z161" s="2" t="str">
        <f t="shared" si="8"/>
        <v>HERE</v>
      </c>
      <c r="AA161" s="2">
        <f>IF(Z161="HERE",Y161,AA160+Graph!$G$1*1000)</f>
        <v>35961519.142857134</v>
      </c>
      <c r="AB161" s="2">
        <f t="shared" si="21"/>
        <v>11061.857142858207</v>
      </c>
      <c r="AC161" s="2">
        <f t="shared" si="9"/>
        <v>20035749.857142851</v>
      </c>
      <c r="AD161" s="3">
        <f t="shared" si="10"/>
        <v>35961519.142857134</v>
      </c>
      <c r="AE161" s="2">
        <f>IF(AE159&gt;=52800000,52800000,IF(AB140=Graph!G$1*1000,AE160+Graph!G$1*1000,AC161))</f>
        <v>20035749.857142851</v>
      </c>
      <c r="AF161" s="3">
        <f t="shared" si="11"/>
        <v>20035749.857142851</v>
      </c>
      <c r="AG161" s="3">
        <f t="shared" si="26"/>
        <v>32714113.599999987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91</v>
      </c>
      <c r="C162" s="7"/>
      <c r="D162" s="2" t="e">
        <f t="shared" si="12"/>
        <v>#N/A</v>
      </c>
      <c r="E162" s="2" t="e">
        <f t="shared" si="22"/>
        <v>#N/A</v>
      </c>
      <c r="F162" s="2">
        <v>817461.16662663221</v>
      </c>
      <c r="G162" s="2">
        <f t="shared" si="23"/>
        <v>408938.14285714284</v>
      </c>
      <c r="H162" s="2">
        <f t="shared" si="13"/>
        <v>54795491.999999903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1621776.9999999956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832597.90516206622</v>
      </c>
      <c r="Q162" s="2">
        <f>IF(P162&gt;Graph!$G$1*1000,Graph!$G$1*1000,P162)</f>
        <v>420000</v>
      </c>
      <c r="R162" s="2">
        <f t="shared" si="16"/>
        <v>56417269</v>
      </c>
      <c r="S162" s="2">
        <f t="shared" si="17"/>
        <v>408938.14285714179</v>
      </c>
      <c r="T162" s="2">
        <f t="shared" si="18"/>
        <v>11061.857142857043</v>
      </c>
      <c r="U162" s="2">
        <f t="shared" si="19"/>
        <v>420000</v>
      </c>
      <c r="V162" s="2">
        <f t="shared" si="28"/>
        <v>20444687.999999993</v>
      </c>
      <c r="W162" s="2">
        <f t="shared" si="20"/>
        <v>408938.14285714179</v>
      </c>
      <c r="X162" s="2">
        <f t="shared" si="6"/>
        <v>11061.857142858207</v>
      </c>
      <c r="Y162" s="2">
        <f t="shared" si="7"/>
        <v>35972580.999999993</v>
      </c>
      <c r="Z162" s="2" t="str">
        <f t="shared" si="8"/>
        <v>HERE</v>
      </c>
      <c r="AA162" s="2">
        <f>IF(Z162="HERE",Y162,AA161+Graph!$G$1*1000)</f>
        <v>35972580.999999993</v>
      </c>
      <c r="AB162" s="2">
        <f t="shared" si="21"/>
        <v>11061.857142858207</v>
      </c>
      <c r="AC162" s="2">
        <f t="shared" si="9"/>
        <v>20444687.999999993</v>
      </c>
      <c r="AD162" s="3">
        <f t="shared" si="10"/>
        <v>35972580.999999993</v>
      </c>
      <c r="AE162" s="2">
        <f>IF(AE160&gt;=52800000,52800000,IF(AB141=Graph!G$1*1000,AE161+Graph!G$1*1000,AC162))</f>
        <v>20444687.999999993</v>
      </c>
      <c r="AF162" s="3">
        <f t="shared" si="11"/>
        <v>20444687.999999993</v>
      </c>
      <c r="AG162" s="3">
        <f t="shared" si="26"/>
        <v>32625397.299999986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92</v>
      </c>
      <c r="C163" s="7"/>
      <c r="D163" s="2" t="e">
        <f t="shared" si="12"/>
        <v>#N/A</v>
      </c>
      <c r="E163" s="2" t="e">
        <f t="shared" si="22"/>
        <v>#N/A</v>
      </c>
      <c r="F163" s="2">
        <v>821475.48283311725</v>
      </c>
      <c r="G163" s="2">
        <f t="shared" si="23"/>
        <v>408938.14285714284</v>
      </c>
      <c r="H163" s="2">
        <f t="shared" si="13"/>
        <v>55204430.142857045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1632838.8571428526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836714.68187275529</v>
      </c>
      <c r="Q163" s="2">
        <f>IF(P163&gt;Graph!$G$1*1000,Graph!$G$1*1000,P163)</f>
        <v>420000</v>
      </c>
      <c r="R163" s="2">
        <f t="shared" si="16"/>
        <v>56837269</v>
      </c>
      <c r="S163" s="2">
        <f t="shared" si="17"/>
        <v>408938.14285714179</v>
      </c>
      <c r="T163" s="2">
        <f t="shared" si="18"/>
        <v>11061.857142857043</v>
      </c>
      <c r="U163" s="2">
        <f t="shared" si="19"/>
        <v>420000</v>
      </c>
      <c r="V163" s="2">
        <f t="shared" si="28"/>
        <v>20853626.142857134</v>
      </c>
      <c r="W163" s="2">
        <f t="shared" si="20"/>
        <v>408938.14285714179</v>
      </c>
      <c r="X163" s="2">
        <f t="shared" si="6"/>
        <v>11061.857142858207</v>
      </c>
      <c r="Y163" s="2">
        <f t="shared" si="7"/>
        <v>35983642.857142851</v>
      </c>
      <c r="Z163" s="2" t="str">
        <f t="shared" si="8"/>
        <v>HERE</v>
      </c>
      <c r="AA163" s="2">
        <f>IF(Z163="HERE",Y163,AA162+Graph!$G$1*1000)</f>
        <v>35983642.857142851</v>
      </c>
      <c r="AB163" s="2">
        <f t="shared" si="21"/>
        <v>11061.857142858207</v>
      </c>
      <c r="AC163" s="2">
        <f t="shared" si="9"/>
        <v>20853626.142857134</v>
      </c>
      <c r="AD163" s="3">
        <f t="shared" si="10"/>
        <v>35983642.857142851</v>
      </c>
      <c r="AE163" s="2">
        <f>IF(AE161&gt;=52800000,52800000,IF(AB142=Graph!G$1*1000,AE162+Graph!G$1*1000,AC163))</f>
        <v>20853626.142857134</v>
      </c>
      <c r="AF163" s="3">
        <f t="shared" si="11"/>
        <v>20853626.142857134</v>
      </c>
      <c r="AG163" s="3">
        <f t="shared" si="26"/>
        <v>32765636.999999989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93</v>
      </c>
      <c r="C164" s="7"/>
      <c r="D164" s="2" t="e">
        <f t="shared" si="12"/>
        <v>#N/A</v>
      </c>
      <c r="E164" s="2" t="e">
        <f t="shared" si="22"/>
        <v>#N/A</v>
      </c>
      <c r="F164" s="2">
        <v>825489.79903960228</v>
      </c>
      <c r="G164" s="2">
        <f t="shared" si="23"/>
        <v>408938.14285714284</v>
      </c>
      <c r="H164" s="2">
        <f t="shared" si="13"/>
        <v>55613368.285714187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1643900.7142857097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840831.45858344436</v>
      </c>
      <c r="Q164" s="2">
        <f>IF(P164&gt;Graph!$G$1*1000,Graph!$G$1*1000,P164)</f>
        <v>420000</v>
      </c>
      <c r="R164" s="2">
        <f t="shared" si="16"/>
        <v>57257269</v>
      </c>
      <c r="S164" s="2">
        <f t="shared" si="17"/>
        <v>408938.14285714179</v>
      </c>
      <c r="T164" s="2">
        <f t="shared" si="18"/>
        <v>11061.857142857043</v>
      </c>
      <c r="U164" s="2">
        <f t="shared" si="19"/>
        <v>420000</v>
      </c>
      <c r="V164" s="2">
        <f t="shared" si="28"/>
        <v>21262564.285714276</v>
      </c>
      <c r="W164" s="2">
        <f t="shared" si="20"/>
        <v>408938.14285714179</v>
      </c>
      <c r="X164" s="2">
        <f t="shared" si="6"/>
        <v>11061.857142858207</v>
      </c>
      <c r="Y164" s="2">
        <f t="shared" si="7"/>
        <v>35994704.714285709</v>
      </c>
      <c r="Z164" s="2" t="str">
        <f t="shared" si="8"/>
        <v>HERE</v>
      </c>
      <c r="AA164" s="2">
        <f>IF(Z164="HERE",Y164,AA163+Graph!$G$1*1000)</f>
        <v>35994704.714285709</v>
      </c>
      <c r="AB164" s="2">
        <f t="shared" si="21"/>
        <v>11061.857142858207</v>
      </c>
      <c r="AC164" s="2">
        <f t="shared" si="9"/>
        <v>21262564.285714276</v>
      </c>
      <c r="AD164" s="3">
        <f t="shared" si="10"/>
        <v>35994704.714285709</v>
      </c>
      <c r="AE164" s="2">
        <f>IF(AE162&gt;=52800000,52800000,IF(AB143=Graph!G$1*1000,AE163+Graph!G$1*1000,AC164))</f>
        <v>21262564.285714276</v>
      </c>
      <c r="AF164" s="3">
        <f t="shared" si="11"/>
        <v>21262564.285714276</v>
      </c>
      <c r="AG164" s="3">
        <f t="shared" si="26"/>
        <v>32844028.999999989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94</v>
      </c>
      <c r="C165" s="7"/>
      <c r="D165" s="2" t="e">
        <f t="shared" si="12"/>
        <v>#N/A</v>
      </c>
      <c r="E165" s="2" t="e">
        <f t="shared" si="22"/>
        <v>#N/A</v>
      </c>
      <c r="F165" s="2">
        <v>829504.11524608731</v>
      </c>
      <c r="G165" s="2">
        <f t="shared" si="23"/>
        <v>408938.14285714284</v>
      </c>
      <c r="H165" s="2">
        <f t="shared" si="13"/>
        <v>56022306.428571329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1654962.5714285667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844948.23529410362</v>
      </c>
      <c r="Q165" s="2">
        <f>IF(P165&gt;Graph!$G$1*1000,Graph!$G$1*1000,P165)</f>
        <v>420000</v>
      </c>
      <c r="R165" s="2">
        <f t="shared" si="16"/>
        <v>57677269</v>
      </c>
      <c r="S165" s="2">
        <f t="shared" si="17"/>
        <v>408938.14285714179</v>
      </c>
      <c r="T165" s="2">
        <f t="shared" si="18"/>
        <v>11061.857142857043</v>
      </c>
      <c r="U165" s="2">
        <f t="shared" si="19"/>
        <v>420000</v>
      </c>
      <c r="V165" s="2">
        <f t="shared" si="28"/>
        <v>21671502.428571418</v>
      </c>
      <c r="W165" s="2">
        <f t="shared" si="20"/>
        <v>408938.14285714179</v>
      </c>
      <c r="X165" s="2">
        <f t="shared" si="6"/>
        <v>11061.857142858207</v>
      </c>
      <c r="Y165" s="2">
        <f t="shared" si="7"/>
        <v>36005766.571428567</v>
      </c>
      <c r="Z165" s="2" t="str">
        <f t="shared" si="8"/>
        <v>HERE</v>
      </c>
      <c r="AA165" s="2">
        <f>IF(Z165="HERE",Y165,AA164+Graph!$G$1*1000)</f>
        <v>36005766.571428567</v>
      </c>
      <c r="AB165" s="2">
        <f t="shared" si="21"/>
        <v>11061.857142858207</v>
      </c>
      <c r="AC165" s="2">
        <f t="shared" si="9"/>
        <v>21671502.428571418</v>
      </c>
      <c r="AD165" s="3">
        <f t="shared" si="10"/>
        <v>36005766.571428567</v>
      </c>
      <c r="AE165" s="2">
        <f>IF(AE163&gt;=52800000,52800000,IF(AB144=Graph!G$1*1000,AE164+Graph!G$1*1000,AC165))</f>
        <v>21671502.428571418</v>
      </c>
      <c r="AF165" s="3">
        <f t="shared" si="11"/>
        <v>21671502.428571418</v>
      </c>
      <c r="AG165" s="3">
        <f t="shared" si="26"/>
        <v>32871988.799999986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95</v>
      </c>
      <c r="C166" s="7"/>
      <c r="D166" s="2" t="e">
        <f t="shared" si="12"/>
        <v>#N/A</v>
      </c>
      <c r="E166" s="2" t="e">
        <f t="shared" si="22"/>
        <v>#N/A</v>
      </c>
      <c r="F166" s="2">
        <v>833518.43145257235</v>
      </c>
      <c r="G166" s="2">
        <f t="shared" si="23"/>
        <v>408938.14285714284</v>
      </c>
      <c r="H166" s="2">
        <f t="shared" si="13"/>
        <v>56431244.57142847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1666024.4285714237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849065.01200479269</v>
      </c>
      <c r="Q166" s="2">
        <f>IF(P166&gt;Graph!$G$1*1000,Graph!$G$1*1000,P166)</f>
        <v>420000</v>
      </c>
      <c r="R166" s="2">
        <f t="shared" si="16"/>
        <v>58097269</v>
      </c>
      <c r="S166" s="2">
        <f t="shared" si="17"/>
        <v>408938.14285714179</v>
      </c>
      <c r="T166" s="2">
        <f t="shared" si="18"/>
        <v>11061.857142857043</v>
      </c>
      <c r="U166" s="2">
        <f t="shared" si="19"/>
        <v>420000</v>
      </c>
      <c r="V166" s="2">
        <f t="shared" si="28"/>
        <v>22080440.57142856</v>
      </c>
      <c r="W166" s="2">
        <f t="shared" si="20"/>
        <v>408938.14285714179</v>
      </c>
      <c r="X166" s="2">
        <f t="shared" si="6"/>
        <v>11061.857142858207</v>
      </c>
      <c r="Y166" s="2">
        <f t="shared" si="7"/>
        <v>36016828.428571425</v>
      </c>
      <c r="Z166" s="2" t="str">
        <f t="shared" si="8"/>
        <v>HERE</v>
      </c>
      <c r="AA166" s="2">
        <f>IF(Z166="HERE",Y166,AA165+Graph!$G$1*1000)</f>
        <v>36016828.428571425</v>
      </c>
      <c r="AB166" s="2">
        <f t="shared" si="21"/>
        <v>11061.857142858207</v>
      </c>
      <c r="AC166" s="2">
        <f t="shared" si="9"/>
        <v>22080440.57142856</v>
      </c>
      <c r="AD166" s="3">
        <f t="shared" si="10"/>
        <v>36016828.428571425</v>
      </c>
      <c r="AE166" s="2">
        <f>IF(AE164&gt;=52800000,52800000,IF(AB145=Graph!G$1*1000,AE165+Graph!G$1*1000,AC166))</f>
        <v>22080440.57142856</v>
      </c>
      <c r="AF166" s="3">
        <f t="shared" si="11"/>
        <v>22080440.57142856</v>
      </c>
      <c r="AG166" s="3">
        <f t="shared" si="26"/>
        <v>32866800.299999986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96</v>
      </c>
      <c r="C167" s="7"/>
      <c r="D167" s="2" t="e">
        <f t="shared" si="12"/>
        <v>#N/A</v>
      </c>
      <c r="E167" s="2" t="e">
        <f t="shared" si="22"/>
        <v>#N/A</v>
      </c>
      <c r="F167" s="2">
        <v>837532.74765905738</v>
      </c>
      <c r="G167" s="2">
        <f t="shared" si="23"/>
        <v>408938.14285714284</v>
      </c>
      <c r="H167" s="2">
        <f t="shared" si="13"/>
        <v>56840182.714285612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1677086.2857142808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853181.78871548176</v>
      </c>
      <c r="Q167" s="2">
        <f>IF(P167&gt;Graph!$G$1*1000,Graph!$G$1*1000,P167)</f>
        <v>420000</v>
      </c>
      <c r="R167" s="2">
        <f t="shared" si="16"/>
        <v>58517269</v>
      </c>
      <c r="S167" s="2">
        <f t="shared" si="17"/>
        <v>408938.14285714179</v>
      </c>
      <c r="T167" s="2">
        <f t="shared" si="18"/>
        <v>11061.857142857043</v>
      </c>
      <c r="U167" s="2">
        <f t="shared" si="19"/>
        <v>420000</v>
      </c>
      <c r="V167" s="2">
        <f t="shared" si="28"/>
        <v>22489378.714285702</v>
      </c>
      <c r="W167" s="2">
        <f t="shared" si="20"/>
        <v>408938.14285714179</v>
      </c>
      <c r="X167" s="2">
        <f t="shared" si="6"/>
        <v>11061.857142858207</v>
      </c>
      <c r="Y167" s="2">
        <f t="shared" si="7"/>
        <v>36027890.285714284</v>
      </c>
      <c r="Z167" s="2" t="str">
        <f t="shared" si="8"/>
        <v>HERE</v>
      </c>
      <c r="AA167" s="2">
        <f>IF(Z167="HERE",Y167,AA166+Graph!$G$1*1000)</f>
        <v>36027890.285714284</v>
      </c>
      <c r="AB167" s="2">
        <f t="shared" si="21"/>
        <v>11061.857142858207</v>
      </c>
      <c r="AC167" s="2">
        <f t="shared" si="9"/>
        <v>22489378.714285702</v>
      </c>
      <c r="AD167" s="3">
        <f t="shared" si="10"/>
        <v>36027890.285714284</v>
      </c>
      <c r="AE167" s="2">
        <f>IF(AE165&gt;=52800000,52800000,IF(AB146=Graph!G$1*1000,AE166+Graph!G$1*1000,AC167))</f>
        <v>22489378.714285702</v>
      </c>
      <c r="AF167" s="3">
        <f t="shared" si="11"/>
        <v>22489378.714285702</v>
      </c>
      <c r="AG167" s="3">
        <f t="shared" si="26"/>
        <v>32817151.699999988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97</v>
      </c>
      <c r="C168" s="7"/>
      <c r="D168" s="2" t="e">
        <f t="shared" si="12"/>
        <v>#N/A</v>
      </c>
      <c r="E168" s="2" t="e">
        <f t="shared" si="22"/>
        <v>#N/A</v>
      </c>
      <c r="F168" s="2">
        <v>841547.06386554241</v>
      </c>
      <c r="G168" s="2">
        <f t="shared" si="23"/>
        <v>408938.14285714284</v>
      </c>
      <c r="H168" s="2">
        <f t="shared" si="13"/>
        <v>57249120.857142754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1688148.1428571378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857298.56542617083</v>
      </c>
      <c r="Q168" s="2">
        <f>IF(P168&gt;Graph!$G$1*1000,Graph!$G$1*1000,P168)</f>
        <v>420000</v>
      </c>
      <c r="R168" s="2">
        <f t="shared" si="16"/>
        <v>58937269</v>
      </c>
      <c r="S168" s="2">
        <f t="shared" si="17"/>
        <v>408938.14285714179</v>
      </c>
      <c r="T168" s="2">
        <f t="shared" si="18"/>
        <v>11061.857142857043</v>
      </c>
      <c r="U168" s="2">
        <f t="shared" si="19"/>
        <v>420000</v>
      </c>
      <c r="V168" s="2">
        <f t="shared" si="28"/>
        <v>22898316.857142843</v>
      </c>
      <c r="W168" s="2">
        <f t="shared" si="20"/>
        <v>408938.14285714179</v>
      </c>
      <c r="X168" s="2">
        <f t="shared" si="6"/>
        <v>11061.857142858207</v>
      </c>
      <c r="Y168" s="2">
        <f t="shared" si="7"/>
        <v>36038952.142857142</v>
      </c>
      <c r="Z168" s="2" t="str">
        <f t="shared" si="8"/>
        <v>HERE</v>
      </c>
      <c r="AA168" s="2">
        <f>IF(Z168="HERE",Y168,AA167+Graph!$G$1*1000)</f>
        <v>36038952.142857142</v>
      </c>
      <c r="AB168" s="2">
        <f t="shared" si="21"/>
        <v>11061.857142858207</v>
      </c>
      <c r="AC168" s="2">
        <f t="shared" si="9"/>
        <v>22898316.857142843</v>
      </c>
      <c r="AD168" s="3">
        <f t="shared" si="10"/>
        <v>36038952.142857142</v>
      </c>
      <c r="AE168" s="2">
        <f>IF(AE166&gt;=52800000,52800000,IF(AB147=Graph!G$1*1000,AE167+Graph!G$1*1000,AC168))</f>
        <v>22898316.857142843</v>
      </c>
      <c r="AF168" s="3">
        <f t="shared" si="11"/>
        <v>22898316.857142843</v>
      </c>
      <c r="AG168" s="3">
        <f t="shared" si="26"/>
        <v>32732239.149999987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98</v>
      </c>
      <c r="C169" s="7"/>
      <c r="D169" s="2" t="e">
        <f t="shared" si="12"/>
        <v>#N/A</v>
      </c>
      <c r="E169" s="2" t="e">
        <f t="shared" si="22"/>
        <v>#N/A</v>
      </c>
      <c r="F169" s="2">
        <v>845561.38007202744</v>
      </c>
      <c r="G169" s="2">
        <f t="shared" si="23"/>
        <v>408938.14285714284</v>
      </c>
      <c r="H169" s="2">
        <f t="shared" si="13"/>
        <v>57658058.999999896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1699209.9999999949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861415.34213685989</v>
      </c>
      <c r="Q169" s="2">
        <f>IF(P169&gt;Graph!$G$1*1000,Graph!$G$1*1000,P169)</f>
        <v>420000</v>
      </c>
      <c r="R169" s="2">
        <f t="shared" si="16"/>
        <v>59357269</v>
      </c>
      <c r="S169" s="2">
        <f t="shared" si="17"/>
        <v>408938.14285714179</v>
      </c>
      <c r="T169" s="2">
        <f t="shared" si="18"/>
        <v>11061.857142857043</v>
      </c>
      <c r="U169" s="2">
        <f t="shared" si="19"/>
        <v>420000</v>
      </c>
      <c r="V169" s="2">
        <f t="shared" si="28"/>
        <v>23307254.999999985</v>
      </c>
      <c r="W169" s="2">
        <f t="shared" si="20"/>
        <v>408938.14285714179</v>
      </c>
      <c r="X169" s="2">
        <f t="shared" si="6"/>
        <v>11061.857142858207</v>
      </c>
      <c r="Y169" s="2">
        <f t="shared" si="7"/>
        <v>36050014</v>
      </c>
      <c r="Z169" s="2" t="str">
        <f t="shared" si="8"/>
        <v>HERE</v>
      </c>
      <c r="AA169" s="2">
        <f>IF(Z169="HERE",Y169,AA168+Graph!$G$1*1000)</f>
        <v>36050014</v>
      </c>
      <c r="AB169" s="2">
        <f t="shared" si="21"/>
        <v>11061.857142858207</v>
      </c>
      <c r="AC169" s="2">
        <f t="shared" si="9"/>
        <v>23307254.999999985</v>
      </c>
      <c r="AD169" s="3">
        <f t="shared" si="10"/>
        <v>36050014</v>
      </c>
      <c r="AE169" s="2">
        <f>IF(AE167&gt;=52800000,52800000,IF(AB148=Graph!G$1*1000,AE168+Graph!G$1*1000,AC169))</f>
        <v>23307254.999999985</v>
      </c>
      <c r="AF169" s="3">
        <f t="shared" si="11"/>
        <v>23307254.999999985</v>
      </c>
      <c r="AG169" s="3">
        <f t="shared" si="26"/>
        <v>32680681.449999988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99</v>
      </c>
      <c r="C170" s="7"/>
      <c r="D170" s="2" t="e">
        <f t="shared" si="12"/>
        <v>#N/A</v>
      </c>
      <c r="E170" s="2" t="e">
        <f t="shared" si="22"/>
        <v>#N/A</v>
      </c>
      <c r="F170" s="2">
        <v>849575.69627851248</v>
      </c>
      <c r="G170" s="2">
        <f t="shared" si="23"/>
        <v>408938.14285714284</v>
      </c>
      <c r="H170" s="2">
        <f t="shared" si="13"/>
        <v>58066997.142857037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1710271.8571428519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865532.11884754896</v>
      </c>
      <c r="Q170" s="2">
        <f>IF(P170&gt;Graph!$G$1*1000,Graph!$G$1*1000,P170)</f>
        <v>420000</v>
      </c>
      <c r="R170" s="2">
        <f t="shared" si="16"/>
        <v>59777269</v>
      </c>
      <c r="S170" s="2">
        <f t="shared" si="17"/>
        <v>408938.14285714179</v>
      </c>
      <c r="T170" s="2">
        <f t="shared" si="18"/>
        <v>11061.857142857043</v>
      </c>
      <c r="U170" s="2">
        <f t="shared" si="19"/>
        <v>420000</v>
      </c>
      <c r="V170" s="2">
        <f t="shared" si="28"/>
        <v>23716193.142857127</v>
      </c>
      <c r="W170" s="2">
        <f t="shared" si="20"/>
        <v>408938.14285714179</v>
      </c>
      <c r="X170" s="2">
        <f t="shared" si="6"/>
        <v>11061.857142858207</v>
      </c>
      <c r="Y170" s="2">
        <f t="shared" si="7"/>
        <v>36061075.857142858</v>
      </c>
      <c r="Z170" s="2" t="str">
        <f t="shared" si="8"/>
        <v>HERE</v>
      </c>
      <c r="AA170" s="2">
        <f>IF(Z170="HERE",Y170,AA169+Graph!$G$1*1000)</f>
        <v>36061075.857142858</v>
      </c>
      <c r="AB170" s="2">
        <f t="shared" si="21"/>
        <v>11061.857142858207</v>
      </c>
      <c r="AC170" s="2">
        <f t="shared" si="9"/>
        <v>23716193.142857127</v>
      </c>
      <c r="AD170" s="3">
        <f t="shared" si="10"/>
        <v>36061075.857142858</v>
      </c>
      <c r="AE170" s="2">
        <f>IF(AE168&gt;=52800000,52800000,IF(AB149=Graph!G$1*1000,AE169+Graph!G$1*1000,AC170))</f>
        <v>23716193.142857127</v>
      </c>
      <c r="AF170" s="3">
        <f t="shared" si="11"/>
        <v>23716193.142857127</v>
      </c>
      <c r="AG170" s="3">
        <f t="shared" si="26"/>
        <v>32856413.749999989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100</v>
      </c>
      <c r="C171" s="7"/>
      <c r="D171" s="2" t="e">
        <f t="shared" si="12"/>
        <v>#N/A</v>
      </c>
      <c r="E171" s="2" t="e">
        <f t="shared" si="22"/>
        <v>#N/A</v>
      </c>
      <c r="F171" s="2">
        <v>853590.01248499751</v>
      </c>
      <c r="G171" s="2">
        <f t="shared" si="23"/>
        <v>408938.14285714284</v>
      </c>
      <c r="H171" s="2">
        <f t="shared" si="13"/>
        <v>58475935.285714179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1721333.714285709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869648.89555820823</v>
      </c>
      <c r="Q171" s="2">
        <f>IF(P171&gt;Graph!$G$1*1000,Graph!$G$1*1000,P171)</f>
        <v>420000</v>
      </c>
      <c r="R171" s="2">
        <f t="shared" si="16"/>
        <v>60197269</v>
      </c>
      <c r="S171" s="2">
        <f t="shared" si="17"/>
        <v>408938.14285714179</v>
      </c>
      <c r="T171" s="2">
        <f t="shared" si="18"/>
        <v>11061.857142857043</v>
      </c>
      <c r="U171" s="2">
        <f t="shared" si="19"/>
        <v>420000</v>
      </c>
      <c r="V171" s="2">
        <f t="shared" si="28"/>
        <v>24125131.285714269</v>
      </c>
      <c r="W171" s="2">
        <f t="shared" si="20"/>
        <v>408938.14285714179</v>
      </c>
      <c r="X171" s="2">
        <f t="shared" si="6"/>
        <v>11061.857142858207</v>
      </c>
      <c r="Y171" s="2">
        <f t="shared" si="7"/>
        <v>36072137.714285716</v>
      </c>
      <c r="Z171" s="2" t="str">
        <f t="shared" si="8"/>
        <v>HERE</v>
      </c>
      <c r="AA171" s="2">
        <f>IF(Z171="HERE",Y171,AA170+Graph!$G$1*1000)</f>
        <v>36072137.714285716</v>
      </c>
      <c r="AB171" s="2">
        <f t="shared" si="21"/>
        <v>11061.857142858207</v>
      </c>
      <c r="AC171" s="2">
        <f t="shared" si="9"/>
        <v>24125131.285714269</v>
      </c>
      <c r="AD171" s="3">
        <f t="shared" si="10"/>
        <v>36072137.714285716</v>
      </c>
      <c r="AE171" s="2">
        <f>IF(AE169&gt;=52800000,52800000,IF(AB150=Graph!G$1*1000,AE170+Graph!G$1*1000,AC171))</f>
        <v>24125131.285714269</v>
      </c>
      <c r="AF171" s="3">
        <f t="shared" si="11"/>
        <v>24125131.285714269</v>
      </c>
      <c r="AG171" s="3">
        <f t="shared" si="26"/>
        <v>32999851.149999987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101</v>
      </c>
      <c r="C172" s="7"/>
      <c r="D172" s="2" t="e">
        <f t="shared" si="12"/>
        <v>#N/A</v>
      </c>
      <c r="E172" s="2" t="e">
        <f t="shared" si="22"/>
        <v>#N/A</v>
      </c>
      <c r="F172" s="2">
        <v>857604.32869148254</v>
      </c>
      <c r="G172" s="2">
        <f t="shared" si="23"/>
        <v>408938.14285714284</v>
      </c>
      <c r="H172" s="2">
        <f t="shared" si="13"/>
        <v>58884873.428571321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1732395.571428566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873765.67226889729</v>
      </c>
      <c r="Q172" s="2">
        <f>IF(P172&gt;Graph!$G$1*1000,Graph!$G$1*1000,P172)</f>
        <v>420000</v>
      </c>
      <c r="R172" s="2">
        <f t="shared" si="16"/>
        <v>60617269</v>
      </c>
      <c r="S172" s="2">
        <f t="shared" si="17"/>
        <v>408938.14285714179</v>
      </c>
      <c r="T172" s="2">
        <f t="shared" si="18"/>
        <v>11061.857142857043</v>
      </c>
      <c r="U172" s="2">
        <f t="shared" si="19"/>
        <v>420000</v>
      </c>
      <c r="V172" s="2">
        <f t="shared" si="28"/>
        <v>24534069.42857141</v>
      </c>
      <c r="W172" s="2">
        <f t="shared" si="20"/>
        <v>408938.14285714179</v>
      </c>
      <c r="X172" s="2">
        <f t="shared" si="6"/>
        <v>11061.857142858207</v>
      </c>
      <c r="Y172" s="2">
        <f t="shared" si="7"/>
        <v>36083199.571428575</v>
      </c>
      <c r="Z172" s="2" t="str">
        <f t="shared" si="8"/>
        <v>HERE</v>
      </c>
      <c r="AA172" s="2">
        <f>IF(Z172="HERE",Y172,AA171+Graph!$G$1*1000)</f>
        <v>36083199.571428575</v>
      </c>
      <c r="AB172" s="2">
        <f t="shared" si="21"/>
        <v>11061.857142858207</v>
      </c>
      <c r="AC172" s="2">
        <f t="shared" si="9"/>
        <v>24534069.42857141</v>
      </c>
      <c r="AD172" s="3">
        <f t="shared" si="10"/>
        <v>36083199.571428575</v>
      </c>
      <c r="AE172" s="2">
        <f>IF(AE170&gt;=52800000,52800000,IF(AB151=Graph!G$1*1000,AE171+Graph!G$1*1000,AC172))</f>
        <v>24534069.42857141</v>
      </c>
      <c r="AF172" s="3">
        <f t="shared" si="11"/>
        <v>24534069.42857141</v>
      </c>
      <c r="AG172" s="3">
        <f t="shared" si="26"/>
        <v>33067715.899999987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102</v>
      </c>
      <c r="C173" s="7"/>
      <c r="D173" s="2" t="e">
        <f t="shared" si="12"/>
        <v>#N/A</v>
      </c>
      <c r="E173" s="2" t="e">
        <f t="shared" si="22"/>
        <v>#N/A</v>
      </c>
      <c r="F173" s="2">
        <v>861618.64489793777</v>
      </c>
      <c r="G173" s="2">
        <f t="shared" si="23"/>
        <v>408938.14285714284</v>
      </c>
      <c r="H173" s="2">
        <f t="shared" si="13"/>
        <v>59293811.571428463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1743457.4285714231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877882.44897958636</v>
      </c>
      <c r="Q173" s="2">
        <f>IF(P173&gt;Graph!$G$1*1000,Graph!$G$1*1000,P173)</f>
        <v>420000</v>
      </c>
      <c r="R173" s="2">
        <f t="shared" si="16"/>
        <v>61037269</v>
      </c>
      <c r="S173" s="2">
        <f t="shared" si="17"/>
        <v>408938.14285714179</v>
      </c>
      <c r="T173" s="2">
        <f t="shared" si="18"/>
        <v>11061.857142857043</v>
      </c>
      <c r="U173" s="2">
        <f t="shared" si="19"/>
        <v>420000</v>
      </c>
      <c r="V173" s="2">
        <f t="shared" si="28"/>
        <v>24943007.571428552</v>
      </c>
      <c r="W173" s="2">
        <f t="shared" si="20"/>
        <v>408938.14285714179</v>
      </c>
      <c r="X173" s="2">
        <f t="shared" si="6"/>
        <v>11061.857142858207</v>
      </c>
      <c r="Y173" s="2">
        <f t="shared" si="7"/>
        <v>36094261.428571433</v>
      </c>
      <c r="Z173" s="2" t="str">
        <f t="shared" si="8"/>
        <v>HERE</v>
      </c>
      <c r="AA173" s="2">
        <f>IF(Z173="HERE",Y173,AA172+Graph!$G$1*1000)</f>
        <v>36094261.428571433</v>
      </c>
      <c r="AB173" s="2">
        <f t="shared" si="21"/>
        <v>11061.857142858207</v>
      </c>
      <c r="AC173" s="2">
        <f t="shared" si="9"/>
        <v>24943007.571428552</v>
      </c>
      <c r="AD173" s="3">
        <f t="shared" si="10"/>
        <v>36094261.428571433</v>
      </c>
      <c r="AE173" s="2">
        <f>IF(AE171&gt;=52800000,52800000,IF(AB152=Graph!G$1*1000,AE172+Graph!G$1*1000,AC173))</f>
        <v>24943007.571428552</v>
      </c>
      <c r="AF173" s="3">
        <f t="shared" si="11"/>
        <v>24943007.571428552</v>
      </c>
      <c r="AG173" s="3">
        <f t="shared" si="26"/>
        <v>33035922.399999987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103</v>
      </c>
      <c r="C174" s="7"/>
      <c r="D174" s="2" t="e">
        <f t="shared" si="12"/>
        <v>#N/A</v>
      </c>
      <c r="E174" s="2" t="e">
        <f t="shared" si="22"/>
        <v>#N/A</v>
      </c>
      <c r="F174" s="2">
        <v>865632.96110442281</v>
      </c>
      <c r="G174" s="2">
        <f t="shared" si="23"/>
        <v>408938.14285714284</v>
      </c>
      <c r="H174" s="2">
        <f t="shared" si="13"/>
        <v>59702749.714285605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1754519.2857142801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881999.22569027543</v>
      </c>
      <c r="Q174" s="2">
        <f>IF(P174&gt;Graph!$G$1*1000,Graph!$G$1*1000,P174)</f>
        <v>420000</v>
      </c>
      <c r="R174" s="2">
        <f t="shared" si="16"/>
        <v>61457269</v>
      </c>
      <c r="S174" s="2">
        <f t="shared" si="17"/>
        <v>408938.14285714179</v>
      </c>
      <c r="T174" s="2">
        <f t="shared" si="18"/>
        <v>11061.857142857043</v>
      </c>
      <c r="U174" s="2">
        <f t="shared" si="19"/>
        <v>420000</v>
      </c>
      <c r="V174" s="2">
        <f t="shared" si="28"/>
        <v>25351945.714285694</v>
      </c>
      <c r="W174" s="2">
        <f t="shared" si="20"/>
        <v>408938.14285714179</v>
      </c>
      <c r="X174" s="2">
        <f t="shared" si="6"/>
        <v>11061.857142858207</v>
      </c>
      <c r="Y174" s="2">
        <f t="shared" si="7"/>
        <v>36105323.285714291</v>
      </c>
      <c r="Z174" s="2" t="str">
        <f t="shared" si="8"/>
        <v>HERE</v>
      </c>
      <c r="AA174" s="2">
        <f>IF(Z174="HERE",Y174,AA173+Graph!$G$1*1000)</f>
        <v>36105323.285714291</v>
      </c>
      <c r="AB174" s="2">
        <f t="shared" si="21"/>
        <v>11061.857142858207</v>
      </c>
      <c r="AC174" s="2">
        <f t="shared" si="9"/>
        <v>25351945.714285694</v>
      </c>
      <c r="AD174" s="3">
        <f t="shared" si="10"/>
        <v>36105323.285714291</v>
      </c>
      <c r="AE174" s="2">
        <f>IF(AE172&gt;=52800000,52800000,IF(AB153=Graph!G$1*1000,AE173+Graph!G$1*1000,AC174))</f>
        <v>25351945.714285694</v>
      </c>
      <c r="AF174" s="3">
        <f t="shared" si="11"/>
        <v>25351945.714285694</v>
      </c>
      <c r="AG174" s="3">
        <f t="shared" si="26"/>
        <v>33029336.499999989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104</v>
      </c>
      <c r="C175" s="7"/>
      <c r="D175" s="2" t="e">
        <f t="shared" si="12"/>
        <v>#N/A</v>
      </c>
      <c r="E175" s="2" t="e">
        <f t="shared" si="22"/>
        <v>#N/A</v>
      </c>
      <c r="F175" s="2">
        <v>869647.27731090784</v>
      </c>
      <c r="G175" s="2">
        <f t="shared" si="23"/>
        <v>408938.14285714284</v>
      </c>
      <c r="H175" s="2">
        <f t="shared" si="13"/>
        <v>60111687.857142746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1765581.1428571371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886116.0024009645</v>
      </c>
      <c r="Q175" s="2">
        <f>IF(P175&gt;Graph!$G$1*1000,Graph!$G$1*1000,P175)</f>
        <v>420000</v>
      </c>
      <c r="R175" s="2">
        <f t="shared" si="16"/>
        <v>61877269</v>
      </c>
      <c r="S175" s="2">
        <f t="shared" si="17"/>
        <v>408938.14285714179</v>
      </c>
      <c r="T175" s="2">
        <f t="shared" si="18"/>
        <v>11061.857142857043</v>
      </c>
      <c r="U175" s="2">
        <f t="shared" si="19"/>
        <v>420000</v>
      </c>
      <c r="V175" s="2">
        <f t="shared" si="28"/>
        <v>25760883.857142836</v>
      </c>
      <c r="W175" s="2">
        <f t="shared" si="20"/>
        <v>408938.14285714179</v>
      </c>
      <c r="X175" s="2">
        <f t="shared" si="6"/>
        <v>11061.857142858207</v>
      </c>
      <c r="Y175" s="2">
        <f t="shared" si="7"/>
        <v>36116385.142857149</v>
      </c>
      <c r="Z175" s="2" t="str">
        <f t="shared" si="8"/>
        <v>HERE</v>
      </c>
      <c r="AA175" s="2">
        <f>IF(Z175="HERE",Y175,AA174+Graph!$G$1*1000)</f>
        <v>36116385.142857149</v>
      </c>
      <c r="AB175" s="2">
        <f t="shared" si="21"/>
        <v>11061.857142858207</v>
      </c>
      <c r="AC175" s="2">
        <f t="shared" si="9"/>
        <v>25760883.857142836</v>
      </c>
      <c r="AD175" s="3">
        <f t="shared" si="10"/>
        <v>36116385.142857149</v>
      </c>
      <c r="AE175" s="2">
        <f>IF(AE173&gt;=52800000,52800000,IF(AB154=Graph!G$1*1000,AE174+Graph!G$1*1000,AC175))</f>
        <v>25760883.857142836</v>
      </c>
      <c r="AF175" s="3">
        <f t="shared" si="11"/>
        <v>25760883.857142836</v>
      </c>
      <c r="AG175" s="3">
        <f t="shared" si="26"/>
        <v>33091216.399999987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105</v>
      </c>
      <c r="C176" s="7"/>
      <c r="D176" s="2" t="e">
        <f t="shared" si="12"/>
        <v>#N/A</v>
      </c>
      <c r="E176" s="2" t="e">
        <f t="shared" si="22"/>
        <v>#N/A</v>
      </c>
      <c r="F176" s="2">
        <v>873661.59351739287</v>
      </c>
      <c r="G176" s="2">
        <f t="shared" si="23"/>
        <v>408938.14285714284</v>
      </c>
      <c r="H176" s="2">
        <f t="shared" si="13"/>
        <v>60520625.999999888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1776642.9999999942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890232.77911165357</v>
      </c>
      <c r="Q176" s="2">
        <f>IF(P176&gt;Graph!$G$1*1000,Graph!$G$1*1000,P176)</f>
        <v>420000</v>
      </c>
      <c r="R176" s="2">
        <f t="shared" si="16"/>
        <v>62297269</v>
      </c>
      <c r="S176" s="2">
        <f t="shared" si="17"/>
        <v>408938.14285714179</v>
      </c>
      <c r="T176" s="2">
        <f t="shared" si="18"/>
        <v>11061.857142857043</v>
      </c>
      <c r="U176" s="2">
        <f t="shared" si="19"/>
        <v>420000</v>
      </c>
      <c r="V176" s="2">
        <f t="shared" si="28"/>
        <v>26169821.999999978</v>
      </c>
      <c r="W176" s="2">
        <f t="shared" si="20"/>
        <v>408938.14285714179</v>
      </c>
      <c r="X176" s="2">
        <f t="shared" si="6"/>
        <v>11061.857142858207</v>
      </c>
      <c r="Y176" s="2">
        <f t="shared" si="7"/>
        <v>36127447.000000007</v>
      </c>
      <c r="Z176" s="2" t="str">
        <f t="shared" si="8"/>
        <v>HERE</v>
      </c>
      <c r="AA176" s="2">
        <f>IF(Z176="HERE",Y176,AA175+Graph!$G$1*1000)</f>
        <v>36127447.000000007</v>
      </c>
      <c r="AB176" s="2">
        <f t="shared" si="21"/>
        <v>11061.857142858207</v>
      </c>
      <c r="AC176" s="2">
        <f t="shared" si="9"/>
        <v>26169821.999999978</v>
      </c>
      <c r="AD176" s="3">
        <f t="shared" si="10"/>
        <v>36127447.000000007</v>
      </c>
      <c r="AE176" s="2">
        <f>IF(AE174&gt;=52800000,52800000,IF(AB155=Graph!G$1*1000,AE175+Graph!G$1*1000,AC176))</f>
        <v>26169821.999999978</v>
      </c>
      <c r="AF176" s="3">
        <f t="shared" si="11"/>
        <v>26169821.999999978</v>
      </c>
      <c r="AG176" s="3">
        <f t="shared" si="26"/>
        <v>33184739.249999989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106</v>
      </c>
      <c r="C177" s="7"/>
      <c r="D177" s="2" t="e">
        <f t="shared" si="12"/>
        <v>#N/A</v>
      </c>
      <c r="E177" s="2" t="e">
        <f t="shared" si="22"/>
        <v>#N/A</v>
      </c>
      <c r="F177" s="2">
        <v>877675.90972387791</v>
      </c>
      <c r="G177" s="2">
        <f t="shared" si="23"/>
        <v>408938.14285714284</v>
      </c>
      <c r="H177" s="2">
        <f t="shared" si="13"/>
        <v>60929564.14285703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1787704.8571428512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894349.55582231283</v>
      </c>
      <c r="Q177" s="2">
        <f>IF(P177&gt;Graph!$G$1*1000,Graph!$G$1*1000,P177)</f>
        <v>420000</v>
      </c>
      <c r="R177" s="2">
        <f t="shared" si="16"/>
        <v>62717269</v>
      </c>
      <c r="S177" s="2">
        <f t="shared" si="17"/>
        <v>408938.14285714179</v>
      </c>
      <c r="T177" s="2">
        <f t="shared" si="18"/>
        <v>11061.857142857043</v>
      </c>
      <c r="U177" s="2">
        <f t="shared" si="19"/>
        <v>420000</v>
      </c>
      <c r="V177" s="2">
        <f t="shared" si="28"/>
        <v>26578760.142857119</v>
      </c>
      <c r="W177" s="2">
        <f t="shared" si="20"/>
        <v>408938.14285714179</v>
      </c>
      <c r="X177" s="2">
        <f t="shared" si="6"/>
        <v>11061.857142858207</v>
      </c>
      <c r="Y177" s="2">
        <f t="shared" si="7"/>
        <v>36138508.857142866</v>
      </c>
      <c r="Z177" s="2" t="str">
        <f t="shared" si="8"/>
        <v>HERE</v>
      </c>
      <c r="AA177" s="2">
        <f>IF(Z177="HERE",Y177,AA176+Graph!$G$1*1000)</f>
        <v>36138508.857142866</v>
      </c>
      <c r="AB177" s="2">
        <f t="shared" si="21"/>
        <v>11061.857142858207</v>
      </c>
      <c r="AC177" s="2">
        <f t="shared" si="9"/>
        <v>26578760.142857119</v>
      </c>
      <c r="AD177" s="3">
        <f t="shared" si="10"/>
        <v>36138508.857142866</v>
      </c>
      <c r="AE177" s="2">
        <f>IF(AE175&gt;=52800000,52800000,IF(AB156=Graph!G$1*1000,AE176+Graph!G$1*1000,AC177))</f>
        <v>26578760.142857119</v>
      </c>
      <c r="AF177" s="3">
        <f t="shared" si="11"/>
        <v>26578760.142857119</v>
      </c>
      <c r="AG177" s="3">
        <f t="shared" si="26"/>
        <v>33215141.828571416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107</v>
      </c>
      <c r="C178" s="7"/>
      <c r="D178" s="2" t="e">
        <f t="shared" si="12"/>
        <v>#N/A</v>
      </c>
      <c r="E178" s="2" t="e">
        <f t="shared" si="22"/>
        <v>#N/A</v>
      </c>
      <c r="F178" s="2">
        <v>881690.22593036294</v>
      </c>
      <c r="G178" s="2">
        <f t="shared" si="23"/>
        <v>408938.14285714284</v>
      </c>
      <c r="H178" s="2">
        <f t="shared" si="13"/>
        <v>61338502.285714172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1798766.7142857083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898466.3325330019</v>
      </c>
      <c r="Q178" s="2">
        <f>IF(P178&gt;Graph!$G$1*1000,Graph!$G$1*1000,P178)</f>
        <v>420000</v>
      </c>
      <c r="R178" s="2">
        <f t="shared" si="16"/>
        <v>63137269</v>
      </c>
      <c r="S178" s="2">
        <f t="shared" si="17"/>
        <v>408938.14285714179</v>
      </c>
      <c r="T178" s="2">
        <f t="shared" si="18"/>
        <v>11061.857142857043</v>
      </c>
      <c r="U178" s="2">
        <f t="shared" si="19"/>
        <v>420000</v>
      </c>
      <c r="V178" s="2">
        <f t="shared" si="28"/>
        <v>26987698.285714261</v>
      </c>
      <c r="W178" s="2">
        <f t="shared" si="20"/>
        <v>408938.14285714179</v>
      </c>
      <c r="X178" s="2">
        <f t="shared" si="6"/>
        <v>11061.857142858207</v>
      </c>
      <c r="Y178" s="2">
        <f t="shared" si="7"/>
        <v>36149570.714285724</v>
      </c>
      <c r="Z178" s="2" t="str">
        <f t="shared" si="8"/>
        <v>HERE</v>
      </c>
      <c r="AA178" s="2">
        <f>IF(Z178="HERE",Y178,AA177+Graph!$G$1*1000)</f>
        <v>36149570.714285724</v>
      </c>
      <c r="AB178" s="2">
        <f t="shared" si="21"/>
        <v>11061.857142858207</v>
      </c>
      <c r="AC178" s="2">
        <f t="shared" si="9"/>
        <v>26987698.285714261</v>
      </c>
      <c r="AD178" s="3">
        <f t="shared" si="10"/>
        <v>36149570.714285724</v>
      </c>
      <c r="AE178" s="2">
        <f>IF(AE176&gt;=52800000,52800000,IF(AB157=Graph!G$1*1000,AE177+Graph!G$1*1000,AC178))</f>
        <v>26987698.285714261</v>
      </c>
      <c r="AF178" s="3">
        <f t="shared" si="11"/>
        <v>26987698.285714261</v>
      </c>
      <c r="AG178" s="3">
        <f t="shared" si="26"/>
        <v>33245544.407142848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108</v>
      </c>
      <c r="C179" s="7"/>
      <c r="D179" s="2" t="e">
        <f t="shared" si="12"/>
        <v>#N/A</v>
      </c>
      <c r="E179" s="2" t="e">
        <f t="shared" si="22"/>
        <v>#N/A</v>
      </c>
      <c r="F179" s="2">
        <v>885704.54213684797</v>
      </c>
      <c r="G179" s="2">
        <f t="shared" si="23"/>
        <v>408938.14285714284</v>
      </c>
      <c r="H179" s="2">
        <f t="shared" si="13"/>
        <v>61747440.428571314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1809828.5714285653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902583.10924369097</v>
      </c>
      <c r="Q179" s="2">
        <f>IF(P179&gt;Graph!$G$1*1000,Graph!$G$1*1000,P179)</f>
        <v>420000</v>
      </c>
      <c r="R179" s="2">
        <f t="shared" si="16"/>
        <v>63557269</v>
      </c>
      <c r="S179" s="2">
        <f t="shared" si="17"/>
        <v>408938.14285714179</v>
      </c>
      <c r="T179" s="2">
        <f t="shared" si="18"/>
        <v>11061.857142857043</v>
      </c>
      <c r="U179" s="2">
        <f t="shared" si="19"/>
        <v>420000</v>
      </c>
      <c r="V179" s="2">
        <f t="shared" si="28"/>
        <v>27396636.428571403</v>
      </c>
      <c r="W179" s="2">
        <f t="shared" si="20"/>
        <v>408938.14285714179</v>
      </c>
      <c r="X179" s="2">
        <f t="shared" si="6"/>
        <v>11061.857142858207</v>
      </c>
      <c r="Y179" s="2">
        <f t="shared" si="7"/>
        <v>36160632.571428582</v>
      </c>
      <c r="Z179" s="2" t="str">
        <f t="shared" si="8"/>
        <v>HERE</v>
      </c>
      <c r="AA179" s="2">
        <f>IF(Z179="HERE",Y179,AA178+Graph!$G$1*1000)</f>
        <v>36160632.571428582</v>
      </c>
      <c r="AB179" s="2">
        <f t="shared" si="21"/>
        <v>11061.857142858207</v>
      </c>
      <c r="AC179" s="2">
        <f t="shared" si="9"/>
        <v>27396636.428571403</v>
      </c>
      <c r="AD179" s="3">
        <f t="shared" si="10"/>
        <v>36160632.571428582</v>
      </c>
      <c r="AE179" s="2">
        <f>IF(AE177&gt;=52800000,52800000,IF(AB158=Graph!G$1*1000,AE178+Graph!G$1*1000,AC179))</f>
        <v>27396636.428571403</v>
      </c>
      <c r="AF179" s="3">
        <f t="shared" si="11"/>
        <v>27396636.428571403</v>
      </c>
      <c r="AG179" s="3">
        <f t="shared" si="26"/>
        <v>33275946.985714275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109</v>
      </c>
      <c r="C180" s="7"/>
      <c r="D180" s="2" t="e">
        <f t="shared" si="12"/>
        <v>#N/A</v>
      </c>
      <c r="E180" s="2" t="e">
        <f t="shared" si="22"/>
        <v>#N/A</v>
      </c>
      <c r="F180" s="2">
        <v>889718.85834333301</v>
      </c>
      <c r="G180" s="2">
        <f t="shared" si="23"/>
        <v>408938.14285714284</v>
      </c>
      <c r="H180" s="2">
        <f t="shared" si="13"/>
        <v>62156378.571428455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1820890.4285714224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906699.88595438004</v>
      </c>
      <c r="Q180" s="2">
        <f>IF(P180&gt;Graph!$G$1*1000,Graph!$G$1*1000,P180)</f>
        <v>420000</v>
      </c>
      <c r="R180" s="2">
        <f t="shared" si="16"/>
        <v>63977269</v>
      </c>
      <c r="S180" s="2">
        <f t="shared" si="17"/>
        <v>408938.14285714179</v>
      </c>
      <c r="T180" s="2">
        <f t="shared" si="18"/>
        <v>11061.857142857043</v>
      </c>
      <c r="U180" s="2">
        <f t="shared" si="19"/>
        <v>420000</v>
      </c>
      <c r="V180" s="2">
        <f t="shared" si="28"/>
        <v>27805574.571428545</v>
      </c>
      <c r="W180" s="2">
        <f t="shared" si="20"/>
        <v>408938.14285714179</v>
      </c>
      <c r="X180" s="2">
        <f t="shared" si="6"/>
        <v>11061.857142858207</v>
      </c>
      <c r="Y180" s="2">
        <f t="shared" si="7"/>
        <v>36171694.42857144</v>
      </c>
      <c r="Z180" s="2" t="str">
        <f t="shared" si="8"/>
        <v>HERE</v>
      </c>
      <c r="AA180" s="2">
        <f>IF(Z180="HERE",Y180,AA179+Graph!$G$1*1000)</f>
        <v>36171694.42857144</v>
      </c>
      <c r="AB180" s="2">
        <f t="shared" si="21"/>
        <v>11061.857142858207</v>
      </c>
      <c r="AC180" s="2">
        <f t="shared" si="9"/>
        <v>27805574.571428545</v>
      </c>
      <c r="AD180" s="3">
        <f t="shared" si="10"/>
        <v>36171694.42857144</v>
      </c>
      <c r="AE180" s="2">
        <f>IF(AE178&gt;=52800000,52800000,IF(AB159=Graph!G$1*1000,AE179+Graph!G$1*1000,AC180))</f>
        <v>27805574.571428545</v>
      </c>
      <c r="AF180" s="3">
        <f t="shared" si="11"/>
        <v>27805574.571428545</v>
      </c>
      <c r="AG180" s="3">
        <f t="shared" si="26"/>
        <v>33306349.564285707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110</v>
      </c>
      <c r="C181" s="7"/>
      <c r="D181" s="2" t="e">
        <f t="shared" si="12"/>
        <v>#N/A</v>
      </c>
      <c r="E181" s="2" t="e">
        <f t="shared" si="22"/>
        <v>#N/A</v>
      </c>
      <c r="F181" s="2">
        <v>893733.17454981804</v>
      </c>
      <c r="G181" s="2">
        <f t="shared" si="23"/>
        <v>408938.14285714284</v>
      </c>
      <c r="H181" s="2">
        <f t="shared" si="13"/>
        <v>62565316.714285597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1831952.2857142794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910816.6626650691</v>
      </c>
      <c r="Q181" s="2">
        <f>IF(P181&gt;Graph!$G$1*1000,Graph!$G$1*1000,P181)</f>
        <v>420000</v>
      </c>
      <c r="R181" s="2">
        <f t="shared" si="16"/>
        <v>64397269</v>
      </c>
      <c r="S181" s="2">
        <f t="shared" si="17"/>
        <v>408938.14285714179</v>
      </c>
      <c r="T181" s="2">
        <f t="shared" si="18"/>
        <v>11061.857142857043</v>
      </c>
      <c r="U181" s="2">
        <f t="shared" si="19"/>
        <v>420000</v>
      </c>
      <c r="V181" s="2">
        <f t="shared" si="28"/>
        <v>28214512.714285687</v>
      </c>
      <c r="W181" s="2">
        <f t="shared" si="20"/>
        <v>408938.14285714179</v>
      </c>
      <c r="X181" s="2">
        <f t="shared" si="6"/>
        <v>11061.857142858207</v>
      </c>
      <c r="Y181" s="2">
        <f t="shared" si="7"/>
        <v>36182756.285714298</v>
      </c>
      <c r="Z181" s="2" t="str">
        <f t="shared" si="8"/>
        <v>HERE</v>
      </c>
      <c r="AA181" s="2">
        <f>IF(Z181="HERE",Y181,AA180+Graph!$G$1*1000)</f>
        <v>36182756.285714298</v>
      </c>
      <c r="AB181" s="2">
        <f t="shared" si="21"/>
        <v>11061.857142858207</v>
      </c>
      <c r="AC181" s="2">
        <f t="shared" si="9"/>
        <v>28214512.714285687</v>
      </c>
      <c r="AD181" s="3">
        <f t="shared" si="10"/>
        <v>36182756.285714298</v>
      </c>
      <c r="AE181" s="2">
        <f>IF(AE179&gt;=52800000,52800000,IF(AB160=Graph!G$1*1000,AE180+Graph!G$1*1000,AC181))</f>
        <v>28214512.714285687</v>
      </c>
      <c r="AF181" s="3">
        <f t="shared" si="11"/>
        <v>28214512.714285687</v>
      </c>
      <c r="AG181" s="3">
        <f t="shared" si="26"/>
        <v>33336752.142857134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111</v>
      </c>
      <c r="C182" s="7"/>
      <c r="D182" s="2" t="e">
        <f t="shared" si="12"/>
        <v>#N/A</v>
      </c>
      <c r="E182" s="2" t="e">
        <f t="shared" si="22"/>
        <v>#N/A</v>
      </c>
      <c r="F182" s="2">
        <v>897747.49075630307</v>
      </c>
      <c r="G182" s="2">
        <f t="shared" si="23"/>
        <v>408938.14285714284</v>
      </c>
      <c r="H182" s="2">
        <f t="shared" si="13"/>
        <v>62974254.857142739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1843014.1428571364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914933.43937575817</v>
      </c>
      <c r="Q182" s="2">
        <f>IF(P182&gt;Graph!$G$1*1000,Graph!$G$1*1000,P182)</f>
        <v>420000</v>
      </c>
      <c r="R182" s="2">
        <f t="shared" si="16"/>
        <v>64817269</v>
      </c>
      <c r="S182" s="2">
        <f t="shared" si="17"/>
        <v>408938.14285714179</v>
      </c>
      <c r="T182" s="2">
        <f t="shared" si="18"/>
        <v>11061.857142857043</v>
      </c>
      <c r="U182" s="2">
        <f t="shared" si="19"/>
        <v>420000</v>
      </c>
      <c r="V182" s="2">
        <f t="shared" si="28"/>
        <v>28623450.857142828</v>
      </c>
      <c r="W182" s="2">
        <f t="shared" si="20"/>
        <v>408938.14285714179</v>
      </c>
      <c r="X182" s="2">
        <f t="shared" si="6"/>
        <v>11061.857142858207</v>
      </c>
      <c r="Y182" s="2">
        <f t="shared" si="7"/>
        <v>36193818.142857157</v>
      </c>
      <c r="Z182" s="2" t="str">
        <f t="shared" si="8"/>
        <v>HERE</v>
      </c>
      <c r="AA182" s="2">
        <f>IF(Z182="HERE",Y182,AA181+Graph!$G$1*1000)</f>
        <v>36193818.142857157</v>
      </c>
      <c r="AB182" s="2">
        <f t="shared" si="21"/>
        <v>11061.857142858207</v>
      </c>
      <c r="AC182" s="2">
        <f t="shared" si="9"/>
        <v>28623450.857142828</v>
      </c>
      <c r="AD182" s="3">
        <f t="shared" si="10"/>
        <v>36193818.142857157</v>
      </c>
      <c r="AE182" s="2">
        <f>IF(AE180&gt;=52800000,52800000,IF(AB161=Graph!G$1*1000,AE181+Graph!G$1*1000,AC182))</f>
        <v>28623450.857142828</v>
      </c>
      <c r="AF182" s="3">
        <f t="shared" si="11"/>
        <v>28623450.857142828</v>
      </c>
      <c r="AG182" s="3">
        <f t="shared" si="26"/>
        <v>33367154.721428566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112</v>
      </c>
      <c r="C183" s="7"/>
      <c r="D183" s="2" t="e">
        <f t="shared" si="12"/>
        <v>#N/A</v>
      </c>
      <c r="E183" s="2" t="e">
        <f t="shared" si="22"/>
        <v>#N/A</v>
      </c>
      <c r="F183" s="2">
        <v>901761.80696278811</v>
      </c>
      <c r="G183" s="2">
        <f t="shared" si="23"/>
        <v>408938.14285714284</v>
      </c>
      <c r="H183" s="2">
        <f t="shared" si="13"/>
        <v>63383192.999999881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1854075.9999999935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919050.21608641744</v>
      </c>
      <c r="Q183" s="2">
        <f>IF(P183&gt;Graph!$G$1*1000,Graph!$G$1*1000,P183)</f>
        <v>420000</v>
      </c>
      <c r="R183" s="2">
        <f t="shared" si="16"/>
        <v>65237269</v>
      </c>
      <c r="S183" s="2">
        <f t="shared" si="17"/>
        <v>408938.14285714179</v>
      </c>
      <c r="T183" s="2">
        <f t="shared" si="18"/>
        <v>11061.857142857043</v>
      </c>
      <c r="U183" s="2">
        <f t="shared" si="19"/>
        <v>420000</v>
      </c>
      <c r="V183" s="2">
        <f t="shared" si="28"/>
        <v>29032388.99999997</v>
      </c>
      <c r="W183" s="2">
        <f t="shared" si="20"/>
        <v>408938.14285714179</v>
      </c>
      <c r="X183" s="2">
        <f t="shared" si="6"/>
        <v>11061.857142858207</v>
      </c>
      <c r="Y183" s="2">
        <f t="shared" si="7"/>
        <v>36204880.000000015</v>
      </c>
      <c r="Z183" s="2" t="str">
        <f t="shared" si="8"/>
        <v>HERE</v>
      </c>
      <c r="AA183" s="2">
        <f>IF(Z183="HERE",Y183,AA182+Graph!$G$1*1000)</f>
        <v>36204880.000000015</v>
      </c>
      <c r="AB183" s="2">
        <f t="shared" si="21"/>
        <v>11061.857142858207</v>
      </c>
      <c r="AC183" s="2">
        <f t="shared" si="9"/>
        <v>29032388.99999997</v>
      </c>
      <c r="AD183" s="3">
        <f t="shared" si="10"/>
        <v>36204880.000000015</v>
      </c>
      <c r="AE183" s="2">
        <f>IF(AE181&gt;=52800000,52800000,IF(AB162=Graph!G$1*1000,AE182+Graph!G$1*1000,AC183))</f>
        <v>29032388.99999997</v>
      </c>
      <c r="AF183" s="3">
        <f t="shared" si="11"/>
        <v>29032388.99999997</v>
      </c>
      <c r="AG183" s="3">
        <f t="shared" si="26"/>
        <v>33397557.299999993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113</v>
      </c>
      <c r="C184" s="7"/>
      <c r="D184" s="2" t="e">
        <f t="shared" si="12"/>
        <v>#N/A</v>
      </c>
      <c r="E184" s="2" t="e">
        <f t="shared" si="22"/>
        <v>#N/A</v>
      </c>
      <c r="F184" s="2">
        <v>905776.12316927314</v>
      </c>
      <c r="G184" s="2">
        <f t="shared" si="23"/>
        <v>408938.14285714284</v>
      </c>
      <c r="H184" s="2">
        <f t="shared" si="13"/>
        <v>63792131.142857023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1865137.8571428505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923166.9927971065</v>
      </c>
      <c r="Q184" s="2">
        <f>IF(P184&gt;Graph!$G$1*1000,Graph!$G$1*1000,P184)</f>
        <v>420000</v>
      </c>
      <c r="R184" s="2">
        <f t="shared" si="16"/>
        <v>65657269</v>
      </c>
      <c r="S184" s="2">
        <f t="shared" si="17"/>
        <v>408938.14285714179</v>
      </c>
      <c r="T184" s="2">
        <f t="shared" si="18"/>
        <v>11061.857142857043</v>
      </c>
      <c r="U184" s="2">
        <f t="shared" si="19"/>
        <v>420000</v>
      </c>
      <c r="V184" s="2">
        <f t="shared" si="28"/>
        <v>29441327.142857112</v>
      </c>
      <c r="W184" s="2">
        <f t="shared" si="20"/>
        <v>408938.14285714179</v>
      </c>
      <c r="X184" s="2">
        <f t="shared" si="6"/>
        <v>11061.857142858207</v>
      </c>
      <c r="Y184" s="2">
        <f t="shared" si="7"/>
        <v>36215941.857142873</v>
      </c>
      <c r="Z184" s="2" t="str">
        <f t="shared" si="8"/>
        <v>HERE</v>
      </c>
      <c r="AA184" s="2">
        <f>IF(Z184="HERE",Y184,AA183+Graph!$G$1*1000)</f>
        <v>36215941.857142873</v>
      </c>
      <c r="AB184" s="2">
        <f t="shared" si="21"/>
        <v>11061.857142858207</v>
      </c>
      <c r="AC184" s="2">
        <f t="shared" si="9"/>
        <v>29441327.142857112</v>
      </c>
      <c r="AD184" s="3">
        <f t="shared" si="10"/>
        <v>36215941.857142873</v>
      </c>
      <c r="AE184" s="2">
        <f>IF(AE182&gt;=52800000,52800000,IF(AB163=Graph!G$1*1000,AE183+Graph!G$1*1000,AC184))</f>
        <v>29441327.142857112</v>
      </c>
      <c r="AF184" s="3">
        <f t="shared" si="11"/>
        <v>29441327.142857112</v>
      </c>
      <c r="AG184" s="3">
        <f t="shared" si="26"/>
        <v>33427959.878571425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114</v>
      </c>
      <c r="C185" s="7"/>
      <c r="D185" s="2" t="e">
        <f t="shared" si="12"/>
        <v>#N/A</v>
      </c>
      <c r="E185" s="2" t="e">
        <f t="shared" si="22"/>
        <v>#N/A</v>
      </c>
      <c r="F185" s="2">
        <v>909790.43937572837</v>
      </c>
      <c r="G185" s="2">
        <f t="shared" si="23"/>
        <v>408938.14285714284</v>
      </c>
      <c r="H185" s="2">
        <f t="shared" si="13"/>
        <v>64201069.285714164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1876199.7142857076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927283.76950779557</v>
      </c>
      <c r="Q185" s="2">
        <f>IF(P185&gt;Graph!$G$1*1000,Graph!$G$1*1000,P185)</f>
        <v>420000</v>
      </c>
      <c r="R185" s="2">
        <f t="shared" si="16"/>
        <v>66077269</v>
      </c>
      <c r="S185" s="2">
        <f t="shared" si="17"/>
        <v>408938.14285714179</v>
      </c>
      <c r="T185" s="2">
        <f t="shared" si="18"/>
        <v>11061.857142857043</v>
      </c>
      <c r="U185" s="2">
        <f t="shared" si="19"/>
        <v>420000</v>
      </c>
      <c r="V185" s="2">
        <f t="shared" si="28"/>
        <v>29850265.285714254</v>
      </c>
      <c r="W185" s="2">
        <f t="shared" si="20"/>
        <v>408938.14285714179</v>
      </c>
      <c r="X185" s="2">
        <f t="shared" si="6"/>
        <v>11061.857142858207</v>
      </c>
      <c r="Y185" s="2">
        <f t="shared" si="7"/>
        <v>36227003.714285731</v>
      </c>
      <c r="Z185" s="2" t="str">
        <f t="shared" si="8"/>
        <v>HERE</v>
      </c>
      <c r="AA185" s="2">
        <f>IF(Z185="HERE",Y185,AA184+Graph!$G$1*1000)</f>
        <v>36227003.714285731</v>
      </c>
      <c r="AB185" s="2">
        <f t="shared" si="21"/>
        <v>11061.857142858207</v>
      </c>
      <c r="AC185" s="2">
        <f t="shared" si="9"/>
        <v>29850265.285714254</v>
      </c>
      <c r="AD185" s="3">
        <f t="shared" si="10"/>
        <v>36227003.714285731</v>
      </c>
      <c r="AE185" s="2">
        <f>IF(AE183&gt;=52800000,52800000,IF(AB164=Graph!G$1*1000,AE184+Graph!G$1*1000,AC185))</f>
        <v>29850265.285714254</v>
      </c>
      <c r="AF185" s="3">
        <f t="shared" si="11"/>
        <v>29850265.285714254</v>
      </c>
      <c r="AG185" s="3">
        <f t="shared" si="26"/>
        <v>33458362.457142852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115</v>
      </c>
      <c r="C186" s="7"/>
      <c r="D186" s="2" t="e">
        <f t="shared" si="12"/>
        <v>#N/A</v>
      </c>
      <c r="E186" s="2" t="e">
        <f t="shared" si="22"/>
        <v>#N/A</v>
      </c>
      <c r="F186" s="2">
        <v>913804.7555822134</v>
      </c>
      <c r="G186" s="2">
        <f t="shared" si="23"/>
        <v>408938.14285714284</v>
      </c>
      <c r="H186" s="2">
        <f t="shared" si="13"/>
        <v>64610007.428571306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1887261.5714285646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931400.54621848464</v>
      </c>
      <c r="Q186" s="2">
        <f>IF(P186&gt;Graph!$G$1*1000,Graph!$G$1*1000,P186)</f>
        <v>420000</v>
      </c>
      <c r="R186" s="2">
        <f t="shared" si="16"/>
        <v>66497269</v>
      </c>
      <c r="S186" s="2">
        <f t="shared" si="17"/>
        <v>408938.14285714179</v>
      </c>
      <c r="T186" s="2">
        <f t="shared" si="18"/>
        <v>11061.857142857043</v>
      </c>
      <c r="U186" s="2">
        <f t="shared" si="19"/>
        <v>420000</v>
      </c>
      <c r="V186" s="2">
        <f t="shared" si="28"/>
        <v>30259203.428571396</v>
      </c>
      <c r="W186" s="2">
        <f t="shared" si="20"/>
        <v>408938.14285714179</v>
      </c>
      <c r="X186" s="2">
        <f t="shared" si="6"/>
        <v>11061.857142858207</v>
      </c>
      <c r="Y186" s="2">
        <f t="shared" si="7"/>
        <v>36238065.57142859</v>
      </c>
      <c r="Z186" s="2" t="str">
        <f t="shared" si="8"/>
        <v>HERE</v>
      </c>
      <c r="AA186" s="2">
        <f>IF(Z186="HERE",Y186,AA185+Graph!$G$1*1000)</f>
        <v>36238065.57142859</v>
      </c>
      <c r="AB186" s="2">
        <f t="shared" si="21"/>
        <v>11061.857142858207</v>
      </c>
      <c r="AC186" s="2">
        <f t="shared" si="9"/>
        <v>30259203.428571396</v>
      </c>
      <c r="AD186" s="3">
        <f t="shared" si="10"/>
        <v>36238065.57142859</v>
      </c>
      <c r="AE186" s="2">
        <f>IF(AE184&gt;=52800000,52800000,IF(AB165=Graph!G$1*1000,AE185+Graph!G$1*1000,AC186))</f>
        <v>30259203.428571396</v>
      </c>
      <c r="AF186" s="3">
        <f t="shared" si="11"/>
        <v>30259203.428571396</v>
      </c>
      <c r="AG186" s="3">
        <f t="shared" si="26"/>
        <v>33488765.035714284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116</v>
      </c>
      <c r="C187" s="7"/>
      <c r="D187" s="2" t="e">
        <f t="shared" si="12"/>
        <v>#N/A</v>
      </c>
      <c r="E187" s="2" t="e">
        <f t="shared" si="22"/>
        <v>#N/A</v>
      </c>
      <c r="F187" s="2">
        <v>917819.07178869843</v>
      </c>
      <c r="G187" s="2">
        <f t="shared" si="23"/>
        <v>408938.14285714284</v>
      </c>
      <c r="H187" s="2">
        <f t="shared" si="13"/>
        <v>65018945.571428448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1898323.4285714217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935517.32292917371</v>
      </c>
      <c r="Q187" s="2">
        <f>IF(P187&gt;Graph!$G$1*1000,Graph!$G$1*1000,P187)</f>
        <v>420000</v>
      </c>
      <c r="R187" s="2">
        <f t="shared" si="16"/>
        <v>66917269</v>
      </c>
      <c r="S187" s="2">
        <f t="shared" si="17"/>
        <v>408938.14285714179</v>
      </c>
      <c r="T187" s="2">
        <f t="shared" si="18"/>
        <v>11061.857142857043</v>
      </c>
      <c r="U187" s="2">
        <f t="shared" si="19"/>
        <v>420000</v>
      </c>
      <c r="V187" s="2">
        <f t="shared" si="28"/>
        <v>30668141.571428537</v>
      </c>
      <c r="W187" s="2">
        <f t="shared" si="20"/>
        <v>408938.14285714179</v>
      </c>
      <c r="X187" s="2">
        <f t="shared" si="6"/>
        <v>11061.857142858207</v>
      </c>
      <c r="Y187" s="2">
        <f t="shared" si="7"/>
        <v>36249127.428571448</v>
      </c>
      <c r="Z187" s="2" t="str">
        <f t="shared" si="8"/>
        <v>HERE</v>
      </c>
      <c r="AA187" s="2">
        <f>IF(Z187="HERE",Y187,AA186+Graph!$G$1*1000)</f>
        <v>36249127.428571448</v>
      </c>
      <c r="AB187" s="2">
        <f t="shared" si="21"/>
        <v>11061.857142858207</v>
      </c>
      <c r="AC187" s="2">
        <f t="shared" si="9"/>
        <v>30668141.571428537</v>
      </c>
      <c r="AD187" s="3">
        <f t="shared" si="10"/>
        <v>36249127.428571448</v>
      </c>
      <c r="AE187" s="2">
        <f>IF(AE185&gt;=52800000,52800000,IF(AB166=Graph!G$1*1000,AE186+Graph!G$1*1000,AC187))</f>
        <v>30668141.571428537</v>
      </c>
      <c r="AF187" s="3">
        <f t="shared" si="11"/>
        <v>30668141.571428537</v>
      </c>
      <c r="AG187" s="3">
        <f t="shared" si="26"/>
        <v>33519167.614285711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117</v>
      </c>
      <c r="C188" s="7"/>
      <c r="D188" s="2" t="e">
        <f t="shared" si="12"/>
        <v>#N/A</v>
      </c>
      <c r="E188" s="2" t="e">
        <f t="shared" si="22"/>
        <v>#N/A</v>
      </c>
      <c r="F188" s="2">
        <v>921833.38799518347</v>
      </c>
      <c r="G188" s="2">
        <f t="shared" si="23"/>
        <v>408938.14285714284</v>
      </c>
      <c r="H188" s="2">
        <f t="shared" si="13"/>
        <v>65427883.71428559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1909385.2857142787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939634.09963986278</v>
      </c>
      <c r="Q188" s="2">
        <f>IF(P188&gt;Graph!$G$1*1000,Graph!$G$1*1000,P188)</f>
        <v>420000</v>
      </c>
      <c r="R188" s="2">
        <f t="shared" si="16"/>
        <v>67337269</v>
      </c>
      <c r="S188" s="2">
        <f t="shared" si="17"/>
        <v>408938.14285714179</v>
      </c>
      <c r="T188" s="2">
        <f t="shared" si="18"/>
        <v>11061.857142857043</v>
      </c>
      <c r="U188" s="2">
        <f t="shared" si="19"/>
        <v>420000</v>
      </c>
      <c r="V188" s="2">
        <f t="shared" si="28"/>
        <v>31077079.714285679</v>
      </c>
      <c r="W188" s="2">
        <f t="shared" si="20"/>
        <v>408938.14285714179</v>
      </c>
      <c r="X188" s="2">
        <f t="shared" si="6"/>
        <v>11061.857142858207</v>
      </c>
      <c r="Y188" s="2">
        <f t="shared" si="7"/>
        <v>36260189.285714306</v>
      </c>
      <c r="Z188" s="2" t="str">
        <f t="shared" si="8"/>
        <v>HERE</v>
      </c>
      <c r="AA188" s="2">
        <f>IF(Z188="HERE",Y188,AA187+Graph!$G$1*1000)</f>
        <v>36260189.285714306</v>
      </c>
      <c r="AB188" s="2">
        <f t="shared" si="21"/>
        <v>11061.857142858207</v>
      </c>
      <c r="AC188" s="2">
        <f t="shared" si="9"/>
        <v>31077079.714285679</v>
      </c>
      <c r="AD188" s="3">
        <f t="shared" si="10"/>
        <v>36260189.285714306</v>
      </c>
      <c r="AE188" s="2">
        <f>IF(AE186&gt;=52800000,52800000,IF(AB167=Graph!G$1*1000,AE187+Graph!G$1*1000,AC188))</f>
        <v>31077079.714285679</v>
      </c>
      <c r="AF188" s="3">
        <f t="shared" si="11"/>
        <v>31077079.714285679</v>
      </c>
      <c r="AG188" s="3">
        <f t="shared" si="26"/>
        <v>33549570.192857143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118</v>
      </c>
      <c r="C189" s="7"/>
      <c r="D189" s="2" t="e">
        <f t="shared" si="12"/>
        <v>#N/A</v>
      </c>
      <c r="E189" s="2" t="e">
        <f t="shared" si="22"/>
        <v>#N/A</v>
      </c>
      <c r="F189" s="2">
        <v>925847.7042016685</v>
      </c>
      <c r="G189" s="2">
        <f t="shared" si="23"/>
        <v>408938.14285714284</v>
      </c>
      <c r="H189" s="2">
        <f t="shared" si="13"/>
        <v>65836821.857142732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1920447.1428571357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943750.87635055184</v>
      </c>
      <c r="Q189" s="2">
        <f>IF(P189&gt;Graph!$G$1*1000,Graph!$G$1*1000,P189)</f>
        <v>420000</v>
      </c>
      <c r="R189" s="2">
        <f t="shared" si="16"/>
        <v>67757269</v>
      </c>
      <c r="S189" s="2">
        <f t="shared" si="17"/>
        <v>408938.14285714179</v>
      </c>
      <c r="T189" s="2">
        <f t="shared" si="18"/>
        <v>11061.857142857043</v>
      </c>
      <c r="U189" s="2">
        <f t="shared" si="19"/>
        <v>420000</v>
      </c>
      <c r="V189" s="2">
        <f t="shared" si="28"/>
        <v>31486017.857142821</v>
      </c>
      <c r="W189" s="2">
        <f t="shared" si="20"/>
        <v>408938.14285714179</v>
      </c>
      <c r="X189" s="2">
        <f t="shared" si="6"/>
        <v>11061.857142858207</v>
      </c>
      <c r="Y189" s="2">
        <f t="shared" si="7"/>
        <v>36271251.142857164</v>
      </c>
      <c r="Z189" s="2" t="str">
        <f t="shared" si="8"/>
        <v>HERE</v>
      </c>
      <c r="AA189" s="2">
        <f>IF(Z189="HERE",Y189,AA188+Graph!$G$1*1000)</f>
        <v>36271251.142857164</v>
      </c>
      <c r="AB189" s="2">
        <f t="shared" si="21"/>
        <v>11061.857142858207</v>
      </c>
      <c r="AC189" s="2">
        <f t="shared" si="9"/>
        <v>31486017.857142821</v>
      </c>
      <c r="AD189" s="3">
        <f t="shared" si="10"/>
        <v>36271251.142857164</v>
      </c>
      <c r="AE189" s="2">
        <f>IF(AE187&gt;=52800000,52800000,IF(AB168=Graph!G$1*1000,AE188+Graph!G$1*1000,AC189))</f>
        <v>31486017.857142821</v>
      </c>
      <c r="AF189" s="3">
        <f t="shared" si="11"/>
        <v>31486017.857142821</v>
      </c>
      <c r="AG189" s="3">
        <f t="shared" si="26"/>
        <v>33579972.77142857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119</v>
      </c>
      <c r="C190" s="7"/>
      <c r="D190" s="2" t="e">
        <f t="shared" si="12"/>
        <v>#N/A</v>
      </c>
      <c r="E190" s="2" t="e">
        <f t="shared" si="22"/>
        <v>#N/A</v>
      </c>
      <c r="F190" s="2">
        <v>929862.02040815353</v>
      </c>
      <c r="G190" s="2">
        <f t="shared" si="23"/>
        <v>408938.14285714284</v>
      </c>
      <c r="H190" s="2">
        <f t="shared" si="13"/>
        <v>66245759.999999873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1931508.9999999928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947867.65306121111</v>
      </c>
      <c r="Q190" s="2">
        <f>IF(P190&gt;Graph!$G$1*1000,Graph!$G$1*1000,P190)</f>
        <v>420000</v>
      </c>
      <c r="R190" s="2">
        <f t="shared" si="16"/>
        <v>68177269</v>
      </c>
      <c r="S190" s="2">
        <f t="shared" si="17"/>
        <v>408938.14285714179</v>
      </c>
      <c r="T190" s="2">
        <f t="shared" si="18"/>
        <v>11061.857142857043</v>
      </c>
      <c r="U190" s="2">
        <f t="shared" si="19"/>
        <v>420000</v>
      </c>
      <c r="V190" s="2">
        <f t="shared" si="28"/>
        <v>31894955.999999963</v>
      </c>
      <c r="W190" s="2">
        <f t="shared" si="20"/>
        <v>408938.14285714179</v>
      </c>
      <c r="X190" s="2">
        <f t="shared" si="6"/>
        <v>11061.857142858207</v>
      </c>
      <c r="Y190" s="2">
        <f t="shared" si="7"/>
        <v>36282313.000000022</v>
      </c>
      <c r="Z190" s="2" t="str">
        <f t="shared" si="8"/>
        <v>HERE</v>
      </c>
      <c r="AA190" s="2">
        <f>IF(Z190="HERE",Y190,AA189+Graph!$G$1*1000)</f>
        <v>36282313.000000022</v>
      </c>
      <c r="AB190" s="2">
        <f t="shared" si="21"/>
        <v>11061.857142858207</v>
      </c>
      <c r="AC190" s="2">
        <f t="shared" si="9"/>
        <v>31894955.999999963</v>
      </c>
      <c r="AD190" s="3">
        <f t="shared" si="10"/>
        <v>36282313.000000022</v>
      </c>
      <c r="AE190" s="2">
        <f>IF(AE188&gt;=52800000,52800000,IF(AB169=Graph!G$1*1000,AE189+Graph!G$1*1000,AC190))</f>
        <v>31894955.999999963</v>
      </c>
      <c r="AF190" s="3">
        <f t="shared" si="11"/>
        <v>31894955.999999963</v>
      </c>
      <c r="AG190" s="3">
        <f t="shared" si="26"/>
        <v>33610375.350000001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120</v>
      </c>
      <c r="C191" s="7"/>
      <c r="D191" s="2" t="e">
        <f t="shared" si="12"/>
        <v>#N/A</v>
      </c>
      <c r="E191" s="2" t="e">
        <f t="shared" si="22"/>
        <v>#N/A</v>
      </c>
      <c r="F191" s="2">
        <v>933876.33661463857</v>
      </c>
      <c r="G191" s="2">
        <f t="shared" si="23"/>
        <v>408938.14285714284</v>
      </c>
      <c r="H191" s="2">
        <f t="shared" si="13"/>
        <v>66654698.142857015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1942570.8571428498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951984.42977190018</v>
      </c>
      <c r="Q191" s="2">
        <f>IF(P191&gt;Graph!$G$1*1000,Graph!$G$1*1000,P191)</f>
        <v>420000</v>
      </c>
      <c r="R191" s="2">
        <f t="shared" si="16"/>
        <v>68597269</v>
      </c>
      <c r="S191" s="2">
        <f t="shared" si="17"/>
        <v>408938.14285714179</v>
      </c>
      <c r="T191" s="2">
        <f t="shared" si="18"/>
        <v>11061.857142857043</v>
      </c>
      <c r="U191" s="2">
        <f t="shared" si="19"/>
        <v>420000</v>
      </c>
      <c r="V191" s="2">
        <f t="shared" si="28"/>
        <v>32303894.142857105</v>
      </c>
      <c r="W191" s="2">
        <f t="shared" si="20"/>
        <v>408938.14285714179</v>
      </c>
      <c r="X191" s="2">
        <f t="shared" si="6"/>
        <v>11061.857142858207</v>
      </c>
      <c r="Y191" s="2">
        <f t="shared" si="7"/>
        <v>36293374.857142881</v>
      </c>
      <c r="Z191" s="2" t="str">
        <f t="shared" si="8"/>
        <v>HERE</v>
      </c>
      <c r="AA191" s="2">
        <f>IF(Z191="HERE",Y191,AA190+Graph!$G$1*1000)</f>
        <v>36293374.857142881</v>
      </c>
      <c r="AB191" s="2">
        <f t="shared" si="21"/>
        <v>11061.857142858207</v>
      </c>
      <c r="AC191" s="2">
        <f t="shared" si="9"/>
        <v>32303894.142857105</v>
      </c>
      <c r="AD191" s="3">
        <f t="shared" si="10"/>
        <v>36293374.857142881</v>
      </c>
      <c r="AE191" s="2">
        <f>IF(AE189&gt;=52800000,52800000,IF(AB170=Graph!G$1*1000,AE190+Graph!G$1*1000,AC191))</f>
        <v>32303894.142857105</v>
      </c>
      <c r="AF191" s="3">
        <f t="shared" si="11"/>
        <v>32303894.142857105</v>
      </c>
      <c r="AG191" s="3">
        <f t="shared" si="26"/>
        <v>33640777.928571433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121</v>
      </c>
      <c r="C192" s="7"/>
      <c r="D192" s="2" t="e">
        <f t="shared" si="12"/>
        <v>#N/A</v>
      </c>
      <c r="E192" s="2" t="e">
        <f t="shared" si="22"/>
        <v>#N/A</v>
      </c>
      <c r="F192" s="2">
        <v>937890.6528211236</v>
      </c>
      <c r="G192" s="2">
        <f t="shared" si="23"/>
        <v>408938.14285714284</v>
      </c>
      <c r="H192" s="2">
        <f t="shared" si="13"/>
        <v>67063636.285714157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1953632.7142857069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956101.20648258924</v>
      </c>
      <c r="Q192" s="2">
        <f>IF(P192&gt;Graph!$G$1*1000,Graph!$G$1*1000,P192)</f>
        <v>420000</v>
      </c>
      <c r="R192" s="2">
        <f t="shared" si="16"/>
        <v>69017269</v>
      </c>
      <c r="S192" s="2">
        <f t="shared" si="17"/>
        <v>408938.14285714179</v>
      </c>
      <c r="T192" s="2">
        <f t="shared" si="18"/>
        <v>11061.857142857043</v>
      </c>
      <c r="U192" s="2">
        <f t="shared" si="19"/>
        <v>420000</v>
      </c>
      <c r="V192" s="2">
        <f t="shared" si="28"/>
        <v>32712832.285714246</v>
      </c>
      <c r="W192" s="2">
        <f t="shared" si="20"/>
        <v>408938.14285714179</v>
      </c>
      <c r="X192" s="2">
        <f t="shared" si="6"/>
        <v>11061.857142858207</v>
      </c>
      <c r="Y192" s="2">
        <f t="shared" si="7"/>
        <v>36304436.714285739</v>
      </c>
      <c r="Z192" s="2" t="str">
        <f t="shared" si="8"/>
        <v>HERE</v>
      </c>
      <c r="AA192" s="2">
        <f>IF(Z192="HERE",Y192,AA191+Graph!$G$1*1000)</f>
        <v>36304436.714285739</v>
      </c>
      <c r="AB192" s="2">
        <f t="shared" si="21"/>
        <v>11061.857142858207</v>
      </c>
      <c r="AC192" s="2">
        <f t="shared" si="9"/>
        <v>32712832.285714246</v>
      </c>
      <c r="AD192" s="3">
        <f t="shared" si="10"/>
        <v>36304436.714285739</v>
      </c>
      <c r="AE192" s="2">
        <f>IF(AE190&gt;=52800000,52800000,IF(AB171=Graph!G$1*1000,AE191+Graph!G$1*1000,AC192))</f>
        <v>32712832.285714246</v>
      </c>
      <c r="AF192" s="3">
        <f t="shared" si="11"/>
        <v>32712832.285714246</v>
      </c>
      <c r="AG192" s="3">
        <f t="shared" si="26"/>
        <v>33671180.507142857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122</v>
      </c>
      <c r="C193" s="7"/>
      <c r="D193" s="2" t="e">
        <f t="shared" si="12"/>
        <v>#N/A</v>
      </c>
      <c r="E193" s="2" t="e">
        <f t="shared" si="22"/>
        <v>#N/A</v>
      </c>
      <c r="F193" s="2">
        <v>941904.96902760863</v>
      </c>
      <c r="G193" s="2">
        <f t="shared" si="23"/>
        <v>408938.14285714284</v>
      </c>
      <c r="H193" s="2">
        <f t="shared" si="13"/>
        <v>67472574.428571299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1964694.5714285639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960217.98319327831</v>
      </c>
      <c r="Q193" s="2">
        <f>IF(P193&gt;Graph!$G$1*1000,Graph!$G$1*1000,P193)</f>
        <v>420000</v>
      </c>
      <c r="R193" s="2">
        <f t="shared" si="16"/>
        <v>69437269</v>
      </c>
      <c r="S193" s="2">
        <f t="shared" si="17"/>
        <v>408938.14285714179</v>
      </c>
      <c r="T193" s="2">
        <f t="shared" si="18"/>
        <v>11061.857142857043</v>
      </c>
      <c r="U193" s="2">
        <f t="shared" si="19"/>
        <v>420000</v>
      </c>
      <c r="V193" s="2">
        <f t="shared" si="28"/>
        <v>33121770.428571388</v>
      </c>
      <c r="W193" s="2">
        <f t="shared" si="20"/>
        <v>408938.14285714179</v>
      </c>
      <c r="X193" s="2">
        <f t="shared" si="6"/>
        <v>11061.857142858207</v>
      </c>
      <c r="Y193" s="2">
        <f t="shared" si="7"/>
        <v>36315498.571428597</v>
      </c>
      <c r="Z193" s="2" t="str">
        <f t="shared" si="8"/>
        <v>HERE</v>
      </c>
      <c r="AA193" s="2">
        <f>IF(Z193="HERE",Y193,AA192+Graph!$G$1*1000)</f>
        <v>36315498.571428597</v>
      </c>
      <c r="AB193" s="2">
        <f t="shared" si="21"/>
        <v>11061.857142858207</v>
      </c>
      <c r="AC193" s="2">
        <f t="shared" si="9"/>
        <v>33121770.428571388</v>
      </c>
      <c r="AD193" s="3">
        <f t="shared" si="10"/>
        <v>36315498.571428597</v>
      </c>
      <c r="AE193" s="2">
        <f>IF(AE191&gt;=52800000,52800000,IF(AB172=Graph!G$1*1000,AE192+Graph!G$1*1000,AC193))</f>
        <v>33121770.428571388</v>
      </c>
      <c r="AF193" s="3">
        <f t="shared" si="11"/>
        <v>33121770.428571388</v>
      </c>
      <c r="AG193" s="3">
        <f t="shared" si="26"/>
        <v>33701583.085714288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123</v>
      </c>
      <c r="C194" s="7"/>
      <c r="D194" s="2" t="e">
        <f t="shared" si="12"/>
        <v>#N/A</v>
      </c>
      <c r="E194" s="2" t="e">
        <f t="shared" si="22"/>
        <v>#N/A</v>
      </c>
      <c r="F194" s="2">
        <v>945919.28523409367</v>
      </c>
      <c r="G194" s="2">
        <f t="shared" si="23"/>
        <v>408938.14285714284</v>
      </c>
      <c r="H194" s="2">
        <f t="shared" si="13"/>
        <v>67881512.571428448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1975756.428571421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964334.75990396738</v>
      </c>
      <c r="Q194" s="2">
        <f>IF(P194&gt;Graph!$G$1*1000,Graph!$G$1*1000,P194)</f>
        <v>420000</v>
      </c>
      <c r="R194" s="2">
        <f t="shared" si="16"/>
        <v>69857269</v>
      </c>
      <c r="S194" s="2">
        <f t="shared" si="17"/>
        <v>408938.14285714924</v>
      </c>
      <c r="T194" s="2">
        <f t="shared" si="18"/>
        <v>11061.857142857043</v>
      </c>
      <c r="U194" s="2">
        <f t="shared" si="19"/>
        <v>420000</v>
      </c>
      <c r="V194" s="2">
        <f t="shared" si="28"/>
        <v>33530708.57142853</v>
      </c>
      <c r="W194" s="2">
        <f t="shared" si="20"/>
        <v>408938.14285714179</v>
      </c>
      <c r="X194" s="2">
        <f t="shared" si="6"/>
        <v>11061.857142858207</v>
      </c>
      <c r="Y194" s="2">
        <f t="shared" si="7"/>
        <v>36326560.428571455</v>
      </c>
      <c r="Z194" s="2" t="str">
        <f t="shared" si="8"/>
        <v>HERE</v>
      </c>
      <c r="AA194" s="2">
        <f>IF(Z194="HERE",Y194,AA193+Graph!$G$1*1000)</f>
        <v>36326560.428571455</v>
      </c>
      <c r="AB194" s="2">
        <f t="shared" si="21"/>
        <v>11061.857142858207</v>
      </c>
      <c r="AC194" s="2">
        <f t="shared" si="9"/>
        <v>33530708.57142853</v>
      </c>
      <c r="AD194" s="3">
        <f t="shared" si="10"/>
        <v>36326560.428571455</v>
      </c>
      <c r="AE194" s="2">
        <f>IF(AE192&gt;=52800000,52800000,IF(AB173=Graph!G$1*1000,AE193+Graph!G$1*1000,AC194))</f>
        <v>33530708.57142853</v>
      </c>
      <c r="AF194" s="3">
        <f t="shared" si="11"/>
        <v>33530708.57142853</v>
      </c>
      <c r="AG194" s="3">
        <f t="shared" si="26"/>
        <v>33731985.664285719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124</v>
      </c>
      <c r="C195" s="7"/>
      <c r="D195" s="2" t="e">
        <f t="shared" si="12"/>
        <v>#N/A</v>
      </c>
      <c r="E195" s="2" t="e">
        <f t="shared" si="22"/>
        <v>#N/A</v>
      </c>
      <c r="F195" s="2">
        <v>949933.6014405787</v>
      </c>
      <c r="G195" s="2">
        <f t="shared" si="23"/>
        <v>408938.14285714284</v>
      </c>
      <c r="H195" s="2">
        <f t="shared" si="13"/>
        <v>68290450.714285597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1986818.285714278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968451.53661465645</v>
      </c>
      <c r="Q195" s="2">
        <f>IF(P195&gt;Graph!$G$1*1000,Graph!$G$1*1000,P195)</f>
        <v>420000</v>
      </c>
      <c r="R195" s="2">
        <f t="shared" si="16"/>
        <v>70277269</v>
      </c>
      <c r="S195" s="2">
        <f t="shared" si="17"/>
        <v>408938.14285714924</v>
      </c>
      <c r="T195" s="2">
        <f t="shared" si="18"/>
        <v>11061.857142857043</v>
      </c>
      <c r="U195" s="2">
        <f t="shared" si="19"/>
        <v>420000</v>
      </c>
      <c r="V195" s="2">
        <f t="shared" si="28"/>
        <v>33939646.714285672</v>
      </c>
      <c r="W195" s="2">
        <f t="shared" si="20"/>
        <v>408938.14285714179</v>
      </c>
      <c r="X195" s="2">
        <f t="shared" si="6"/>
        <v>11061.857142858207</v>
      </c>
      <c r="Y195" s="2">
        <f t="shared" si="7"/>
        <v>36337622.285714313</v>
      </c>
      <c r="Z195" s="2" t="str">
        <f t="shared" si="8"/>
        <v>HERE</v>
      </c>
      <c r="AA195" s="2">
        <f>IF(Z195="HERE",Y195,AA194+Graph!$G$1*1000)</f>
        <v>36337622.285714313</v>
      </c>
      <c r="AB195" s="2">
        <f t="shared" si="21"/>
        <v>11061.857142858207</v>
      </c>
      <c r="AC195" s="2">
        <f t="shared" si="9"/>
        <v>33939646.714285672</v>
      </c>
      <c r="AD195" s="3">
        <f t="shared" si="10"/>
        <v>36337622.285714313</v>
      </c>
      <c r="AE195" s="2">
        <f>IF(AE193&gt;=52800000,52800000,IF(AB174=Graph!G$1*1000,AE194+Graph!G$1*1000,AC195))</f>
        <v>33939646.714285672</v>
      </c>
      <c r="AF195" s="3">
        <f t="shared" si="11"/>
        <v>33939646.714285672</v>
      </c>
      <c r="AG195" s="3">
        <f t="shared" si="26"/>
        <v>33762388.242857151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125</v>
      </c>
      <c r="C196" s="7"/>
      <c r="D196" s="2" t="e">
        <f t="shared" si="12"/>
        <v>#N/A</v>
      </c>
      <c r="E196" s="2" t="e">
        <f t="shared" si="22"/>
        <v>#N/A</v>
      </c>
      <c r="F196" s="2">
        <v>953947.91764706373</v>
      </c>
      <c r="G196" s="2">
        <f t="shared" si="23"/>
        <v>408938.14285714284</v>
      </c>
      <c r="H196" s="2">
        <f t="shared" si="13"/>
        <v>68699388.857142746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1997880.142857135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972568.31332531571</v>
      </c>
      <c r="Q196" s="2">
        <f>IF(P196&gt;Graph!$G$1*1000,Graph!$G$1*1000,P196)</f>
        <v>420000</v>
      </c>
      <c r="R196" s="2">
        <f t="shared" si="16"/>
        <v>70697269</v>
      </c>
      <c r="S196" s="2">
        <f t="shared" si="17"/>
        <v>408938.14285714924</v>
      </c>
      <c r="T196" s="2">
        <f t="shared" si="18"/>
        <v>11061.857142857043</v>
      </c>
      <c r="U196" s="2">
        <f t="shared" si="19"/>
        <v>420000</v>
      </c>
      <c r="V196" s="2">
        <f t="shared" si="28"/>
        <v>34348584.857142814</v>
      </c>
      <c r="W196" s="2">
        <f t="shared" si="20"/>
        <v>408938.14285714179</v>
      </c>
      <c r="X196" s="2">
        <f t="shared" si="6"/>
        <v>11061.857142858207</v>
      </c>
      <c r="Y196" s="2">
        <f t="shared" si="7"/>
        <v>36348684.142857172</v>
      </c>
      <c r="Z196" s="2" t="str">
        <f t="shared" si="8"/>
        <v>HERE</v>
      </c>
      <c r="AA196" s="2">
        <f>IF(Z196="HERE",Y196,AA195+Graph!$G$1*1000)</f>
        <v>36348684.142857172</v>
      </c>
      <c r="AB196" s="2">
        <f t="shared" si="21"/>
        <v>11061.857142858207</v>
      </c>
      <c r="AC196" s="2">
        <f t="shared" si="9"/>
        <v>34348584.857142814</v>
      </c>
      <c r="AD196" s="3">
        <f t="shared" si="10"/>
        <v>36348684.142857172</v>
      </c>
      <c r="AE196" s="2">
        <f>IF(AE194&gt;=52800000,52800000,IF(AB175=Graph!G$1*1000,AE195+Graph!G$1*1000,AC196))</f>
        <v>34348584.857142814</v>
      </c>
      <c r="AF196" s="3">
        <f t="shared" si="11"/>
        <v>34348584.857142814</v>
      </c>
      <c r="AG196" s="3">
        <f t="shared" si="26"/>
        <v>33792790.821428575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126</v>
      </c>
      <c r="C197" s="7"/>
      <c r="D197" s="2" t="e">
        <f t="shared" si="12"/>
        <v>#N/A</v>
      </c>
      <c r="E197" s="2" t="e">
        <f t="shared" si="22"/>
        <v>#N/A</v>
      </c>
      <c r="F197" s="2">
        <v>957962.23385351896</v>
      </c>
      <c r="G197" s="2">
        <f t="shared" si="23"/>
        <v>408938.14285714284</v>
      </c>
      <c r="H197" s="2">
        <f t="shared" si="13"/>
        <v>69108326.999999896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2008941.9999999921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976685.09003600478</v>
      </c>
      <c r="Q197" s="2">
        <f>IF(P197&gt;Graph!$G$1*1000,Graph!$G$1*1000,P197)</f>
        <v>420000</v>
      </c>
      <c r="R197" s="2">
        <f t="shared" si="16"/>
        <v>71117269</v>
      </c>
      <c r="S197" s="2">
        <f t="shared" si="17"/>
        <v>408938.14285714924</v>
      </c>
      <c r="T197" s="2">
        <f t="shared" si="18"/>
        <v>11061.857142857043</v>
      </c>
      <c r="U197" s="2">
        <f t="shared" si="19"/>
        <v>420000</v>
      </c>
      <c r="V197" s="2">
        <f t="shared" si="28"/>
        <v>34757522.999999955</v>
      </c>
      <c r="W197" s="2">
        <f t="shared" si="20"/>
        <v>408938.14285714179</v>
      </c>
      <c r="X197" s="2">
        <f t="shared" si="6"/>
        <v>11061.857142858207</v>
      </c>
      <c r="Y197" s="2">
        <f t="shared" si="7"/>
        <v>36359746.00000003</v>
      </c>
      <c r="Z197" s="2" t="str">
        <f t="shared" si="8"/>
        <v>HERE</v>
      </c>
      <c r="AA197" s="2">
        <f>IF(Z197="HERE",Y197,AA196+Graph!$G$1*1000)</f>
        <v>36359746.00000003</v>
      </c>
      <c r="AB197" s="2">
        <f t="shared" si="21"/>
        <v>11061.857142858207</v>
      </c>
      <c r="AC197" s="2">
        <f t="shared" si="9"/>
        <v>34757522.999999955</v>
      </c>
      <c r="AD197" s="3">
        <f t="shared" si="10"/>
        <v>36359746.00000003</v>
      </c>
      <c r="AE197" s="2">
        <f>IF(AE195&gt;=52800000,52800000,IF(AB176=Graph!G$1*1000,AE196+Graph!G$1*1000,AC197))</f>
        <v>34757522.999999955</v>
      </c>
      <c r="AF197" s="3">
        <f t="shared" si="11"/>
        <v>34757522.999999955</v>
      </c>
      <c r="AG197" s="3">
        <f t="shared" si="26"/>
        <v>33823193.400000006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127</v>
      </c>
      <c r="C198" s="7"/>
      <c r="D198" s="2" t="e">
        <f t="shared" si="12"/>
        <v>#N/A</v>
      </c>
      <c r="E198" s="2" t="e">
        <f t="shared" si="22"/>
        <v>#N/A</v>
      </c>
      <c r="F198" s="2">
        <v>961976.550060004</v>
      </c>
      <c r="G198" s="2">
        <f t="shared" si="23"/>
        <v>408938.14285714284</v>
      </c>
      <c r="H198" s="2">
        <f t="shared" si="13"/>
        <v>69517265.142857045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2020003.8571428491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980801.86674669385</v>
      </c>
      <c r="Q198" s="2">
        <f>IF(P198&gt;Graph!$G$1*1000,Graph!$G$1*1000,P198)</f>
        <v>420000</v>
      </c>
      <c r="R198" s="2">
        <f t="shared" si="16"/>
        <v>71537269</v>
      </c>
      <c r="S198" s="2">
        <f t="shared" si="17"/>
        <v>408938.14285714924</v>
      </c>
      <c r="T198" s="2">
        <f t="shared" si="18"/>
        <v>11061.857142857043</v>
      </c>
      <c r="U198" s="2">
        <f t="shared" si="19"/>
        <v>420000</v>
      </c>
      <c r="V198" s="2">
        <f t="shared" si="28"/>
        <v>35166461.142857097</v>
      </c>
      <c r="W198" s="2">
        <f t="shared" si="20"/>
        <v>408938.14285714179</v>
      </c>
      <c r="X198" s="2">
        <f t="shared" si="6"/>
        <v>11061.857142858207</v>
      </c>
      <c r="Y198" s="2">
        <f t="shared" si="7"/>
        <v>36370807.857142888</v>
      </c>
      <c r="Z198" s="2" t="str">
        <f t="shared" si="8"/>
        <v>HERE</v>
      </c>
      <c r="AA198" s="2">
        <f>IF(Z198="HERE",Y198,AA197+Graph!$G$1*1000)</f>
        <v>36370807.857142888</v>
      </c>
      <c r="AB198" s="2">
        <f t="shared" si="21"/>
        <v>11061.857142858207</v>
      </c>
      <c r="AC198" s="2">
        <f t="shared" si="9"/>
        <v>35166461.142857097</v>
      </c>
      <c r="AD198" s="3">
        <f t="shared" si="10"/>
        <v>36370807.857142888</v>
      </c>
      <c r="AE198" s="2">
        <f>IF(AE196&gt;=52800000,52800000,IF(AB177=Graph!G$1*1000,AE197+Graph!G$1*1000,AC198))</f>
        <v>35166461.142857097</v>
      </c>
      <c r="AF198" s="3">
        <f t="shared" si="11"/>
        <v>35166461.142857097</v>
      </c>
      <c r="AG198" s="3">
        <f t="shared" si="26"/>
        <v>33853595.978571437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128</v>
      </c>
      <c r="C199" s="7"/>
      <c r="D199" s="2" t="e">
        <f t="shared" si="12"/>
        <v>#N/A</v>
      </c>
      <c r="E199" s="2" t="e">
        <f t="shared" si="22"/>
        <v>#N/A</v>
      </c>
      <c r="F199" s="2">
        <v>965990.86626648903</v>
      </c>
      <c r="G199" s="2">
        <f t="shared" si="23"/>
        <v>408938.14285714284</v>
      </c>
      <c r="H199" s="2">
        <f t="shared" si="13"/>
        <v>69926203.285714194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2031065.7142857062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984918.64345738292</v>
      </c>
      <c r="Q199" s="2">
        <f>IF(P199&gt;Graph!$G$1*1000,Graph!$G$1*1000,P199)</f>
        <v>420000</v>
      </c>
      <c r="R199" s="2">
        <f t="shared" si="16"/>
        <v>71957269</v>
      </c>
      <c r="S199" s="2">
        <f t="shared" si="17"/>
        <v>408938.14285714924</v>
      </c>
      <c r="T199" s="2">
        <f t="shared" si="18"/>
        <v>11061.857142857043</v>
      </c>
      <c r="U199" s="2">
        <f t="shared" si="19"/>
        <v>420000</v>
      </c>
      <c r="V199" s="2">
        <f t="shared" si="28"/>
        <v>35575399.285714239</v>
      </c>
      <c r="W199" s="2">
        <f t="shared" si="20"/>
        <v>408938.14285714179</v>
      </c>
      <c r="X199" s="2">
        <f t="shared" si="6"/>
        <v>11061.857142858207</v>
      </c>
      <c r="Y199" s="2">
        <f t="shared" si="7"/>
        <v>36381869.714285746</v>
      </c>
      <c r="Z199" s="2" t="str">
        <f t="shared" si="8"/>
        <v>HERE</v>
      </c>
      <c r="AA199" s="2">
        <f>IF(Z199="HERE",Y199,AA198+Graph!$G$1*1000)</f>
        <v>36381869.714285746</v>
      </c>
      <c r="AB199" s="2">
        <f t="shared" si="21"/>
        <v>11061.857142858207</v>
      </c>
      <c r="AC199" s="2">
        <f t="shared" si="9"/>
        <v>35575399.285714239</v>
      </c>
      <c r="AD199" s="3">
        <f t="shared" si="10"/>
        <v>36381869.714285746</v>
      </c>
      <c r="AE199" s="2">
        <f>IF(AE197&gt;=52800000,52800000,IF(AB178=Graph!G$1*1000,AE198+Graph!G$1*1000,AC199))</f>
        <v>35575399.285714239</v>
      </c>
      <c r="AF199" s="3">
        <f t="shared" si="11"/>
        <v>35575399.285714239</v>
      </c>
      <c r="AG199" s="3">
        <f t="shared" si="26"/>
        <v>33883998.557142869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129</v>
      </c>
      <c r="C200" s="7"/>
      <c r="D200" s="2" t="e">
        <f t="shared" si="12"/>
        <v>#N/A</v>
      </c>
      <c r="E200" s="2" t="e">
        <f t="shared" si="22"/>
        <v>#N/A</v>
      </c>
      <c r="F200" s="2">
        <v>970005.18247297406</v>
      </c>
      <c r="G200" s="2">
        <f t="shared" si="23"/>
        <v>408938.14285714284</v>
      </c>
      <c r="H200" s="2">
        <f t="shared" si="13"/>
        <v>70335141.428571343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2042127.5714285632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989035.42016807199</v>
      </c>
      <c r="Q200" s="2">
        <f>IF(P200&gt;Graph!$G$1*1000,Graph!$G$1*1000,P200)</f>
        <v>420000</v>
      </c>
      <c r="R200" s="2">
        <f t="shared" si="16"/>
        <v>72377269</v>
      </c>
      <c r="S200" s="2">
        <f t="shared" si="17"/>
        <v>408938.14285714924</v>
      </c>
      <c r="T200" s="2">
        <f t="shared" si="18"/>
        <v>11061.857142857043</v>
      </c>
      <c r="U200" s="2">
        <f t="shared" si="19"/>
        <v>420000</v>
      </c>
      <c r="V200" s="2">
        <f t="shared" si="28"/>
        <v>35984337.428571381</v>
      </c>
      <c r="W200" s="2">
        <f t="shared" si="20"/>
        <v>408938.14285714179</v>
      </c>
      <c r="X200" s="2">
        <f t="shared" si="6"/>
        <v>11061.857142858207</v>
      </c>
      <c r="Y200" s="2">
        <f t="shared" si="7"/>
        <v>36392931.571428604</v>
      </c>
      <c r="Z200" s="2" t="str">
        <f t="shared" si="8"/>
        <v>HERE</v>
      </c>
      <c r="AA200" s="2">
        <f>IF(Z200="HERE",Y200,AA199+Graph!$G$1*1000)</f>
        <v>36392931.571428604</v>
      </c>
      <c r="AB200" s="2">
        <f t="shared" si="21"/>
        <v>11061.857142858207</v>
      </c>
      <c r="AC200" s="2">
        <f t="shared" si="9"/>
        <v>35984337.428571381</v>
      </c>
      <c r="AD200" s="3">
        <f t="shared" si="10"/>
        <v>36392931.571428604</v>
      </c>
      <c r="AE200" s="2">
        <f>IF(AE198&gt;=52800000,52800000,IF(AB179=Graph!G$1*1000,AE199+Graph!G$1*1000,AC200))</f>
        <v>35984337.428571381</v>
      </c>
      <c r="AF200" s="3">
        <f t="shared" si="11"/>
        <v>35984337.428571381</v>
      </c>
      <c r="AG200" s="3">
        <f t="shared" si="26"/>
        <v>33914401.135714293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130</v>
      </c>
      <c r="C201" s="7"/>
      <c r="D201" s="2" t="e">
        <f t="shared" si="12"/>
        <v>#N/A</v>
      </c>
      <c r="E201" s="2" t="e">
        <f t="shared" si="22"/>
        <v>#N/A</v>
      </c>
      <c r="F201" s="2">
        <v>974019.4986794591</v>
      </c>
      <c r="G201" s="2">
        <f t="shared" si="23"/>
        <v>408938.14285714284</v>
      </c>
      <c r="H201" s="2">
        <f t="shared" si="13"/>
        <v>70744079.571428493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2053189.4285714203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993152.19687876105</v>
      </c>
      <c r="Q201" s="2">
        <f>IF(P201&gt;Graph!$G$1*1000,Graph!$G$1*1000,P201)</f>
        <v>420000</v>
      </c>
      <c r="R201" s="2">
        <f t="shared" si="16"/>
        <v>72797269</v>
      </c>
      <c r="S201" s="2">
        <f t="shared" si="17"/>
        <v>408938.14285714924</v>
      </c>
      <c r="T201" s="2">
        <f t="shared" si="18"/>
        <v>11061.857142857043</v>
      </c>
      <c r="U201" s="2">
        <f t="shared" si="19"/>
        <v>420000</v>
      </c>
      <c r="V201" s="2">
        <f t="shared" si="28"/>
        <v>36393275.571428522</v>
      </c>
      <c r="W201" s="2">
        <f t="shared" si="20"/>
        <v>408938.14285714179</v>
      </c>
      <c r="X201" s="2">
        <f t="shared" si="6"/>
        <v>11061.857142858207</v>
      </c>
      <c r="Y201" s="2">
        <f t="shared" si="7"/>
        <v>36403993.428571463</v>
      </c>
      <c r="Z201" s="2" t="str">
        <f t="shared" si="8"/>
        <v>HERE</v>
      </c>
      <c r="AA201" s="2">
        <f>IF(Z201="HERE",Y201,AA200+Graph!$G$1*1000)</f>
        <v>36403993.428571463</v>
      </c>
      <c r="AB201" s="2">
        <f t="shared" si="21"/>
        <v>11061.857142858207</v>
      </c>
      <c r="AC201" s="2">
        <f t="shared" si="9"/>
        <v>35984337.428571381</v>
      </c>
      <c r="AD201" s="3">
        <f t="shared" si="10"/>
        <v>36403993.428571463</v>
      </c>
      <c r="AE201" s="2">
        <f>IF(AE199&gt;=52800000,52800000,IF(AB180=Graph!G$1*1000,AE200+Graph!G$1*1000,AC201))</f>
        <v>35984337.428571381</v>
      </c>
      <c r="AF201" s="3">
        <f t="shared" si="11"/>
        <v>35984337.428571381</v>
      </c>
      <c r="AG201" s="3">
        <f t="shared" si="26"/>
        <v>33944803.714285724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131</v>
      </c>
      <c r="C202" s="7"/>
      <c r="D202" s="2" t="e">
        <f t="shared" si="12"/>
        <v>#N/A</v>
      </c>
      <c r="E202" s="2" t="e">
        <f t="shared" si="22"/>
        <v>#N/A</v>
      </c>
      <c r="F202" s="2">
        <v>978033.81488594413</v>
      </c>
      <c r="G202" s="2">
        <f t="shared" si="23"/>
        <v>408938.14285714284</v>
      </c>
      <c r="H202" s="2">
        <f t="shared" si="13"/>
        <v>71153017.714285642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2064251.2857142773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997268.97358942032</v>
      </c>
      <c r="Q202" s="2">
        <f>IF(P202&gt;Graph!$G$1*1000,Graph!$G$1*1000,P202)</f>
        <v>420000</v>
      </c>
      <c r="R202" s="2">
        <f t="shared" si="16"/>
        <v>73217269</v>
      </c>
      <c r="S202" s="2">
        <f t="shared" si="17"/>
        <v>408938.14285714924</v>
      </c>
      <c r="T202" s="2">
        <f t="shared" si="18"/>
        <v>11061.857142857043</v>
      </c>
      <c r="U202" s="2">
        <f t="shared" si="19"/>
        <v>420000</v>
      </c>
      <c r="V202" s="2">
        <f t="shared" si="28"/>
        <v>36802213.714285664</v>
      </c>
      <c r="W202" s="2">
        <f t="shared" si="20"/>
        <v>408938.14285714179</v>
      </c>
      <c r="X202" s="2">
        <f t="shared" si="6"/>
        <v>11061.857142858207</v>
      </c>
      <c r="Y202" s="2">
        <f t="shared" si="7"/>
        <v>36415055.285714321</v>
      </c>
      <c r="Z202" s="2" t="str">
        <f t="shared" si="8"/>
        <v>MEEP</v>
      </c>
      <c r="AA202" s="2">
        <f>IF(Z202="HERE",Y202,AA201+Graph!$G$1*1000)</f>
        <v>36823993.428571463</v>
      </c>
      <c r="AB202" s="2">
        <f t="shared" si="21"/>
        <v>420000</v>
      </c>
      <c r="AC202" s="2">
        <f t="shared" si="9"/>
        <v>35984337.428571381</v>
      </c>
      <c r="AD202" s="3">
        <f t="shared" si="10"/>
        <v>36823993.428571463</v>
      </c>
      <c r="AE202" s="2">
        <f>IF(AE200&gt;=52800000,52800000,IF(AB181=Graph!G$1*1000,AE201+Graph!G$1*1000,AC202))</f>
        <v>35984337.428571381</v>
      </c>
      <c r="AF202" s="3">
        <f t="shared" si="11"/>
        <v>35984337.428571381</v>
      </c>
      <c r="AG202" s="3">
        <f t="shared" si="26"/>
        <v>33975206.292857155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132</v>
      </c>
      <c r="C203" s="7"/>
      <c r="D203" s="2" t="e">
        <f t="shared" si="12"/>
        <v>#N/A</v>
      </c>
      <c r="E203" s="2" t="e">
        <f t="shared" si="22"/>
        <v>#N/A</v>
      </c>
      <c r="F203" s="2">
        <v>982048.13109242916</v>
      </c>
      <c r="G203" s="2">
        <f t="shared" si="23"/>
        <v>408938.14285714284</v>
      </c>
      <c r="H203" s="2">
        <f t="shared" si="13"/>
        <v>71561955.857142791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2075313.1428571343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1001385.7503001094</v>
      </c>
      <c r="Q203" s="2">
        <f>IF(P203&gt;Graph!$G$1*1000,Graph!$G$1*1000,P203)</f>
        <v>420000</v>
      </c>
      <c r="R203" s="2">
        <f t="shared" si="16"/>
        <v>73637269</v>
      </c>
      <c r="S203" s="2">
        <f t="shared" si="17"/>
        <v>408938.14285714924</v>
      </c>
      <c r="T203" s="2">
        <f t="shared" si="18"/>
        <v>11061.857142857043</v>
      </c>
      <c r="U203" s="2">
        <f t="shared" si="19"/>
        <v>420000</v>
      </c>
      <c r="V203" s="2">
        <f t="shared" si="28"/>
        <v>37211151.857142806</v>
      </c>
      <c r="W203" s="2">
        <f t="shared" si="20"/>
        <v>408938.14285714179</v>
      </c>
      <c r="X203" s="2">
        <f t="shared" si="6"/>
        <v>11061.857142858207</v>
      </c>
      <c r="Y203" s="2">
        <f t="shared" si="7"/>
        <v>36426117.142857179</v>
      </c>
      <c r="Z203" s="2" t="str">
        <f t="shared" si="8"/>
        <v>MEEP</v>
      </c>
      <c r="AA203" s="2">
        <f>IF(Z203="HERE",Y203,AA202+Graph!$G$1*1000)</f>
        <v>37243993.428571463</v>
      </c>
      <c r="AB203" s="2">
        <f t="shared" si="21"/>
        <v>420000</v>
      </c>
      <c r="AC203" s="2">
        <f t="shared" si="9"/>
        <v>35984337.428571381</v>
      </c>
      <c r="AD203" s="3">
        <f t="shared" si="10"/>
        <v>37243993.428571463</v>
      </c>
      <c r="AE203" s="2">
        <f>IF(AE201&gt;=52800000,52800000,IF(AB182=Graph!G$1*1000,AE202+Graph!G$1*1000,AC203))</f>
        <v>35984337.428571381</v>
      </c>
      <c r="AF203" s="3">
        <f t="shared" si="11"/>
        <v>35984337.428571381</v>
      </c>
      <c r="AG203" s="3">
        <f t="shared" si="26"/>
        <v>34005608.871428587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133</v>
      </c>
      <c r="C204" s="7"/>
      <c r="D204" s="2" t="e">
        <f t="shared" si="12"/>
        <v>#N/A</v>
      </c>
      <c r="E204" s="2" t="e">
        <f t="shared" si="22"/>
        <v>#N/A</v>
      </c>
      <c r="F204" s="2">
        <v>986062.44729891419</v>
      </c>
      <c r="G204" s="2">
        <f t="shared" si="23"/>
        <v>408938.14285714284</v>
      </c>
      <c r="H204" s="2">
        <f t="shared" si="13"/>
        <v>71970893.99999994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2086374.9999999914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1005502.5270107985</v>
      </c>
      <c r="Q204" s="2">
        <f>IF(P204&gt;Graph!$G$1*1000,Graph!$G$1*1000,P204)</f>
        <v>420000</v>
      </c>
      <c r="R204" s="2">
        <f t="shared" si="16"/>
        <v>74057269</v>
      </c>
      <c r="S204" s="2">
        <f t="shared" si="17"/>
        <v>408938.14285714924</v>
      </c>
      <c r="T204" s="2">
        <f t="shared" si="18"/>
        <v>11061.857142857043</v>
      </c>
      <c r="U204" s="2">
        <f t="shared" si="19"/>
        <v>420000</v>
      </c>
      <c r="V204" s="2">
        <f t="shared" si="28"/>
        <v>37620089.999999948</v>
      </c>
      <c r="W204" s="2">
        <f t="shared" si="20"/>
        <v>408938.14285714179</v>
      </c>
      <c r="X204" s="2">
        <f t="shared" si="6"/>
        <v>11061.857142858207</v>
      </c>
      <c r="Y204" s="2">
        <f t="shared" si="7"/>
        <v>36437179.000000037</v>
      </c>
      <c r="Z204" s="2" t="str">
        <f t="shared" si="8"/>
        <v>MEEP</v>
      </c>
      <c r="AA204" s="2">
        <f>IF(Z204="HERE",Y204,AA203+Graph!$G$1*1000)</f>
        <v>37663993.428571463</v>
      </c>
      <c r="AB204" s="2">
        <f t="shared" si="21"/>
        <v>420000</v>
      </c>
      <c r="AC204" s="2">
        <f t="shared" si="9"/>
        <v>35984337.428571381</v>
      </c>
      <c r="AD204" s="3">
        <f t="shared" si="10"/>
        <v>37663993.428571463</v>
      </c>
      <c r="AE204" s="2">
        <f>IF(AE202&gt;=52800000,52800000,IF(AB183=Graph!G$1*1000,AE203+Graph!G$1*1000,AC204))</f>
        <v>35984337.428571381</v>
      </c>
      <c r="AF204" s="3">
        <f t="shared" si="11"/>
        <v>35984337.428571381</v>
      </c>
      <c r="AG204" s="3">
        <f t="shared" si="26"/>
        <v>34036011.45000001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134</v>
      </c>
      <c r="C205" s="7"/>
      <c r="D205" s="2" t="e">
        <f t="shared" si="12"/>
        <v>#N/A</v>
      </c>
      <c r="E205" s="2" t="e">
        <f t="shared" si="22"/>
        <v>#N/A</v>
      </c>
      <c r="F205" s="2">
        <v>990076.76350539923</v>
      </c>
      <c r="G205" s="2">
        <f t="shared" si="23"/>
        <v>408938.14285714284</v>
      </c>
      <c r="H205" s="2">
        <f t="shared" si="13"/>
        <v>72379832.14285709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2097436.8571428484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1009619.3037214875</v>
      </c>
      <c r="Q205" s="2">
        <f>IF(P205&gt;Graph!$G$1*1000,Graph!$G$1*1000,P205)</f>
        <v>420000</v>
      </c>
      <c r="R205" s="2">
        <f t="shared" si="16"/>
        <v>74477269</v>
      </c>
      <c r="S205" s="2">
        <f t="shared" si="17"/>
        <v>408938.14285714924</v>
      </c>
      <c r="T205" s="2">
        <f t="shared" si="18"/>
        <v>11061.857142857043</v>
      </c>
      <c r="U205" s="2">
        <f t="shared" si="19"/>
        <v>420000</v>
      </c>
      <c r="V205" s="2">
        <f t="shared" si="28"/>
        <v>38029028.14285709</v>
      </c>
      <c r="W205" s="2">
        <f t="shared" si="20"/>
        <v>408938.14285714179</v>
      </c>
      <c r="X205" s="2">
        <f t="shared" si="6"/>
        <v>11061.857142858207</v>
      </c>
      <c r="Y205" s="2">
        <f t="shared" si="7"/>
        <v>36448240.857142895</v>
      </c>
      <c r="Z205" s="2" t="str">
        <f t="shared" si="8"/>
        <v>MEEP</v>
      </c>
      <c r="AA205" s="2">
        <f>IF(Z205="HERE",Y205,AA204+Graph!$G$1*1000)</f>
        <v>38083993.428571463</v>
      </c>
      <c r="AB205" s="2">
        <f t="shared" si="21"/>
        <v>420000</v>
      </c>
      <c r="AC205" s="2">
        <f t="shared" si="9"/>
        <v>35984337.428571381</v>
      </c>
      <c r="AD205" s="3">
        <f t="shared" si="10"/>
        <v>38083993.428571463</v>
      </c>
      <c r="AE205" s="2">
        <f>IF(AE203&gt;=52800000,52800000,IF(AB184=Graph!G$1*1000,AE204+Graph!G$1*1000,AC205))</f>
        <v>35984337.428571381</v>
      </c>
      <c r="AF205" s="3">
        <f t="shared" si="11"/>
        <v>35984337.428571381</v>
      </c>
      <c r="AG205" s="3">
        <f t="shared" si="26"/>
        <v>34066414.028571442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135</v>
      </c>
      <c r="C206" s="7"/>
      <c r="D206" s="2" t="e">
        <f t="shared" si="12"/>
        <v>#N/A</v>
      </c>
      <c r="E206" s="2" t="e">
        <f t="shared" si="22"/>
        <v>#N/A</v>
      </c>
      <c r="F206" s="2">
        <v>994091.07971188426</v>
      </c>
      <c r="G206" s="2">
        <f t="shared" si="23"/>
        <v>408938.14285714284</v>
      </c>
      <c r="H206" s="2">
        <f t="shared" si="13"/>
        <v>72788770.285714239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2108498.7142857057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1013736.0804321766</v>
      </c>
      <c r="Q206" s="2">
        <f>IF(P206&gt;Graph!$G$1*1000,Graph!$G$1*1000,P206)</f>
        <v>420000</v>
      </c>
      <c r="R206" s="2">
        <f t="shared" si="16"/>
        <v>74897269</v>
      </c>
      <c r="S206" s="2">
        <f t="shared" si="17"/>
        <v>408938.14285714924</v>
      </c>
      <c r="T206" s="2">
        <f t="shared" si="18"/>
        <v>11061.857142857276</v>
      </c>
      <c r="U206" s="2">
        <f t="shared" si="19"/>
        <v>420000</v>
      </c>
      <c r="V206" s="2">
        <f t="shared" si="28"/>
        <v>38437966.285714231</v>
      </c>
      <c r="W206" s="2">
        <f t="shared" si="20"/>
        <v>408938.14285714179</v>
      </c>
      <c r="X206" s="2">
        <f t="shared" si="6"/>
        <v>11061.857142858207</v>
      </c>
      <c r="Y206" s="2">
        <f t="shared" si="7"/>
        <v>36459302.714285754</v>
      </c>
      <c r="Z206" s="2" t="str">
        <f t="shared" si="8"/>
        <v>MEEP</v>
      </c>
      <c r="AA206" s="2">
        <f>IF(Z206="HERE",Y206,AA205+Graph!$G$1*1000)</f>
        <v>38503993.428571463</v>
      </c>
      <c r="AB206" s="2">
        <f t="shared" si="21"/>
        <v>420000</v>
      </c>
      <c r="AC206" s="2">
        <f t="shared" si="9"/>
        <v>35984337.428571381</v>
      </c>
      <c r="AD206" s="3">
        <f t="shared" si="10"/>
        <v>38503993.428571463</v>
      </c>
      <c r="AE206" s="2">
        <f>IF(AE204&gt;=52800000,52800000,IF(AB185=Graph!G$1*1000,AE205+Graph!G$1*1000,AC206))</f>
        <v>35984337.428571381</v>
      </c>
      <c r="AF206" s="3">
        <f t="shared" si="11"/>
        <v>35984337.428571381</v>
      </c>
      <c r="AG206" s="3">
        <f t="shared" si="26"/>
        <v>34096816.607142873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136</v>
      </c>
      <c r="C207" s="7"/>
      <c r="D207" s="2" t="e">
        <f t="shared" si="12"/>
        <v>#N/A</v>
      </c>
      <c r="E207" s="2" t="e">
        <f t="shared" si="22"/>
        <v>#N/A</v>
      </c>
      <c r="F207" s="2">
        <v>998105.39591836929</v>
      </c>
      <c r="G207" s="2">
        <f t="shared" si="23"/>
        <v>408938.14285714284</v>
      </c>
      <c r="H207" s="2">
        <f t="shared" si="13"/>
        <v>73197708.428571388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2119560.571428563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1017852.8571428657</v>
      </c>
      <c r="Q207" s="2">
        <f>IF(P207&gt;Graph!$G$1*1000,Graph!$G$1*1000,P207)</f>
        <v>420000</v>
      </c>
      <c r="R207" s="2">
        <f t="shared" si="16"/>
        <v>75317269</v>
      </c>
      <c r="S207" s="2">
        <f t="shared" si="17"/>
        <v>408938.14285714924</v>
      </c>
      <c r="T207" s="2">
        <f t="shared" si="18"/>
        <v>11061.857142857276</v>
      </c>
      <c r="U207" s="2">
        <f t="shared" si="19"/>
        <v>420000</v>
      </c>
      <c r="V207" s="2">
        <f t="shared" si="28"/>
        <v>38846904.428571373</v>
      </c>
      <c r="W207" s="2">
        <f t="shared" si="20"/>
        <v>408938.14285714179</v>
      </c>
      <c r="X207" s="2">
        <f t="shared" si="6"/>
        <v>11061.857142858207</v>
      </c>
      <c r="Y207" s="2">
        <f t="shared" si="7"/>
        <v>36470364.571428612</v>
      </c>
      <c r="Z207" s="2" t="str">
        <f t="shared" si="8"/>
        <v>MEEP</v>
      </c>
      <c r="AA207" s="2">
        <f>IF(Z207="HERE",Y207,AA206+Graph!$G$1*1000)</f>
        <v>38923993.428571463</v>
      </c>
      <c r="AB207" s="2">
        <f t="shared" si="21"/>
        <v>420000</v>
      </c>
      <c r="AC207" s="2">
        <f t="shared" si="9"/>
        <v>35984337.428571381</v>
      </c>
      <c r="AD207" s="3">
        <f t="shared" si="10"/>
        <v>38923993.428571463</v>
      </c>
      <c r="AE207" s="2">
        <f>IF(AE205&gt;=52800000,52800000,IF(AB186=Graph!G$1*1000,AE206+Graph!G$1*1000,AC207))</f>
        <v>35984337.428571381</v>
      </c>
      <c r="AF207" s="3">
        <f t="shared" si="11"/>
        <v>35984337.428571381</v>
      </c>
      <c r="AG207" s="3">
        <f t="shared" si="26"/>
        <v>34127219.185714304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137</v>
      </c>
      <c r="C208" s="7"/>
      <c r="D208" s="2" t="e">
        <f t="shared" si="12"/>
        <v>#N/A</v>
      </c>
      <c r="E208" s="2" t="e">
        <f t="shared" si="22"/>
        <v>#N/A</v>
      </c>
      <c r="F208" s="2">
        <v>1002119.7121248543</v>
      </c>
      <c r="G208" s="2">
        <f t="shared" si="23"/>
        <v>408938.14285714284</v>
      </c>
      <c r="H208" s="2">
        <f t="shared" si="13"/>
        <v>73606646.571428537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2130622.4285714203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1021969.6338535249</v>
      </c>
      <c r="Q208" s="2">
        <f>IF(P208&gt;Graph!$G$1*1000,Graph!$G$1*1000,P208)</f>
        <v>420000</v>
      </c>
      <c r="R208" s="2">
        <f t="shared" si="16"/>
        <v>75737269</v>
      </c>
      <c r="S208" s="2">
        <f t="shared" si="17"/>
        <v>408938.14285714924</v>
      </c>
      <c r="T208" s="2">
        <f t="shared" si="18"/>
        <v>11061.857142857276</v>
      </c>
      <c r="U208" s="2">
        <f t="shared" si="19"/>
        <v>420000</v>
      </c>
      <c r="V208" s="2">
        <f t="shared" si="28"/>
        <v>39255842.571428515</v>
      </c>
      <c r="W208" s="2">
        <f t="shared" si="20"/>
        <v>408938.14285714179</v>
      </c>
      <c r="X208" s="2">
        <f t="shared" si="6"/>
        <v>11061.857142858207</v>
      </c>
      <c r="Y208" s="2">
        <f t="shared" si="7"/>
        <v>36481426.42857147</v>
      </c>
      <c r="Z208" s="2" t="str">
        <f t="shared" si="8"/>
        <v>MEEP</v>
      </c>
      <c r="AA208" s="2">
        <f>IF(Z208="HERE",Y208,AA207+Graph!$G$1*1000)</f>
        <v>39343993.428571463</v>
      </c>
      <c r="AB208" s="2">
        <f t="shared" si="21"/>
        <v>420000</v>
      </c>
      <c r="AC208" s="2">
        <f t="shared" si="9"/>
        <v>35984337.428571381</v>
      </c>
      <c r="AD208" s="3">
        <f t="shared" si="10"/>
        <v>39343993.428571463</v>
      </c>
      <c r="AE208" s="2">
        <f>IF(AE206&gt;=52800000,52800000,IF(AB187=Graph!G$1*1000,AE207+Graph!G$1*1000,AC208))</f>
        <v>35984337.428571381</v>
      </c>
      <c r="AF208" s="3">
        <f t="shared" si="11"/>
        <v>35984337.428571381</v>
      </c>
      <c r="AG208" s="3">
        <f t="shared" si="26"/>
        <v>34157621.764285728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138</v>
      </c>
      <c r="C209" s="7"/>
      <c r="D209" s="2" t="e">
        <f t="shared" si="12"/>
        <v>#N/A</v>
      </c>
      <c r="E209" s="2" t="e">
        <f t="shared" si="22"/>
        <v>#N/A</v>
      </c>
      <c r="F209" s="2">
        <v>1006134.0283313096</v>
      </c>
      <c r="G209" s="2">
        <f t="shared" si="23"/>
        <v>408938.14285714284</v>
      </c>
      <c r="H209" s="2">
        <f t="shared" si="13"/>
        <v>74015584.714285687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2141684.2857142775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1026086.410564214</v>
      </c>
      <c r="Q209" s="2">
        <f>IF(P209&gt;Graph!$G$1*1000,Graph!$G$1*1000,P209)</f>
        <v>420000</v>
      </c>
      <c r="R209" s="2">
        <f t="shared" si="16"/>
        <v>76157269</v>
      </c>
      <c r="S209" s="2">
        <f t="shared" si="17"/>
        <v>408938.14285714924</v>
      </c>
      <c r="T209" s="2">
        <f t="shared" si="18"/>
        <v>11061.857142857276</v>
      </c>
      <c r="U209" s="2">
        <f t="shared" si="19"/>
        <v>420000</v>
      </c>
      <c r="V209" s="2">
        <f t="shared" si="28"/>
        <v>39664780.714285657</v>
      </c>
      <c r="W209" s="2">
        <f t="shared" si="20"/>
        <v>408938.14285714179</v>
      </c>
      <c r="X209" s="2">
        <f t="shared" si="6"/>
        <v>11061.857142858207</v>
      </c>
      <c r="Y209" s="2">
        <f t="shared" si="7"/>
        <v>36492488.285714328</v>
      </c>
      <c r="Z209" s="2" t="str">
        <f t="shared" si="8"/>
        <v>MEEP</v>
      </c>
      <c r="AA209" s="2">
        <f>IF(Z209="HERE",Y209,AA208+Graph!$G$1*1000)</f>
        <v>39763993.428571463</v>
      </c>
      <c r="AB209" s="2">
        <f t="shared" si="21"/>
        <v>420000</v>
      </c>
      <c r="AC209" s="2">
        <f t="shared" si="9"/>
        <v>35984337.428571381</v>
      </c>
      <c r="AD209" s="3">
        <f t="shared" si="10"/>
        <v>39763993.428571463</v>
      </c>
      <c r="AE209" s="2">
        <f>IF(AE207&gt;=52800000,52800000,IF(AB188=Graph!G$1*1000,AE208+Graph!G$1*1000,AC209))</f>
        <v>35984337.428571381</v>
      </c>
      <c r="AF209" s="3">
        <f t="shared" si="11"/>
        <v>35984337.428571381</v>
      </c>
      <c r="AG209" s="3">
        <f t="shared" si="26"/>
        <v>34188024.34285716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139</v>
      </c>
      <c r="C210" s="7"/>
      <c r="D210" s="2" t="e">
        <f t="shared" si="12"/>
        <v>#N/A</v>
      </c>
      <c r="E210" s="2" t="e">
        <f t="shared" si="22"/>
        <v>#N/A</v>
      </c>
      <c r="F210" s="2">
        <v>1010148.3445377946</v>
      </c>
      <c r="G210" s="2">
        <f t="shared" si="23"/>
        <v>408938.14285714284</v>
      </c>
      <c r="H210" s="2">
        <f t="shared" si="13"/>
        <v>74424522.857142836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2152746.1428571348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1030203.1872749031</v>
      </c>
      <c r="Q210" s="2">
        <f>IF(P210&gt;Graph!$G$1*1000,Graph!$G$1*1000,P210)</f>
        <v>420000</v>
      </c>
      <c r="R210" s="2">
        <f t="shared" si="16"/>
        <v>76577269</v>
      </c>
      <c r="S210" s="2">
        <f t="shared" si="17"/>
        <v>408938.14285714924</v>
      </c>
      <c r="T210" s="2">
        <f t="shared" si="18"/>
        <v>11061.857142857276</v>
      </c>
      <c r="U210" s="2">
        <f t="shared" si="19"/>
        <v>420000</v>
      </c>
      <c r="V210" s="2">
        <f t="shared" si="28"/>
        <v>40073718.857142799</v>
      </c>
      <c r="W210" s="2">
        <f t="shared" si="20"/>
        <v>408938.14285714179</v>
      </c>
      <c r="X210" s="2">
        <f t="shared" si="6"/>
        <v>11061.857142858207</v>
      </c>
      <c r="Y210" s="2">
        <f t="shared" si="7"/>
        <v>36503550.142857186</v>
      </c>
      <c r="Z210" s="2" t="str">
        <f t="shared" si="8"/>
        <v>MEEP</v>
      </c>
      <c r="AA210" s="2">
        <f>IF(Z210="HERE",Y210,AA209+Graph!$G$1*1000)</f>
        <v>40183993.428571463</v>
      </c>
      <c r="AB210" s="2">
        <f t="shared" si="21"/>
        <v>420000</v>
      </c>
      <c r="AC210" s="2">
        <f t="shared" si="9"/>
        <v>35984337.428571381</v>
      </c>
      <c r="AD210" s="3">
        <f t="shared" si="10"/>
        <v>40183993.428571463</v>
      </c>
      <c r="AE210" s="2">
        <f>IF(AE208&gt;=52800000,52800000,IF(AB189=Graph!G$1*1000,AE209+Graph!G$1*1000,AC210))</f>
        <v>35984337.428571381</v>
      </c>
      <c r="AF210" s="3">
        <f t="shared" si="11"/>
        <v>35984337.428571381</v>
      </c>
      <c r="AG210" s="3">
        <f t="shared" si="26"/>
        <v>34218426.921428591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140</v>
      </c>
      <c r="C211" s="7"/>
      <c r="D211" s="2" t="e">
        <f t="shared" si="12"/>
        <v>#N/A</v>
      </c>
      <c r="E211" s="2" t="e">
        <f t="shared" si="22"/>
        <v>#N/A</v>
      </c>
      <c r="F211" s="2">
        <v>1014162.6607442796</v>
      </c>
      <c r="G211" s="2">
        <f t="shared" si="23"/>
        <v>408938.14285714284</v>
      </c>
      <c r="H211" s="2">
        <f t="shared" si="13"/>
        <v>74833460.999999985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2163807.9999999921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1034319.9639855921</v>
      </c>
      <c r="Q211" s="2">
        <f>IF(P211&gt;Graph!$G$1*1000,Graph!$G$1*1000,P211)</f>
        <v>420000</v>
      </c>
      <c r="R211" s="2">
        <f t="shared" si="16"/>
        <v>76997269</v>
      </c>
      <c r="S211" s="2">
        <f t="shared" si="17"/>
        <v>408938.14285714924</v>
      </c>
      <c r="T211" s="2">
        <f t="shared" si="18"/>
        <v>11061.857142857276</v>
      </c>
      <c r="U211" s="2">
        <f t="shared" si="19"/>
        <v>420000</v>
      </c>
      <c r="V211" s="2">
        <f t="shared" si="28"/>
        <v>40482656.99999994</v>
      </c>
      <c r="W211" s="2">
        <f t="shared" si="20"/>
        <v>408938.14285714179</v>
      </c>
      <c r="X211" s="2">
        <f t="shared" si="6"/>
        <v>11061.857142858207</v>
      </c>
      <c r="Y211" s="2">
        <f t="shared" si="7"/>
        <v>36514612.000000045</v>
      </c>
      <c r="Z211" s="2" t="str">
        <f t="shared" si="8"/>
        <v>MEEP</v>
      </c>
      <c r="AA211" s="2">
        <f>IF(Z211="HERE",Y211,AA210+Graph!$G$1*1000)</f>
        <v>40603993.428571463</v>
      </c>
      <c r="AB211" s="2">
        <f t="shared" si="21"/>
        <v>420000</v>
      </c>
      <c r="AC211" s="2">
        <f t="shared" si="9"/>
        <v>35984337.428571381</v>
      </c>
      <c r="AD211" s="3">
        <f t="shared" si="10"/>
        <v>40603993.428571463</v>
      </c>
      <c r="AE211" s="2">
        <f>IF(AE209&gt;=52800000,52800000,IF(AB190=Graph!G$1*1000,AE210+Graph!G$1*1000,AC211))</f>
        <v>35984337.428571381</v>
      </c>
      <c r="AF211" s="3">
        <f t="shared" si="11"/>
        <v>35984337.428571381</v>
      </c>
      <c r="AG211" s="3">
        <f t="shared" si="26"/>
        <v>34248829.500000022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141</v>
      </c>
      <c r="C212" s="7"/>
      <c r="D212" s="2" t="e">
        <f t="shared" si="12"/>
        <v>#N/A</v>
      </c>
      <c r="E212" s="2" t="e">
        <f t="shared" si="22"/>
        <v>#N/A</v>
      </c>
      <c r="F212" s="2">
        <v>1018176.9769507647</v>
      </c>
      <c r="G212" s="2">
        <f t="shared" si="23"/>
        <v>408938.14285714284</v>
      </c>
      <c r="H212" s="2">
        <f t="shared" si="13"/>
        <v>75242399.142857134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2174869.8571428494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1038436.7406962812</v>
      </c>
      <c r="Q212" s="2">
        <f>IF(P212&gt;Graph!$G$1*1000,Graph!$G$1*1000,P212)</f>
        <v>420000</v>
      </c>
      <c r="R212" s="2">
        <f t="shared" si="16"/>
        <v>77417269</v>
      </c>
      <c r="S212" s="2">
        <f t="shared" si="17"/>
        <v>408938.14285714924</v>
      </c>
      <c r="T212" s="2">
        <f t="shared" si="18"/>
        <v>11061.857142857276</v>
      </c>
      <c r="U212" s="2">
        <f t="shared" si="19"/>
        <v>420000</v>
      </c>
      <c r="V212" s="2">
        <f t="shared" si="28"/>
        <v>40891595.142857082</v>
      </c>
      <c r="W212" s="2">
        <f t="shared" si="20"/>
        <v>408938.14285714179</v>
      </c>
      <c r="X212" s="2">
        <f t="shared" si="6"/>
        <v>11061.857142858207</v>
      </c>
      <c r="Y212" s="2">
        <f t="shared" si="7"/>
        <v>36525673.857142903</v>
      </c>
      <c r="Z212" s="2" t="str">
        <f t="shared" si="8"/>
        <v>MEEP</v>
      </c>
      <c r="AA212" s="2">
        <f>IF(Z212="HERE",Y212,AA211+Graph!$G$1*1000)</f>
        <v>41023993.428571463</v>
      </c>
      <c r="AB212" s="2">
        <f t="shared" si="21"/>
        <v>420000</v>
      </c>
      <c r="AC212" s="2">
        <f t="shared" si="9"/>
        <v>35984337.428571381</v>
      </c>
      <c r="AD212" s="3">
        <f t="shared" si="10"/>
        <v>41023993.428571463</v>
      </c>
      <c r="AE212" s="2">
        <f>IF(AE210&gt;=52800000,52800000,IF(AB191=Graph!G$1*1000,AE211+Graph!G$1*1000,AC212))</f>
        <v>35984337.428571381</v>
      </c>
      <c r="AF212" s="3">
        <f t="shared" si="11"/>
        <v>35984337.428571381</v>
      </c>
      <c r="AG212" s="3">
        <f t="shared" si="26"/>
        <v>34279232.078571446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142</v>
      </c>
      <c r="C213" s="7"/>
      <c r="D213" s="2" t="e">
        <f t="shared" si="12"/>
        <v>#N/A</v>
      </c>
      <c r="E213" s="2" t="e">
        <f t="shared" si="22"/>
        <v>#N/A</v>
      </c>
      <c r="F213" s="2">
        <v>1022191.2931572497</v>
      </c>
      <c r="G213" s="2">
        <f t="shared" si="23"/>
        <v>408938.14285714284</v>
      </c>
      <c r="H213" s="2">
        <f t="shared" si="13"/>
        <v>75651337.285714284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2185931.7142857066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1042553.5174069703</v>
      </c>
      <c r="Q213" s="2">
        <f>IF(P213&gt;Graph!$G$1*1000,Graph!$G$1*1000,P213)</f>
        <v>420000</v>
      </c>
      <c r="R213" s="2">
        <f t="shared" si="16"/>
        <v>77837269</v>
      </c>
      <c r="S213" s="2">
        <f t="shared" si="17"/>
        <v>408938.14285714924</v>
      </c>
      <c r="T213" s="2">
        <f t="shared" si="18"/>
        <v>11061.857142857276</v>
      </c>
      <c r="U213" s="2">
        <f t="shared" si="19"/>
        <v>420000</v>
      </c>
      <c r="V213" s="2">
        <f t="shared" si="28"/>
        <v>41300533.285714224</v>
      </c>
      <c r="W213" s="2">
        <f t="shared" si="20"/>
        <v>408938.14285714179</v>
      </c>
      <c r="X213" s="2">
        <f t="shared" si="6"/>
        <v>11061.857142858207</v>
      </c>
      <c r="Y213" s="2">
        <f t="shared" si="7"/>
        <v>36536735.714285761</v>
      </c>
      <c r="Z213" s="2" t="str">
        <f t="shared" si="8"/>
        <v>MEEP</v>
      </c>
      <c r="AA213" s="2">
        <f>IF(Z213="HERE",Y213,AA212+Graph!$G$1*1000)</f>
        <v>41443993.428571463</v>
      </c>
      <c r="AB213" s="2">
        <f t="shared" si="21"/>
        <v>420000</v>
      </c>
      <c r="AC213" s="2">
        <f t="shared" si="9"/>
        <v>35984337.428571381</v>
      </c>
      <c r="AD213" s="3">
        <f t="shared" si="10"/>
        <v>41443993.428571463</v>
      </c>
      <c r="AE213" s="2">
        <f>IF(AE211&gt;=52800000,52800000,IF(AB192=Graph!G$1*1000,AE212+Graph!G$1*1000,AC213))</f>
        <v>35984337.428571381</v>
      </c>
      <c r="AF213" s="3">
        <f t="shared" si="11"/>
        <v>35984337.428571381</v>
      </c>
      <c r="AG213" s="3">
        <f t="shared" si="26"/>
        <v>34309634.657142878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143</v>
      </c>
      <c r="C214" s="7"/>
      <c r="D214" s="2" t="e">
        <f t="shared" si="12"/>
        <v>#N/A</v>
      </c>
      <c r="E214" s="2" t="e">
        <f t="shared" si="22"/>
        <v>#N/A</v>
      </c>
      <c r="F214" s="2">
        <v>1026205.6093637347</v>
      </c>
      <c r="G214" s="2">
        <f t="shared" si="23"/>
        <v>408938.14285714284</v>
      </c>
      <c r="H214" s="2">
        <f t="shared" si="13"/>
        <v>76060275.428571433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2196993.5714285639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1046670.2941176593</v>
      </c>
      <c r="Q214" s="2">
        <f>IF(P214&gt;Graph!$G$1*1000,Graph!$G$1*1000,P214)</f>
        <v>420000</v>
      </c>
      <c r="R214" s="2">
        <f t="shared" si="16"/>
        <v>78257269</v>
      </c>
      <c r="S214" s="2">
        <f t="shared" si="17"/>
        <v>408938.14285714924</v>
      </c>
      <c r="T214" s="2">
        <f t="shared" si="18"/>
        <v>11061.857142857276</v>
      </c>
      <c r="U214" s="2">
        <f t="shared" si="19"/>
        <v>420000</v>
      </c>
      <c r="V214" s="2">
        <f t="shared" si="28"/>
        <v>41709471.428571366</v>
      </c>
      <c r="W214" s="2">
        <f t="shared" si="20"/>
        <v>408938.14285714179</v>
      </c>
      <c r="X214" s="2">
        <f t="shared" si="6"/>
        <v>11061.857142858207</v>
      </c>
      <c r="Y214" s="2">
        <f t="shared" si="7"/>
        <v>36547797.571428619</v>
      </c>
      <c r="Z214" s="2" t="str">
        <f t="shared" si="8"/>
        <v>MEEP</v>
      </c>
      <c r="AA214" s="2">
        <f>IF(Z214="HERE",Y214,AA213+Graph!$G$1*1000)</f>
        <v>41863993.428571463</v>
      </c>
      <c r="AB214" s="2">
        <f t="shared" si="21"/>
        <v>420000</v>
      </c>
      <c r="AC214" s="2">
        <f t="shared" si="9"/>
        <v>35984337.428571381</v>
      </c>
      <c r="AD214" s="3">
        <f t="shared" si="10"/>
        <v>41863993.428571463</v>
      </c>
      <c r="AE214" s="2">
        <f>IF(AE212&gt;=52800000,52800000,IF(AB193=Graph!G$1*1000,AE213+Graph!G$1*1000,AC214))</f>
        <v>35984337.428571381</v>
      </c>
      <c r="AF214" s="3">
        <f t="shared" si="11"/>
        <v>35984337.428571381</v>
      </c>
      <c r="AG214" s="3">
        <f t="shared" si="26"/>
        <v>34340037.235714309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144</v>
      </c>
      <c r="C215" s="7"/>
      <c r="D215" s="2" t="e">
        <f t="shared" si="12"/>
        <v>#N/A</v>
      </c>
      <c r="E215" s="2" t="e">
        <f t="shared" si="22"/>
        <v>#N/A</v>
      </c>
      <c r="F215" s="2">
        <v>1030219.9255702198</v>
      </c>
      <c r="G215" s="2">
        <f t="shared" si="23"/>
        <v>408938.14285714284</v>
      </c>
      <c r="H215" s="2">
        <f t="shared" si="13"/>
        <v>76469213.571428582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2208055.4285714212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1050787.0708283186</v>
      </c>
      <c r="Q215" s="2">
        <f>IF(P215&gt;Graph!$G$1*1000,Graph!$G$1*1000,P215)</f>
        <v>420000</v>
      </c>
      <c r="R215" s="2">
        <f t="shared" si="16"/>
        <v>78677269</v>
      </c>
      <c r="S215" s="2">
        <f t="shared" si="17"/>
        <v>408938.14285714924</v>
      </c>
      <c r="T215" s="2">
        <f t="shared" si="18"/>
        <v>11061.857142857276</v>
      </c>
      <c r="U215" s="2">
        <f t="shared" si="19"/>
        <v>420000</v>
      </c>
      <c r="V215" s="2">
        <f t="shared" si="28"/>
        <v>42118409.571428508</v>
      </c>
      <c r="W215" s="2">
        <f t="shared" si="20"/>
        <v>408938.14285714179</v>
      </c>
      <c r="X215" s="2">
        <f t="shared" si="6"/>
        <v>11061.857142858207</v>
      </c>
      <c r="Y215" s="2">
        <f t="shared" si="7"/>
        <v>36558859.428571478</v>
      </c>
      <c r="Z215" s="2" t="str">
        <f t="shared" si="8"/>
        <v>MEEP</v>
      </c>
      <c r="AA215" s="2">
        <f>IF(Z215="HERE",Y215,AA214+Graph!$G$1*1000)</f>
        <v>42283993.428571463</v>
      </c>
      <c r="AB215" s="2">
        <f t="shared" si="21"/>
        <v>420000</v>
      </c>
      <c r="AC215" s="2">
        <f t="shared" si="9"/>
        <v>35984337.428571381</v>
      </c>
      <c r="AD215" s="3">
        <f t="shared" si="10"/>
        <v>42283993.428571463</v>
      </c>
      <c r="AE215" s="2">
        <f>IF(AE213&gt;=52800000,52800000,IF(AB194=Graph!G$1*1000,AE214+Graph!G$1*1000,AC215))</f>
        <v>35984337.428571381</v>
      </c>
      <c r="AF215" s="3">
        <f t="shared" si="11"/>
        <v>35984337.428571381</v>
      </c>
      <c r="AG215" s="3">
        <f t="shared" si="26"/>
        <v>34370439.81428574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145</v>
      </c>
      <c r="C216" s="7"/>
      <c r="D216" s="2" t="e">
        <f t="shared" si="12"/>
        <v>#N/A</v>
      </c>
      <c r="E216" s="2" t="e">
        <f t="shared" si="22"/>
        <v>#N/A</v>
      </c>
      <c r="F216" s="2">
        <v>1034234.2417767048</v>
      </c>
      <c r="G216" s="2">
        <f t="shared" si="23"/>
        <v>408938.14285714284</v>
      </c>
      <c r="H216" s="2">
        <f t="shared" si="13"/>
        <v>76878151.714285731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2219117.2857142785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1054903.8475390077</v>
      </c>
      <c r="Q216" s="2">
        <f>IF(P216&gt;Graph!$G$1*1000,Graph!$G$1*1000,P216)</f>
        <v>420000</v>
      </c>
      <c r="R216" s="2">
        <f t="shared" si="16"/>
        <v>79097269</v>
      </c>
      <c r="S216" s="2">
        <f t="shared" si="17"/>
        <v>408938.14285714924</v>
      </c>
      <c r="T216" s="2">
        <f t="shared" si="18"/>
        <v>11061.857142857276</v>
      </c>
      <c r="U216" s="2">
        <f t="shared" si="19"/>
        <v>420000</v>
      </c>
      <c r="V216" s="2">
        <f t="shared" si="28"/>
        <v>42527347.714285649</v>
      </c>
      <c r="W216" s="2">
        <f t="shared" si="20"/>
        <v>408938.14285714179</v>
      </c>
      <c r="X216" s="2">
        <f t="shared" si="6"/>
        <v>11061.857142858207</v>
      </c>
      <c r="Y216" s="2">
        <f t="shared" si="7"/>
        <v>36569921.285714336</v>
      </c>
      <c r="Z216" s="2" t="str">
        <f t="shared" si="8"/>
        <v>MEEP</v>
      </c>
      <c r="AA216" s="2">
        <f>IF(Z216="HERE",Y216,AA215+Graph!$G$1*1000)</f>
        <v>42703993.428571463</v>
      </c>
      <c r="AB216" s="2">
        <f t="shared" si="21"/>
        <v>420000</v>
      </c>
      <c r="AC216" s="2">
        <f t="shared" si="9"/>
        <v>35984337.428571381</v>
      </c>
      <c r="AD216" s="3">
        <f t="shared" si="10"/>
        <v>42703993.428571463</v>
      </c>
      <c r="AE216" s="2">
        <f>IF(AE214&gt;=52800000,52800000,IF(AB195=Graph!G$1*1000,AE215+Graph!G$1*1000,AC216))</f>
        <v>35984337.428571381</v>
      </c>
      <c r="AF216" s="3">
        <f t="shared" si="11"/>
        <v>35984337.428571381</v>
      </c>
      <c r="AG216" s="3">
        <f t="shared" si="26"/>
        <v>34400842.392857164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146</v>
      </c>
      <c r="C217" s="7"/>
      <c r="D217" s="2" t="e">
        <f t="shared" si="12"/>
        <v>#N/A</v>
      </c>
      <c r="E217" s="2" t="e">
        <f t="shared" si="22"/>
        <v>#N/A</v>
      </c>
      <c r="F217" s="2">
        <v>1038248.5579831898</v>
      </c>
      <c r="G217" s="2">
        <f t="shared" si="23"/>
        <v>408938.14285714284</v>
      </c>
      <c r="H217" s="2">
        <f t="shared" si="13"/>
        <v>77287089.857142881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2230179.1428571357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1059020.6242496967</v>
      </c>
      <c r="Q217" s="2">
        <f>IF(P217&gt;Graph!$G$1*1000,Graph!$G$1*1000,P217)</f>
        <v>420000</v>
      </c>
      <c r="R217" s="2">
        <f t="shared" si="16"/>
        <v>79517269</v>
      </c>
      <c r="S217" s="2">
        <f t="shared" si="17"/>
        <v>408938.14285714924</v>
      </c>
      <c r="T217" s="2">
        <f t="shared" si="18"/>
        <v>11061.857142857276</v>
      </c>
      <c r="U217" s="2">
        <f t="shared" si="19"/>
        <v>420000</v>
      </c>
      <c r="V217" s="2">
        <f t="shared" si="28"/>
        <v>42936285.857142791</v>
      </c>
      <c r="W217" s="2">
        <f t="shared" si="20"/>
        <v>408938.14285714179</v>
      </c>
      <c r="X217" s="2">
        <f t="shared" si="6"/>
        <v>11061.857142858207</v>
      </c>
      <c r="Y217" s="2">
        <f t="shared" si="7"/>
        <v>36580983.142857194</v>
      </c>
      <c r="Z217" s="2" t="str">
        <f t="shared" si="8"/>
        <v>MEEP</v>
      </c>
      <c r="AA217" s="2">
        <f>IF(Z217="HERE",Y217,AA216+Graph!$G$1*1000)</f>
        <v>43123993.428571463</v>
      </c>
      <c r="AB217" s="2">
        <f t="shared" si="21"/>
        <v>420000</v>
      </c>
      <c r="AC217" s="2">
        <f t="shared" si="9"/>
        <v>35984337.428571381</v>
      </c>
      <c r="AD217" s="3">
        <f t="shared" si="10"/>
        <v>43123993.428571463</v>
      </c>
      <c r="AE217" s="2">
        <f>IF(AE215&gt;=52800000,52800000,IF(AB196=Graph!G$1*1000,AE216+Graph!G$1*1000,AC217))</f>
        <v>35984337.428571381</v>
      </c>
      <c r="AF217" s="3">
        <f t="shared" si="11"/>
        <v>35984337.428571381</v>
      </c>
      <c r="AG217" s="3">
        <f t="shared" si="26"/>
        <v>34431244.971428595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147</v>
      </c>
      <c r="C218" s="7"/>
      <c r="D218" s="2" t="e">
        <f t="shared" si="12"/>
        <v>#N/A</v>
      </c>
      <c r="E218" s="2" t="e">
        <f t="shared" si="22"/>
        <v>#N/A</v>
      </c>
      <c r="F218" s="2">
        <v>1042262.8741896749</v>
      </c>
      <c r="G218" s="2">
        <f t="shared" si="23"/>
        <v>408938.14285714284</v>
      </c>
      <c r="H218" s="2">
        <f t="shared" si="13"/>
        <v>77696028.00000003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2241240.999999993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1063137.4009603858</v>
      </c>
      <c r="Q218" s="2">
        <f>IF(P218&gt;Graph!$G$1*1000,Graph!$G$1*1000,P218)</f>
        <v>420000</v>
      </c>
      <c r="R218" s="2">
        <f t="shared" si="16"/>
        <v>79937269</v>
      </c>
      <c r="S218" s="2">
        <f t="shared" si="17"/>
        <v>408938.14285714924</v>
      </c>
      <c r="T218" s="2">
        <f t="shared" si="18"/>
        <v>11061.857142857276</v>
      </c>
      <c r="U218" s="2">
        <f t="shared" si="19"/>
        <v>420000</v>
      </c>
      <c r="V218" s="2">
        <f t="shared" si="28"/>
        <v>43345223.999999933</v>
      </c>
      <c r="W218" s="2">
        <f t="shared" si="20"/>
        <v>408938.14285714179</v>
      </c>
      <c r="X218" s="2">
        <f t="shared" si="6"/>
        <v>11061.857142858207</v>
      </c>
      <c r="Y218" s="2">
        <f t="shared" si="7"/>
        <v>36592045.000000052</v>
      </c>
      <c r="Z218" s="2" t="str">
        <f t="shared" si="8"/>
        <v>MEEP</v>
      </c>
      <c r="AA218" s="2">
        <f>IF(Z218="HERE",Y218,AA217+Graph!$G$1*1000)</f>
        <v>43543993.428571463</v>
      </c>
      <c r="AB218" s="2">
        <f t="shared" si="21"/>
        <v>420000</v>
      </c>
      <c r="AC218" s="2">
        <f t="shared" si="9"/>
        <v>35984337.428571381</v>
      </c>
      <c r="AD218" s="3">
        <f t="shared" si="10"/>
        <v>43543993.428571463</v>
      </c>
      <c r="AE218" s="2">
        <f>IF(AE216&gt;=52800000,52800000,IF(AB197=Graph!G$1*1000,AE217+Graph!G$1*1000,AC218))</f>
        <v>35984337.428571381</v>
      </c>
      <c r="AF218" s="3">
        <f t="shared" si="11"/>
        <v>35984337.428571381</v>
      </c>
      <c r="AG218" s="3">
        <f t="shared" si="26"/>
        <v>34461647.550000027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148</v>
      </c>
      <c r="C219" s="7"/>
      <c r="D219" s="2" t="e">
        <f t="shared" si="12"/>
        <v>#N/A</v>
      </c>
      <c r="E219" s="2" t="e">
        <f t="shared" si="22"/>
        <v>#N/A</v>
      </c>
      <c r="F219" s="2">
        <v>1046277.1903961599</v>
      </c>
      <c r="G219" s="2">
        <f t="shared" si="23"/>
        <v>408938.14285714284</v>
      </c>
      <c r="H219" s="2">
        <f t="shared" si="13"/>
        <v>78104966.142857179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2252302.8571428503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1067254.1776710749</v>
      </c>
      <c r="Q219" s="2">
        <f>IF(P219&gt;Graph!$G$1*1000,Graph!$G$1*1000,P219)</f>
        <v>420000</v>
      </c>
      <c r="R219" s="2">
        <f t="shared" si="16"/>
        <v>80357269</v>
      </c>
      <c r="S219" s="2">
        <f t="shared" si="17"/>
        <v>408938.14285714924</v>
      </c>
      <c r="T219" s="2">
        <f t="shared" si="18"/>
        <v>11061.857142857276</v>
      </c>
      <c r="U219" s="2">
        <f t="shared" si="19"/>
        <v>420000</v>
      </c>
      <c r="V219" s="2">
        <f t="shared" si="28"/>
        <v>43754162.142857075</v>
      </c>
      <c r="W219" s="2">
        <f t="shared" si="20"/>
        <v>408938.14285714179</v>
      </c>
      <c r="X219" s="2">
        <f t="shared" si="6"/>
        <v>11061.857142858207</v>
      </c>
      <c r="Y219" s="2">
        <f t="shared" si="7"/>
        <v>36603106.85714291</v>
      </c>
      <c r="Z219" s="2" t="str">
        <f t="shared" si="8"/>
        <v>MEEP</v>
      </c>
      <c r="AA219" s="2">
        <f>IF(Z219="HERE",Y219,AA218+Graph!$G$1*1000)</f>
        <v>43963993.428571463</v>
      </c>
      <c r="AB219" s="2">
        <f t="shared" si="21"/>
        <v>420000</v>
      </c>
      <c r="AC219" s="2">
        <f t="shared" si="9"/>
        <v>35984337.428571381</v>
      </c>
      <c r="AD219" s="3">
        <f t="shared" si="10"/>
        <v>43963993.428571463</v>
      </c>
      <c r="AE219" s="2">
        <f>IF(AE217&gt;=52800000,52800000,IF(AB198=Graph!G$1*1000,AE218+Graph!G$1*1000,AC219))</f>
        <v>35984337.428571381</v>
      </c>
      <c r="AF219" s="3">
        <f t="shared" si="11"/>
        <v>35984337.428571381</v>
      </c>
      <c r="AG219" s="3">
        <f t="shared" si="26"/>
        <v>34492050.128571458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149</v>
      </c>
      <c r="C220" s="7"/>
      <c r="D220" s="2" t="e">
        <f t="shared" si="12"/>
        <v>#N/A</v>
      </c>
      <c r="E220" s="2" t="e">
        <f t="shared" si="22"/>
        <v>#N/A</v>
      </c>
      <c r="F220" s="2">
        <v>1050291.5066026449</v>
      </c>
      <c r="G220" s="2">
        <f t="shared" si="23"/>
        <v>408938.14285714284</v>
      </c>
      <c r="H220" s="2">
        <f t="shared" si="13"/>
        <v>78513904.285714328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2263364.7142857076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1071370.9543817639</v>
      </c>
      <c r="Q220" s="2">
        <f>IF(P220&gt;Graph!$G$1*1000,Graph!$G$1*1000,P220)</f>
        <v>420000</v>
      </c>
      <c r="R220" s="2">
        <f t="shared" si="16"/>
        <v>80777269</v>
      </c>
      <c r="S220" s="2">
        <f t="shared" si="17"/>
        <v>408938.14285714924</v>
      </c>
      <c r="T220" s="2">
        <f t="shared" si="18"/>
        <v>11061.857142857276</v>
      </c>
      <c r="U220" s="2">
        <f t="shared" si="19"/>
        <v>420000</v>
      </c>
      <c r="V220" s="2">
        <f t="shared" si="28"/>
        <v>44163100.285714217</v>
      </c>
      <c r="W220" s="2">
        <f t="shared" si="20"/>
        <v>408938.14285714179</v>
      </c>
      <c r="X220" s="2">
        <f t="shared" si="6"/>
        <v>11061.857142858207</v>
      </c>
      <c r="Y220" s="2">
        <f t="shared" si="7"/>
        <v>36614168.714285769</v>
      </c>
      <c r="Z220" s="2" t="str">
        <f t="shared" si="8"/>
        <v>MEEP</v>
      </c>
      <c r="AA220" s="2">
        <f>IF(Z220="HERE",Y220,AA219+Graph!$G$1*1000)</f>
        <v>44383993.428571463</v>
      </c>
      <c r="AB220" s="2">
        <f t="shared" si="21"/>
        <v>420000</v>
      </c>
      <c r="AC220" s="2">
        <f t="shared" si="9"/>
        <v>35984337.428571381</v>
      </c>
      <c r="AD220" s="3">
        <f t="shared" si="10"/>
        <v>44383993.428571463</v>
      </c>
      <c r="AE220" s="2">
        <f>IF(AE218&gt;=52800000,52800000,IF(AB199=Graph!G$1*1000,AE219+Graph!G$1*1000,AC220))</f>
        <v>35984337.428571381</v>
      </c>
      <c r="AF220" s="3">
        <f t="shared" si="11"/>
        <v>35984337.428571381</v>
      </c>
      <c r="AG220" s="3">
        <f t="shared" si="26"/>
        <v>34522452.707142882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150</v>
      </c>
      <c r="C221" s="7"/>
      <c r="D221" s="2" t="e">
        <f t="shared" si="12"/>
        <v>#N/A</v>
      </c>
      <c r="E221" s="2" t="e">
        <f t="shared" si="22"/>
        <v>#N/A</v>
      </c>
      <c r="F221" s="2">
        <v>1054305.82280913</v>
      </c>
      <c r="G221" s="2">
        <f t="shared" si="23"/>
        <v>408938.14285714284</v>
      </c>
      <c r="H221" s="2">
        <f t="shared" si="13"/>
        <v>78922842.428571478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2274426.5714285648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1075487.7310924232</v>
      </c>
      <c r="Q221" s="2">
        <f>IF(P221&gt;Graph!$G$1*1000,Graph!$G$1*1000,P221)</f>
        <v>420000</v>
      </c>
      <c r="R221" s="2">
        <f t="shared" si="16"/>
        <v>81197269</v>
      </c>
      <c r="S221" s="2">
        <f t="shared" si="17"/>
        <v>408938.14285714924</v>
      </c>
      <c r="T221" s="2">
        <f t="shared" si="18"/>
        <v>11061.857142857276</v>
      </c>
      <c r="U221" s="2">
        <f t="shared" si="19"/>
        <v>420000</v>
      </c>
      <c r="V221" s="2">
        <f t="shared" si="28"/>
        <v>44572038.428571358</v>
      </c>
      <c r="W221" s="2">
        <f t="shared" si="20"/>
        <v>408938.14285714179</v>
      </c>
      <c r="X221" s="2">
        <f t="shared" si="6"/>
        <v>11061.857142858207</v>
      </c>
      <c r="Y221" s="2">
        <f t="shared" si="7"/>
        <v>36625230.571428627</v>
      </c>
      <c r="Z221" s="2" t="str">
        <f t="shared" si="8"/>
        <v>MEEP</v>
      </c>
      <c r="AA221" s="2">
        <f>IF(Z221="HERE",Y221,AA220+Graph!$G$1*1000)</f>
        <v>44803993.428571463</v>
      </c>
      <c r="AB221" s="2">
        <f t="shared" si="21"/>
        <v>420000</v>
      </c>
      <c r="AC221" s="2">
        <f t="shared" si="9"/>
        <v>35984337.428571381</v>
      </c>
      <c r="AD221" s="3">
        <f t="shared" si="10"/>
        <v>44803993.428571463</v>
      </c>
      <c r="AE221" s="2">
        <f>IF(AE219&gt;=52800000,52800000,IF(AB200=Graph!G$1*1000,AE220+Graph!G$1*1000,AC221))</f>
        <v>35984337.428571381</v>
      </c>
      <c r="AF221" s="3">
        <f t="shared" si="11"/>
        <v>35984337.428571381</v>
      </c>
      <c r="AG221" s="3">
        <f t="shared" si="26"/>
        <v>34552855.285714313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151</v>
      </c>
      <c r="C222" s="7"/>
      <c r="D222" s="2" t="e">
        <f t="shared" si="12"/>
        <v>#N/A</v>
      </c>
      <c r="E222" s="2" t="e">
        <f t="shared" si="22"/>
        <v>#N/A</v>
      </c>
      <c r="F222" s="2">
        <v>1058320.1390155852</v>
      </c>
      <c r="G222" s="2">
        <f t="shared" si="23"/>
        <v>408938.14285714284</v>
      </c>
      <c r="H222" s="2">
        <f t="shared" si="13"/>
        <v>79331780.571428627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2285488.4285714221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1079604.5078031123</v>
      </c>
      <c r="Q222" s="2">
        <f>IF(P222&gt;Graph!$G$1*1000,Graph!$G$1*1000,P222)</f>
        <v>420000</v>
      </c>
      <c r="R222" s="2">
        <f t="shared" si="16"/>
        <v>81617269</v>
      </c>
      <c r="S222" s="2">
        <f t="shared" si="17"/>
        <v>408938.14285714924</v>
      </c>
      <c r="T222" s="2">
        <f t="shared" si="18"/>
        <v>11061.857142857276</v>
      </c>
      <c r="U222" s="2">
        <f t="shared" si="19"/>
        <v>420000</v>
      </c>
      <c r="V222" s="2">
        <f t="shared" si="28"/>
        <v>44980976.5714285</v>
      </c>
      <c r="W222" s="2">
        <f t="shared" si="20"/>
        <v>408938.14285714179</v>
      </c>
      <c r="X222" s="2">
        <f t="shared" si="6"/>
        <v>11061.857142858207</v>
      </c>
      <c r="Y222" s="2">
        <f t="shared" si="7"/>
        <v>36636292.428571485</v>
      </c>
      <c r="Z222" s="2" t="str">
        <f t="shared" si="8"/>
        <v>MEEP</v>
      </c>
      <c r="AA222" s="2">
        <f>IF(Z222="HERE",Y222,AA221+Graph!$G$1*1000)</f>
        <v>45223993.428571463</v>
      </c>
      <c r="AB222" s="2">
        <f t="shared" si="21"/>
        <v>420000</v>
      </c>
      <c r="AC222" s="2">
        <f t="shared" si="9"/>
        <v>35984337.428571381</v>
      </c>
      <c r="AD222" s="3">
        <f t="shared" si="10"/>
        <v>45223993.428571463</v>
      </c>
      <c r="AE222" s="2">
        <f>IF(AE220&gt;=52800000,52800000,IF(AB201=Graph!G$1*1000,AE221+Graph!G$1*1000,AC222))</f>
        <v>35984337.428571381</v>
      </c>
      <c r="AF222" s="3">
        <f t="shared" si="11"/>
        <v>35984337.428571381</v>
      </c>
      <c r="AG222" s="3">
        <f t="shared" si="26"/>
        <v>34562810.957142889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152</v>
      </c>
      <c r="C223" s="7"/>
      <c r="D223" s="2" t="e">
        <f t="shared" si="12"/>
        <v>#N/A</v>
      </c>
      <c r="E223" s="2" t="e">
        <f t="shared" si="22"/>
        <v>#N/A</v>
      </c>
      <c r="F223" s="2">
        <v>1062334.4552220702</v>
      </c>
      <c r="G223" s="2">
        <f t="shared" si="23"/>
        <v>408938.14285714284</v>
      </c>
      <c r="H223" s="2">
        <f t="shared" si="13"/>
        <v>79740718.714285776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2296550.2857142794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1083721.2845138013</v>
      </c>
      <c r="Q223" s="2">
        <f>IF(P223&gt;Graph!$G$1*1000,Graph!$G$1*1000,P223)</f>
        <v>420000</v>
      </c>
      <c r="R223" s="2">
        <f t="shared" si="16"/>
        <v>82037269</v>
      </c>
      <c r="S223" s="2">
        <f t="shared" si="17"/>
        <v>408938.14285714924</v>
      </c>
      <c r="T223" s="2">
        <f t="shared" si="18"/>
        <v>11061.857142857276</v>
      </c>
      <c r="U223" s="2">
        <f t="shared" si="19"/>
        <v>420000</v>
      </c>
      <c r="V223" s="2">
        <f t="shared" si="28"/>
        <v>45389914.714285642</v>
      </c>
      <c r="W223" s="2">
        <f t="shared" si="20"/>
        <v>408938.14285714179</v>
      </c>
      <c r="X223" s="2">
        <f t="shared" si="6"/>
        <v>11061.857142858207</v>
      </c>
      <c r="Y223" s="2">
        <f t="shared" si="7"/>
        <v>36647354.285714343</v>
      </c>
      <c r="Z223" s="2" t="str">
        <f t="shared" si="8"/>
        <v>MEEP</v>
      </c>
      <c r="AA223" s="2">
        <f>IF(Z223="HERE",Y223,AA222+Graph!$G$1*1000)</f>
        <v>45643993.428571463</v>
      </c>
      <c r="AB223" s="2">
        <f t="shared" si="21"/>
        <v>420000</v>
      </c>
      <c r="AC223" s="2">
        <f t="shared" si="9"/>
        <v>35984337.428571381</v>
      </c>
      <c r="AD223" s="3">
        <f t="shared" si="10"/>
        <v>45643993.428571463</v>
      </c>
      <c r="AE223" s="2">
        <f>IF(AE221&gt;=52800000,52800000,IF(AB202=Graph!G$1*1000,AE222+Graph!G$1*1000,AC223))</f>
        <v>36404337.428571381</v>
      </c>
      <c r="AF223" s="3">
        <f t="shared" si="11"/>
        <v>36404337.428571381</v>
      </c>
      <c r="AG223" s="3">
        <f t="shared" si="26"/>
        <v>34940810.957142889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153</v>
      </c>
      <c r="C224" s="7"/>
      <c r="D224" s="2" t="e">
        <f t="shared" si="12"/>
        <v>#N/A</v>
      </c>
      <c r="E224" s="2" t="e">
        <f t="shared" si="22"/>
        <v>#N/A</v>
      </c>
      <c r="F224" s="2">
        <v>1066348.7714285553</v>
      </c>
      <c r="G224" s="2">
        <f t="shared" si="23"/>
        <v>408938.14285714284</v>
      </c>
      <c r="H224" s="2">
        <f t="shared" si="13"/>
        <v>80149656.857142925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2307612.1428571367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1087838.0612244904</v>
      </c>
      <c r="Q224" s="2">
        <f>IF(P224&gt;Graph!$G$1*1000,Graph!$G$1*1000,P224)</f>
        <v>420000</v>
      </c>
      <c r="R224" s="2">
        <f t="shared" si="16"/>
        <v>82457269</v>
      </c>
      <c r="S224" s="2">
        <f t="shared" si="17"/>
        <v>408938.14285714924</v>
      </c>
      <c r="T224" s="2">
        <f t="shared" si="18"/>
        <v>11061.857142857276</v>
      </c>
      <c r="U224" s="2">
        <f t="shared" si="19"/>
        <v>420000</v>
      </c>
      <c r="V224" s="2">
        <f t="shared" si="28"/>
        <v>45798852.857142784</v>
      </c>
      <c r="W224" s="2">
        <f t="shared" si="20"/>
        <v>408938.14285714179</v>
      </c>
      <c r="X224" s="2">
        <f t="shared" si="6"/>
        <v>11061.857142858207</v>
      </c>
      <c r="Y224" s="2">
        <f t="shared" si="7"/>
        <v>36658416.142857201</v>
      </c>
      <c r="Z224" s="2" t="str">
        <f t="shared" si="8"/>
        <v>MEEP</v>
      </c>
      <c r="AA224" s="2">
        <f>IF(Z224="HERE",Y224,AA223+Graph!$G$1*1000)</f>
        <v>46063993.428571463</v>
      </c>
      <c r="AB224" s="2">
        <f t="shared" si="21"/>
        <v>420000</v>
      </c>
      <c r="AC224" s="2">
        <f t="shared" si="9"/>
        <v>35984337.428571381</v>
      </c>
      <c r="AD224" s="3">
        <f t="shared" si="10"/>
        <v>46063993.428571463</v>
      </c>
      <c r="AE224" s="2">
        <f>IF(AE222&gt;=52800000,52800000,IF(AB203=Graph!G$1*1000,AE223+Graph!G$1*1000,AC224))</f>
        <v>36824337.428571381</v>
      </c>
      <c r="AF224" s="3">
        <f t="shared" si="11"/>
        <v>36824337.428571381</v>
      </c>
      <c r="AG224" s="3">
        <f t="shared" si="26"/>
        <v>35318810.957142889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154</v>
      </c>
      <c r="C225" s="7"/>
      <c r="D225" s="2" t="e">
        <f t="shared" si="12"/>
        <v>#N/A</v>
      </c>
      <c r="E225" s="2" t="e">
        <f t="shared" si="22"/>
        <v>#N/A</v>
      </c>
      <c r="F225" s="2">
        <v>1070363.0876350403</v>
      </c>
      <c r="G225" s="2">
        <f t="shared" si="23"/>
        <v>408938.14285714284</v>
      </c>
      <c r="H225" s="2">
        <f t="shared" si="13"/>
        <v>80558595.000000075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2318673.9999999939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1091954.8379351795</v>
      </c>
      <c r="Q225" s="2">
        <f>IF(P225&gt;Graph!$G$1*1000,Graph!$G$1*1000,P225)</f>
        <v>420000</v>
      </c>
      <c r="R225" s="2">
        <f t="shared" si="16"/>
        <v>82877269</v>
      </c>
      <c r="S225" s="2">
        <f t="shared" si="17"/>
        <v>408938.14285714924</v>
      </c>
      <c r="T225" s="2">
        <f t="shared" si="18"/>
        <v>11061.857142857276</v>
      </c>
      <c r="U225" s="2">
        <f t="shared" si="19"/>
        <v>420000</v>
      </c>
      <c r="V225" s="2">
        <f t="shared" si="28"/>
        <v>46207790.999999925</v>
      </c>
      <c r="W225" s="2">
        <f t="shared" si="20"/>
        <v>408938.14285714179</v>
      </c>
      <c r="X225" s="2">
        <f t="shared" si="6"/>
        <v>11061.857142858207</v>
      </c>
      <c r="Y225" s="2">
        <f t="shared" si="7"/>
        <v>36669478.00000006</v>
      </c>
      <c r="Z225" s="2" t="str">
        <f t="shared" si="8"/>
        <v>MEEP</v>
      </c>
      <c r="AA225" s="2">
        <f>IF(Z225="HERE",Y225,AA224+Graph!$G$1*1000)</f>
        <v>46483993.428571463</v>
      </c>
      <c r="AB225" s="2">
        <f t="shared" si="21"/>
        <v>420000</v>
      </c>
      <c r="AC225" s="2">
        <f t="shared" si="9"/>
        <v>35984337.428571381</v>
      </c>
      <c r="AD225" s="3">
        <f t="shared" si="10"/>
        <v>46483993.428571463</v>
      </c>
      <c r="AE225" s="2">
        <f>IF(AE223&gt;=52800000,52800000,IF(AB204=Graph!G$1*1000,AE224+Graph!G$1*1000,AC225))</f>
        <v>37244337.428571381</v>
      </c>
      <c r="AF225" s="3">
        <f t="shared" si="11"/>
        <v>37244337.428571381</v>
      </c>
      <c r="AG225" s="3">
        <f t="shared" si="26"/>
        <v>35696810.957142889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155</v>
      </c>
      <c r="C226" s="7"/>
      <c r="D226" s="2" t="e">
        <f t="shared" si="12"/>
        <v>#N/A</v>
      </c>
      <c r="E226" s="2" t="e">
        <f t="shared" si="22"/>
        <v>#N/A</v>
      </c>
      <c r="F226" s="2">
        <v>1074377.4038415253</v>
      </c>
      <c r="G226" s="2">
        <f t="shared" si="23"/>
        <v>408938.14285714284</v>
      </c>
      <c r="H226" s="2">
        <f t="shared" si="13"/>
        <v>80967533.142857224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2329735.8571428512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1096071.6146458685</v>
      </c>
      <c r="Q226" s="2">
        <f>IF(P226&gt;Graph!$G$1*1000,Graph!$G$1*1000,P226)</f>
        <v>420000</v>
      </c>
      <c r="R226" s="2">
        <f t="shared" si="16"/>
        <v>83297269</v>
      </c>
      <c r="S226" s="2">
        <f t="shared" si="17"/>
        <v>408938.14285714924</v>
      </c>
      <c r="T226" s="2">
        <f t="shared" si="18"/>
        <v>11061.857142857276</v>
      </c>
      <c r="U226" s="2">
        <f t="shared" si="19"/>
        <v>420000</v>
      </c>
      <c r="V226" s="2">
        <f t="shared" si="28"/>
        <v>46616729.142857067</v>
      </c>
      <c r="W226" s="2">
        <f t="shared" si="20"/>
        <v>408938.14285714179</v>
      </c>
      <c r="X226" s="2">
        <f t="shared" si="6"/>
        <v>11061.857142858207</v>
      </c>
      <c r="Y226" s="2">
        <f t="shared" si="7"/>
        <v>36680539.857142918</v>
      </c>
      <c r="Z226" s="2" t="str">
        <f t="shared" si="8"/>
        <v>MEEP</v>
      </c>
      <c r="AA226" s="2">
        <f>IF(Z226="HERE",Y226,AA225+Graph!$G$1*1000)</f>
        <v>46903993.428571463</v>
      </c>
      <c r="AB226" s="2">
        <f t="shared" si="21"/>
        <v>420000</v>
      </c>
      <c r="AC226" s="2">
        <f t="shared" si="9"/>
        <v>35984337.428571381</v>
      </c>
      <c r="AD226" s="3">
        <f t="shared" si="10"/>
        <v>46903993.428571463</v>
      </c>
      <c r="AE226" s="2">
        <f>IF(AE224&gt;=52800000,52800000,IF(AB205=Graph!G$1*1000,AE225+Graph!G$1*1000,AC226))</f>
        <v>37664337.428571381</v>
      </c>
      <c r="AF226" s="3">
        <f t="shared" si="11"/>
        <v>37664337.428571381</v>
      </c>
      <c r="AG226" s="3">
        <f t="shared" si="26"/>
        <v>36074810.957142889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156</v>
      </c>
      <c r="C227" s="7"/>
      <c r="D227" s="2" t="e">
        <f t="shared" si="12"/>
        <v>#N/A</v>
      </c>
      <c r="E227" s="2" t="e">
        <f t="shared" si="22"/>
        <v>#N/A</v>
      </c>
      <c r="F227" s="2">
        <v>1078391.7200480103</v>
      </c>
      <c r="G227" s="2">
        <f t="shared" si="23"/>
        <v>408938.14285714284</v>
      </c>
      <c r="H227" s="2">
        <f t="shared" si="13"/>
        <v>81376471.285714373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2340797.7142857085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1100188.3913565278</v>
      </c>
      <c r="Q227" s="2">
        <f>IF(P227&gt;Graph!$G$1*1000,Graph!$G$1*1000,P227)</f>
        <v>420000</v>
      </c>
      <c r="R227" s="2">
        <f t="shared" si="16"/>
        <v>83717269</v>
      </c>
      <c r="S227" s="2">
        <f t="shared" si="17"/>
        <v>408938.14285714924</v>
      </c>
      <c r="T227" s="2">
        <f t="shared" si="18"/>
        <v>11061.857142857276</v>
      </c>
      <c r="U227" s="2">
        <f t="shared" si="19"/>
        <v>420000</v>
      </c>
      <c r="V227" s="2">
        <f t="shared" si="28"/>
        <v>47025667.285714209</v>
      </c>
      <c r="W227" s="2">
        <f t="shared" si="20"/>
        <v>408938.14285714179</v>
      </c>
      <c r="X227" s="2">
        <f t="shared" si="6"/>
        <v>11061.857142858207</v>
      </c>
      <c r="Y227" s="2">
        <f t="shared" si="7"/>
        <v>36691601.714285776</v>
      </c>
      <c r="Z227" s="2" t="str">
        <f t="shared" si="8"/>
        <v>MEEP</v>
      </c>
      <c r="AA227" s="2">
        <f>IF(Z227="HERE",Y227,AA226+Graph!$G$1*1000)</f>
        <v>47323993.428571463</v>
      </c>
      <c r="AB227" s="2">
        <f t="shared" si="21"/>
        <v>420000</v>
      </c>
      <c r="AC227" s="2">
        <f t="shared" si="9"/>
        <v>35984337.428571381</v>
      </c>
      <c r="AD227" s="3">
        <f t="shared" si="10"/>
        <v>47323993.428571463</v>
      </c>
      <c r="AE227" s="2">
        <f>IF(AE225&gt;=52800000,52800000,IF(AB206=Graph!G$1*1000,AE226+Graph!G$1*1000,AC227))</f>
        <v>38084337.428571381</v>
      </c>
      <c r="AF227" s="3">
        <f t="shared" si="11"/>
        <v>38084337.428571381</v>
      </c>
      <c r="AG227" s="3">
        <f t="shared" si="26"/>
        <v>36452810.957142889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157</v>
      </c>
      <c r="C228" s="7"/>
      <c r="D228" s="2" t="e">
        <f t="shared" si="12"/>
        <v>#N/A</v>
      </c>
      <c r="E228" s="2" t="e">
        <f t="shared" si="22"/>
        <v>#N/A</v>
      </c>
      <c r="F228" s="2">
        <v>1082406.0362544954</v>
      </c>
      <c r="G228" s="2">
        <f t="shared" si="23"/>
        <v>408938.14285714284</v>
      </c>
      <c r="H228" s="2">
        <f t="shared" si="13"/>
        <v>81785409.428571522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2351859.5714285658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1104305.1680672169</v>
      </c>
      <c r="Q228" s="2">
        <f>IF(P228&gt;Graph!$G$1*1000,Graph!$G$1*1000,P228)</f>
        <v>420000</v>
      </c>
      <c r="R228" s="2">
        <f t="shared" si="16"/>
        <v>84137269</v>
      </c>
      <c r="S228" s="2">
        <f t="shared" si="17"/>
        <v>408938.14285714924</v>
      </c>
      <c r="T228" s="2">
        <f t="shared" si="18"/>
        <v>11061.857142857276</v>
      </c>
      <c r="U228" s="2">
        <f t="shared" si="19"/>
        <v>420000</v>
      </c>
      <c r="V228" s="2">
        <f t="shared" si="28"/>
        <v>47434605.428571351</v>
      </c>
      <c r="W228" s="2">
        <f t="shared" si="20"/>
        <v>408938.14285714179</v>
      </c>
      <c r="X228" s="2">
        <f t="shared" si="6"/>
        <v>11061.857142858207</v>
      </c>
      <c r="Y228" s="2">
        <f t="shared" si="7"/>
        <v>36702663.571428634</v>
      </c>
      <c r="Z228" s="2" t="str">
        <f t="shared" si="8"/>
        <v>MEEP</v>
      </c>
      <c r="AA228" s="2">
        <f>IF(Z228="HERE",Y228,AA227+Graph!$G$1*1000)</f>
        <v>47743993.428571463</v>
      </c>
      <c r="AB228" s="2">
        <f t="shared" si="21"/>
        <v>420000</v>
      </c>
      <c r="AC228" s="2">
        <f t="shared" si="9"/>
        <v>35984337.428571381</v>
      </c>
      <c r="AD228" s="3">
        <f t="shared" si="10"/>
        <v>47743993.428571463</v>
      </c>
      <c r="AE228" s="2">
        <f>IF(AE226&gt;=52800000,52800000,IF(AB207=Graph!G$1*1000,AE227+Graph!G$1*1000,AC228))</f>
        <v>38504337.428571381</v>
      </c>
      <c r="AF228" s="3">
        <f t="shared" si="11"/>
        <v>38504337.428571381</v>
      </c>
      <c r="AG228" s="3">
        <f t="shared" si="26"/>
        <v>36830810.957142889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158</v>
      </c>
      <c r="C229" s="7"/>
      <c r="D229" s="2" t="e">
        <f t="shared" si="12"/>
        <v>#N/A</v>
      </c>
      <c r="E229" s="2" t="e">
        <f t="shared" si="22"/>
        <v>#N/A</v>
      </c>
      <c r="F229" s="2">
        <v>1086420.3524609804</v>
      </c>
      <c r="G229" s="2">
        <f t="shared" si="23"/>
        <v>408938.14285714284</v>
      </c>
      <c r="H229" s="2">
        <f t="shared" si="13"/>
        <v>82194347.571428671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2362921.4285714231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1108421.9447779059</v>
      </c>
      <c r="Q229" s="2">
        <f>IF(P229&gt;Graph!$G$1*1000,Graph!$G$1*1000,P229)</f>
        <v>420000</v>
      </c>
      <c r="R229" s="2">
        <f t="shared" si="16"/>
        <v>84557269</v>
      </c>
      <c r="S229" s="2">
        <f t="shared" si="17"/>
        <v>408938.14285714924</v>
      </c>
      <c r="T229" s="2">
        <f t="shared" si="18"/>
        <v>11061.857142857276</v>
      </c>
      <c r="U229" s="2">
        <f t="shared" si="19"/>
        <v>420000</v>
      </c>
      <c r="V229" s="2">
        <f t="shared" si="28"/>
        <v>47843543.571428493</v>
      </c>
      <c r="W229" s="2">
        <f t="shared" si="20"/>
        <v>408938.14285714179</v>
      </c>
      <c r="X229" s="2">
        <f t="shared" si="6"/>
        <v>11061.857142858207</v>
      </c>
      <c r="Y229" s="2">
        <f t="shared" si="7"/>
        <v>36713725.428571492</v>
      </c>
      <c r="Z229" s="2" t="str">
        <f t="shared" si="8"/>
        <v>MEEP</v>
      </c>
      <c r="AA229" s="2">
        <f>IF(Z229="HERE",Y229,AA228+Graph!$G$1*1000)</f>
        <v>48163993.428571463</v>
      </c>
      <c r="AB229" s="2">
        <f t="shared" si="21"/>
        <v>420000</v>
      </c>
      <c r="AC229" s="2">
        <f t="shared" si="9"/>
        <v>35984337.428571381</v>
      </c>
      <c r="AD229" s="3">
        <f t="shared" si="10"/>
        <v>48163993.428571463</v>
      </c>
      <c r="AE229" s="2">
        <f>IF(AE227&gt;=52800000,52800000,IF(AB208=Graph!G$1*1000,AE228+Graph!G$1*1000,AC229))</f>
        <v>38924337.428571381</v>
      </c>
      <c r="AF229" s="3">
        <f t="shared" si="11"/>
        <v>38924337.428571381</v>
      </c>
      <c r="AG229" s="3">
        <f t="shared" si="26"/>
        <v>37208810.957142889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159</v>
      </c>
      <c r="C230" s="7"/>
      <c r="D230" s="2" t="e">
        <f t="shared" si="12"/>
        <v>#N/A</v>
      </c>
      <c r="E230" s="2" t="e">
        <f t="shared" si="22"/>
        <v>#N/A</v>
      </c>
      <c r="F230" s="2">
        <v>1090434.6686674654</v>
      </c>
      <c r="G230" s="2">
        <f t="shared" si="23"/>
        <v>408938.14285714284</v>
      </c>
      <c r="H230" s="2">
        <f t="shared" si="13"/>
        <v>82603285.714285821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2373983.2857142803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1112538.721488595</v>
      </c>
      <c r="Q230" s="2">
        <f>IF(P230&gt;Graph!$G$1*1000,Graph!$G$1*1000,P230)</f>
        <v>420000</v>
      </c>
      <c r="R230" s="2">
        <f t="shared" si="16"/>
        <v>84977269</v>
      </c>
      <c r="S230" s="2">
        <f t="shared" si="17"/>
        <v>408938.14285714924</v>
      </c>
      <c r="T230" s="2">
        <f t="shared" si="18"/>
        <v>11061.857142857276</v>
      </c>
      <c r="U230" s="2">
        <f t="shared" si="19"/>
        <v>420000</v>
      </c>
      <c r="V230" s="2">
        <f t="shared" si="28"/>
        <v>48252481.714285634</v>
      </c>
      <c r="W230" s="2">
        <f t="shared" si="20"/>
        <v>408938.14285714179</v>
      </c>
      <c r="X230" s="2">
        <f t="shared" si="6"/>
        <v>11061.857142858207</v>
      </c>
      <c r="Y230" s="2">
        <f t="shared" si="7"/>
        <v>36724787.285714351</v>
      </c>
      <c r="Z230" s="2" t="str">
        <f t="shared" si="8"/>
        <v>MEEP</v>
      </c>
      <c r="AA230" s="2">
        <f>IF(Z230="HERE",Y230,AA229+Graph!$G$1*1000)</f>
        <v>48583993.428571463</v>
      </c>
      <c r="AB230" s="2">
        <f t="shared" si="21"/>
        <v>420000</v>
      </c>
      <c r="AC230" s="2">
        <f t="shared" si="9"/>
        <v>35984337.428571381</v>
      </c>
      <c r="AD230" s="3">
        <f t="shared" si="10"/>
        <v>48583993.428571463</v>
      </c>
      <c r="AE230" s="2">
        <f>IF(AE228&gt;=52800000,52800000,IF(AB209=Graph!G$1*1000,AE229+Graph!G$1*1000,AC230))</f>
        <v>39344337.428571381</v>
      </c>
      <c r="AF230" s="3">
        <f t="shared" si="11"/>
        <v>39344337.428571381</v>
      </c>
      <c r="AG230" s="3">
        <f t="shared" si="26"/>
        <v>37586810.957142889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160</v>
      </c>
      <c r="C231" s="7"/>
      <c r="D231" s="2" t="e">
        <f t="shared" si="12"/>
        <v>#N/A</v>
      </c>
      <c r="E231" s="2" t="e">
        <f t="shared" si="22"/>
        <v>#N/A</v>
      </c>
      <c r="F231" s="2">
        <v>1094448.9848739505</v>
      </c>
      <c r="G231" s="2">
        <f t="shared" si="23"/>
        <v>408938.14285714284</v>
      </c>
      <c r="H231" s="2">
        <f t="shared" si="13"/>
        <v>83012223.85714297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2385045.1428571376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1116655.4981992841</v>
      </c>
      <c r="Q231" s="2">
        <f>IF(P231&gt;Graph!$G$1*1000,Graph!$G$1*1000,P231)</f>
        <v>420000</v>
      </c>
      <c r="R231" s="2">
        <f t="shared" si="16"/>
        <v>85397269</v>
      </c>
      <c r="S231" s="2">
        <f t="shared" si="17"/>
        <v>408938.14285714924</v>
      </c>
      <c r="T231" s="2">
        <f t="shared" si="18"/>
        <v>11061.857142857276</v>
      </c>
      <c r="U231" s="2">
        <f t="shared" si="19"/>
        <v>420000</v>
      </c>
      <c r="V231" s="2">
        <f t="shared" si="28"/>
        <v>48661419.857142776</v>
      </c>
      <c r="W231" s="2">
        <f t="shared" si="20"/>
        <v>408938.14285714179</v>
      </c>
      <c r="X231" s="2">
        <f t="shared" si="6"/>
        <v>11061.857142858207</v>
      </c>
      <c r="Y231" s="2">
        <f t="shared" si="7"/>
        <v>36735849.142857209</v>
      </c>
      <c r="Z231" s="2" t="str">
        <f t="shared" si="8"/>
        <v>MEEP</v>
      </c>
      <c r="AA231" s="2">
        <f>IF(Z231="HERE",Y231,AA230+Graph!$G$1*1000)</f>
        <v>49003993.428571463</v>
      </c>
      <c r="AB231" s="2">
        <f t="shared" si="21"/>
        <v>420000</v>
      </c>
      <c r="AC231" s="2">
        <f t="shared" si="9"/>
        <v>35984337.428571381</v>
      </c>
      <c r="AD231" s="3">
        <f t="shared" si="10"/>
        <v>49003993.428571463</v>
      </c>
      <c r="AE231" s="2">
        <f>IF(AE229&gt;=52800000,52800000,IF(AB210=Graph!G$1*1000,AE230+Graph!G$1*1000,AC231))</f>
        <v>39764337.428571381</v>
      </c>
      <c r="AF231" s="3">
        <f t="shared" si="11"/>
        <v>39764337.428571381</v>
      </c>
      <c r="AG231" s="3">
        <f t="shared" si="26"/>
        <v>37964810.957142889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161</v>
      </c>
      <c r="C232" s="7"/>
      <c r="D232" s="2" t="e">
        <f t="shared" si="12"/>
        <v>#N/A</v>
      </c>
      <c r="E232" s="2" t="e">
        <f t="shared" si="22"/>
        <v>#N/A</v>
      </c>
      <c r="F232" s="2">
        <v>1098463.3010804355</v>
      </c>
      <c r="G232" s="2">
        <f t="shared" si="23"/>
        <v>408938.14285714284</v>
      </c>
      <c r="H232" s="2">
        <f t="shared" si="13"/>
        <v>83421162.000000119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2396106.9999999949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1120772.2749099731</v>
      </c>
      <c r="Q232" s="2">
        <f>IF(P232&gt;Graph!$G$1*1000,Graph!$G$1*1000,P232)</f>
        <v>420000</v>
      </c>
      <c r="R232" s="2">
        <f t="shared" si="16"/>
        <v>85817269</v>
      </c>
      <c r="S232" s="2">
        <f t="shared" si="17"/>
        <v>408938.14285714924</v>
      </c>
      <c r="T232" s="2">
        <f t="shared" si="18"/>
        <v>11061.857142857276</v>
      </c>
      <c r="U232" s="2">
        <f t="shared" si="19"/>
        <v>420000</v>
      </c>
      <c r="V232" s="2">
        <f t="shared" si="28"/>
        <v>49070357.999999918</v>
      </c>
      <c r="W232" s="2">
        <f t="shared" si="20"/>
        <v>408938.14285714179</v>
      </c>
      <c r="X232" s="2">
        <f t="shared" si="6"/>
        <v>11061.857142858207</v>
      </c>
      <c r="Y232" s="2">
        <f t="shared" si="7"/>
        <v>36746911.000000067</v>
      </c>
      <c r="Z232" s="2" t="str">
        <f t="shared" si="8"/>
        <v>MEEP</v>
      </c>
      <c r="AA232" s="2">
        <f>IF(Z232="HERE",Y232,AA231+Graph!$G$1*1000)</f>
        <v>49423993.428571463</v>
      </c>
      <c r="AB232" s="2">
        <f t="shared" si="21"/>
        <v>420000</v>
      </c>
      <c r="AC232" s="2">
        <f t="shared" si="9"/>
        <v>35984337.428571381</v>
      </c>
      <c r="AD232" s="3">
        <f t="shared" si="10"/>
        <v>49423993.428571463</v>
      </c>
      <c r="AE232" s="2">
        <f>IF(AE230&gt;=52800000,52800000,IF(AB211=Graph!G$1*1000,AE231+Graph!G$1*1000,AC232))</f>
        <v>40184337.428571381</v>
      </c>
      <c r="AF232" s="3">
        <f t="shared" si="11"/>
        <v>40184337.428571381</v>
      </c>
      <c r="AG232" s="3">
        <f t="shared" si="26"/>
        <v>38342810.957142889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162</v>
      </c>
      <c r="C233" s="7"/>
      <c r="D233" s="2" t="e">
        <f t="shared" si="12"/>
        <v>#N/A</v>
      </c>
      <c r="E233" s="2" t="e">
        <f t="shared" si="22"/>
        <v>#N/A</v>
      </c>
      <c r="F233" s="2">
        <v>1102477.6172869205</v>
      </c>
      <c r="G233" s="2">
        <f t="shared" si="23"/>
        <v>408938.14285714284</v>
      </c>
      <c r="H233" s="2">
        <f t="shared" si="13"/>
        <v>83830100.142857268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2407168.8571428522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1124889.0516206324</v>
      </c>
      <c r="Q233" s="2">
        <f>IF(P233&gt;Graph!$G$1*1000,Graph!$G$1*1000,P233)</f>
        <v>420000</v>
      </c>
      <c r="R233" s="2">
        <f t="shared" si="16"/>
        <v>86237269</v>
      </c>
      <c r="S233" s="2">
        <f t="shared" si="17"/>
        <v>408938.14285714924</v>
      </c>
      <c r="T233" s="2">
        <f t="shared" si="18"/>
        <v>11061.857142857276</v>
      </c>
      <c r="U233" s="2">
        <f t="shared" si="19"/>
        <v>420000</v>
      </c>
      <c r="V233" s="2">
        <f t="shared" si="28"/>
        <v>49479296.14285706</v>
      </c>
      <c r="W233" s="2">
        <f t="shared" si="20"/>
        <v>408938.14285714179</v>
      </c>
      <c r="X233" s="2">
        <f t="shared" si="6"/>
        <v>11061.857142858207</v>
      </c>
      <c r="Y233" s="2">
        <f t="shared" si="7"/>
        <v>36757972.857142925</v>
      </c>
      <c r="Z233" s="2" t="str">
        <f t="shared" si="8"/>
        <v>MEEP</v>
      </c>
      <c r="AA233" s="2">
        <f>IF(Z233="HERE",Y233,AA232+Graph!$G$1*1000)</f>
        <v>49843993.428571463</v>
      </c>
      <c r="AB233" s="2">
        <f t="shared" si="21"/>
        <v>420000</v>
      </c>
      <c r="AC233" s="2">
        <f t="shared" si="9"/>
        <v>35984337.428571381</v>
      </c>
      <c r="AD233" s="3">
        <f t="shared" si="10"/>
        <v>49843993.428571463</v>
      </c>
      <c r="AE233" s="2">
        <f>IF(AE231&gt;=52800000,52800000,IF(AB212=Graph!G$1*1000,AE232+Graph!G$1*1000,AC233))</f>
        <v>40604337.428571381</v>
      </c>
      <c r="AF233" s="3">
        <f t="shared" si="11"/>
        <v>40604337.428571381</v>
      </c>
      <c r="AG233" s="3">
        <f t="shared" si="26"/>
        <v>38720810.957142889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163</v>
      </c>
      <c r="C234" s="7"/>
      <c r="D234" s="2" t="e">
        <f t="shared" si="12"/>
        <v>#N/A</v>
      </c>
      <c r="E234" s="2" t="e">
        <f t="shared" si="22"/>
        <v>#N/A</v>
      </c>
      <c r="F234" s="2">
        <v>1106491.9334933758</v>
      </c>
      <c r="G234" s="2">
        <f t="shared" si="23"/>
        <v>408938.14285714284</v>
      </c>
      <c r="H234" s="2">
        <f t="shared" si="13"/>
        <v>84239038.285714418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2418230.7142857094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1129005.8283313215</v>
      </c>
      <c r="Q234" s="2">
        <f>IF(P234&gt;Graph!$G$1*1000,Graph!$G$1*1000,P234)</f>
        <v>420000</v>
      </c>
      <c r="R234" s="2">
        <f t="shared" si="16"/>
        <v>86657269</v>
      </c>
      <c r="S234" s="2">
        <f t="shared" si="17"/>
        <v>408938.14285714924</v>
      </c>
      <c r="T234" s="2">
        <f t="shared" si="18"/>
        <v>11061.857142857276</v>
      </c>
      <c r="U234" s="2">
        <f t="shared" si="19"/>
        <v>420000</v>
      </c>
      <c r="V234" s="2">
        <f t="shared" si="28"/>
        <v>49888234.285714202</v>
      </c>
      <c r="W234" s="2">
        <f t="shared" si="20"/>
        <v>408938.14285714179</v>
      </c>
      <c r="X234" s="2">
        <f t="shared" si="6"/>
        <v>11061.857142858207</v>
      </c>
      <c r="Y234" s="2">
        <f t="shared" si="7"/>
        <v>36769034.714285783</v>
      </c>
      <c r="Z234" s="2" t="str">
        <f t="shared" si="8"/>
        <v>MEEP</v>
      </c>
      <c r="AA234" s="2">
        <f>IF(Z234="HERE",Y234,AA233+Graph!$G$1*1000)</f>
        <v>50263993.428571463</v>
      </c>
      <c r="AB234" s="2">
        <f t="shared" si="21"/>
        <v>420000</v>
      </c>
      <c r="AC234" s="2">
        <f t="shared" si="9"/>
        <v>35984337.428571381</v>
      </c>
      <c r="AD234" s="3">
        <f t="shared" si="10"/>
        <v>50263993.428571463</v>
      </c>
      <c r="AE234" s="2">
        <f>IF(AE232&gt;=52800000,52800000,IF(AB213=Graph!G$1*1000,AE233+Graph!G$1*1000,AC234))</f>
        <v>41024337.428571381</v>
      </c>
      <c r="AF234" s="3">
        <f t="shared" si="11"/>
        <v>41024337.428571381</v>
      </c>
      <c r="AG234" s="3">
        <f t="shared" si="26"/>
        <v>39098810.957142889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164</v>
      </c>
      <c r="C235" s="7"/>
      <c r="D235" s="2" t="e">
        <f t="shared" si="12"/>
        <v>#N/A</v>
      </c>
      <c r="E235" s="2" t="e">
        <f t="shared" si="22"/>
        <v>#N/A</v>
      </c>
      <c r="F235" s="2">
        <v>1110506.2496998608</v>
      </c>
      <c r="G235" s="2">
        <f t="shared" si="23"/>
        <v>408938.14285714284</v>
      </c>
      <c r="H235" s="2">
        <f t="shared" si="13"/>
        <v>84647976.428571567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2429292.5714285667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1133122.6050420105</v>
      </c>
      <c r="Q235" s="2">
        <f>IF(P235&gt;Graph!$G$1*1000,Graph!$G$1*1000,P235)</f>
        <v>420000</v>
      </c>
      <c r="R235" s="2">
        <f t="shared" si="16"/>
        <v>87077269</v>
      </c>
      <c r="S235" s="2">
        <f t="shared" si="17"/>
        <v>408938.14285714924</v>
      </c>
      <c r="T235" s="2">
        <f t="shared" si="18"/>
        <v>11061.857142857276</v>
      </c>
      <c r="U235" s="2">
        <f t="shared" si="19"/>
        <v>420000</v>
      </c>
      <c r="V235" s="2">
        <f t="shared" si="28"/>
        <v>50297172.428571343</v>
      </c>
      <c r="W235" s="2">
        <f t="shared" si="20"/>
        <v>408938.14285714179</v>
      </c>
      <c r="X235" s="2">
        <f t="shared" si="6"/>
        <v>11061.857142858207</v>
      </c>
      <c r="Y235" s="2">
        <f t="shared" si="7"/>
        <v>36780096.571428642</v>
      </c>
      <c r="Z235" s="2" t="str">
        <f t="shared" si="8"/>
        <v>MEEP</v>
      </c>
      <c r="AA235" s="2">
        <f>IF(Z235="HERE",Y235,AA234+Graph!$G$1*1000)</f>
        <v>50683993.428571463</v>
      </c>
      <c r="AB235" s="2">
        <f t="shared" si="21"/>
        <v>420000</v>
      </c>
      <c r="AC235" s="2">
        <f t="shared" si="9"/>
        <v>35984337.428571381</v>
      </c>
      <c r="AD235" s="3">
        <f t="shared" si="10"/>
        <v>50683993.428571463</v>
      </c>
      <c r="AE235" s="2">
        <f>IF(AE233&gt;=52800000,52800000,IF(AB214=Graph!G$1*1000,AE234+Graph!G$1*1000,AC235))</f>
        <v>41444337.428571381</v>
      </c>
      <c r="AF235" s="3">
        <f t="shared" si="11"/>
        <v>41444337.428571381</v>
      </c>
      <c r="AG235" s="3">
        <f t="shared" si="26"/>
        <v>39476810.957142889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165</v>
      </c>
      <c r="C236" s="7"/>
      <c r="D236" s="2" t="e">
        <f t="shared" si="12"/>
        <v>#N/A</v>
      </c>
      <c r="E236" s="2" t="e">
        <f t="shared" si="22"/>
        <v>#N/A</v>
      </c>
      <c r="F236" s="2">
        <v>1114520.5659063458</v>
      </c>
      <c r="G236" s="2">
        <f t="shared" si="23"/>
        <v>408938.14285714284</v>
      </c>
      <c r="H236" s="2">
        <f t="shared" si="13"/>
        <v>85056914.571428716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2440354.428571424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1137239.3817526996</v>
      </c>
      <c r="Q236" s="2">
        <f>IF(P236&gt;Graph!$G$1*1000,Graph!$G$1*1000,P236)</f>
        <v>420000</v>
      </c>
      <c r="R236" s="2">
        <f t="shared" si="16"/>
        <v>87497269</v>
      </c>
      <c r="S236" s="2">
        <f t="shared" si="17"/>
        <v>408938.14285714924</v>
      </c>
      <c r="T236" s="2">
        <f t="shared" si="18"/>
        <v>11061.857142857276</v>
      </c>
      <c r="U236" s="2">
        <f t="shared" si="19"/>
        <v>420000</v>
      </c>
      <c r="V236" s="2">
        <f t="shared" si="28"/>
        <v>50706110.571428485</v>
      </c>
      <c r="W236" s="2">
        <f t="shared" si="20"/>
        <v>408938.14285714179</v>
      </c>
      <c r="X236" s="2">
        <f t="shared" si="6"/>
        <v>11061.857142858207</v>
      </c>
      <c r="Y236" s="2">
        <f t="shared" si="7"/>
        <v>36791158.4285715</v>
      </c>
      <c r="Z236" s="2" t="str">
        <f t="shared" si="8"/>
        <v>MEEP</v>
      </c>
      <c r="AA236" s="2">
        <f>IF(Z236="HERE",Y236,AA235+Graph!$G$1*1000)</f>
        <v>51103993.428571463</v>
      </c>
      <c r="AB236" s="2">
        <f t="shared" si="21"/>
        <v>420000</v>
      </c>
      <c r="AC236" s="2">
        <f t="shared" si="9"/>
        <v>35984337.428571381</v>
      </c>
      <c r="AD236" s="3">
        <f t="shared" si="10"/>
        <v>51103993.428571463</v>
      </c>
      <c r="AE236" s="2">
        <f>IF(AE234&gt;=52800000,52800000,IF(AB215=Graph!G$1*1000,AE235+Graph!G$1*1000,AC236))</f>
        <v>41864337.428571381</v>
      </c>
      <c r="AF236" s="3">
        <f t="shared" si="11"/>
        <v>41864337.428571381</v>
      </c>
      <c r="AG236" s="3">
        <f t="shared" si="26"/>
        <v>39854810.957142889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166</v>
      </c>
      <c r="C237" s="7"/>
      <c r="D237" s="2" t="e">
        <f t="shared" si="12"/>
        <v>#N/A</v>
      </c>
      <c r="E237" s="2" t="e">
        <f t="shared" si="22"/>
        <v>#N/A</v>
      </c>
      <c r="F237" s="2">
        <v>1118534.8821128309</v>
      </c>
      <c r="G237" s="2">
        <f t="shared" si="23"/>
        <v>408938.14285714284</v>
      </c>
      <c r="H237" s="2">
        <f t="shared" si="13"/>
        <v>85465852.714285865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2451416.2857142813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1141356.1584633887</v>
      </c>
      <c r="Q237" s="2">
        <f>IF(P237&gt;Graph!$G$1*1000,Graph!$G$1*1000,P237)</f>
        <v>420000</v>
      </c>
      <c r="R237" s="2">
        <f t="shared" si="16"/>
        <v>87917269</v>
      </c>
      <c r="S237" s="2">
        <f t="shared" si="17"/>
        <v>408938.14285714924</v>
      </c>
      <c r="T237" s="2">
        <f t="shared" si="18"/>
        <v>11061.857142857276</v>
      </c>
      <c r="U237" s="2">
        <f t="shared" si="19"/>
        <v>420000</v>
      </c>
      <c r="V237" s="2">
        <f t="shared" si="28"/>
        <v>51115048.714285627</v>
      </c>
      <c r="W237" s="2">
        <f t="shared" si="20"/>
        <v>408938.14285714179</v>
      </c>
      <c r="X237" s="2">
        <f t="shared" si="6"/>
        <v>11061.857142858207</v>
      </c>
      <c r="Y237" s="2">
        <f t="shared" si="7"/>
        <v>36802220.285714358</v>
      </c>
      <c r="Z237" s="2" t="str">
        <f t="shared" si="8"/>
        <v>MEEP</v>
      </c>
      <c r="AA237" s="2">
        <f>IF(Z237="HERE",Y237,AA236+Graph!$G$1*1000)</f>
        <v>51523993.428571463</v>
      </c>
      <c r="AB237" s="2">
        <f t="shared" si="21"/>
        <v>420000</v>
      </c>
      <c r="AC237" s="2">
        <f t="shared" si="9"/>
        <v>35984337.428571381</v>
      </c>
      <c r="AD237" s="3">
        <f t="shared" si="10"/>
        <v>51523993.428571463</v>
      </c>
      <c r="AE237" s="2">
        <f>IF(AE235&gt;=52800000,52800000,IF(AB216=Graph!G$1*1000,AE236+Graph!G$1*1000,AC237))</f>
        <v>42284337.428571381</v>
      </c>
      <c r="AF237" s="3">
        <f t="shared" si="11"/>
        <v>42284337.428571381</v>
      </c>
      <c r="AG237" s="3">
        <f t="shared" si="26"/>
        <v>40232810.957142889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167</v>
      </c>
      <c r="C238" s="7"/>
      <c r="D238" s="2" t="e">
        <f t="shared" si="12"/>
        <v>#N/A</v>
      </c>
      <c r="E238" s="2" t="e">
        <f t="shared" si="22"/>
        <v>#N/A</v>
      </c>
      <c r="F238" s="2">
        <v>1122549.1983193159</v>
      </c>
      <c r="G238" s="2">
        <f t="shared" si="23"/>
        <v>408938.14285714284</v>
      </c>
      <c r="H238" s="2">
        <f t="shared" si="13"/>
        <v>85874790.857143015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2462478.1428571385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1145472.9351740777</v>
      </c>
      <c r="Q238" s="2">
        <f>IF(P238&gt;Graph!$G$1*1000,Graph!$G$1*1000,P238)</f>
        <v>420000</v>
      </c>
      <c r="R238" s="2">
        <f t="shared" si="16"/>
        <v>88337269</v>
      </c>
      <c r="S238" s="2">
        <f t="shared" si="17"/>
        <v>408938.14285714924</v>
      </c>
      <c r="T238" s="2">
        <f t="shared" si="18"/>
        <v>11061.857142857276</v>
      </c>
      <c r="U238" s="2">
        <f t="shared" si="19"/>
        <v>420000</v>
      </c>
      <c r="V238" s="2">
        <f t="shared" si="28"/>
        <v>51523986.857142769</v>
      </c>
      <c r="W238" s="2">
        <f t="shared" si="20"/>
        <v>408938.14285714179</v>
      </c>
      <c r="X238" s="2">
        <f t="shared" si="6"/>
        <v>11061.857142858207</v>
      </c>
      <c r="Y238" s="2">
        <f t="shared" si="7"/>
        <v>36813282.142857216</v>
      </c>
      <c r="Z238" s="2" t="str">
        <f t="shared" si="8"/>
        <v>MEEP</v>
      </c>
      <c r="AA238" s="2">
        <f>IF(Z238="HERE",Y238,AA237+Graph!$G$1*1000)</f>
        <v>51943993.428571463</v>
      </c>
      <c r="AB238" s="2">
        <f t="shared" si="21"/>
        <v>420000</v>
      </c>
      <c r="AC238" s="2">
        <f t="shared" si="9"/>
        <v>35984337.428571381</v>
      </c>
      <c r="AD238" s="3">
        <f t="shared" si="10"/>
        <v>51943993.428571463</v>
      </c>
      <c r="AE238" s="2">
        <f>IF(AE236&gt;=52800000,52800000,IF(AB217=Graph!G$1*1000,AE237+Graph!G$1*1000,AC238))</f>
        <v>42704337.428571381</v>
      </c>
      <c r="AF238" s="3">
        <f t="shared" si="11"/>
        <v>42704337.428571381</v>
      </c>
      <c r="AG238" s="3">
        <f t="shared" si="26"/>
        <v>40610810.957142889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168</v>
      </c>
      <c r="C239" s="7"/>
      <c r="D239" s="2" t="e">
        <f t="shared" si="12"/>
        <v>#N/A</v>
      </c>
      <c r="E239" s="2" t="e">
        <f t="shared" si="22"/>
        <v>#N/A</v>
      </c>
      <c r="F239" s="2">
        <v>1126563.5145258009</v>
      </c>
      <c r="G239" s="2">
        <f t="shared" si="23"/>
        <v>408938.14285714284</v>
      </c>
      <c r="H239" s="2">
        <f t="shared" si="13"/>
        <v>86283729.000000164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2473539.9999999958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1149589.711884737</v>
      </c>
      <c r="Q239" s="2">
        <f>IF(P239&gt;Graph!$G$1*1000,Graph!$G$1*1000,P239)</f>
        <v>420000</v>
      </c>
      <c r="R239" s="2">
        <f t="shared" si="16"/>
        <v>88757269</v>
      </c>
      <c r="S239" s="2">
        <f t="shared" si="17"/>
        <v>408938.14285714924</v>
      </c>
      <c r="T239" s="2">
        <f t="shared" si="18"/>
        <v>11061.857142857276</v>
      </c>
      <c r="U239" s="2">
        <f t="shared" si="19"/>
        <v>420000</v>
      </c>
      <c r="V239" s="2">
        <f t="shared" si="28"/>
        <v>51932924.999999911</v>
      </c>
      <c r="W239" s="2">
        <f t="shared" si="20"/>
        <v>408938.14285714179</v>
      </c>
      <c r="X239" s="2">
        <f t="shared" si="6"/>
        <v>11061.857142858207</v>
      </c>
      <c r="Y239" s="2">
        <f t="shared" si="7"/>
        <v>36824344.000000075</v>
      </c>
      <c r="Z239" s="2" t="str">
        <f t="shared" si="8"/>
        <v>MEEP</v>
      </c>
      <c r="AA239" s="2">
        <f>IF(Z239="HERE",Y239,AA238+Graph!$G$1*1000)</f>
        <v>52363993.428571463</v>
      </c>
      <c r="AB239" s="2">
        <f t="shared" si="21"/>
        <v>420000</v>
      </c>
      <c r="AC239" s="2">
        <f t="shared" si="9"/>
        <v>35984337.428571381</v>
      </c>
      <c r="AD239" s="3">
        <f t="shared" si="10"/>
        <v>52363993.428571463</v>
      </c>
      <c r="AE239" s="2">
        <f>IF(AE237&gt;=52800000,52800000,IF(AB218=Graph!G$1*1000,AE238+Graph!G$1*1000,AC239))</f>
        <v>43124337.428571381</v>
      </c>
      <c r="AF239" s="3">
        <f t="shared" si="11"/>
        <v>43124337.428571381</v>
      </c>
      <c r="AG239" s="3">
        <f t="shared" si="26"/>
        <v>40988810.957142889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169</v>
      </c>
      <c r="C240" s="7"/>
      <c r="D240" s="2" t="e">
        <f t="shared" si="12"/>
        <v>#N/A</v>
      </c>
      <c r="E240" s="2" t="e">
        <f t="shared" si="22"/>
        <v>#N/A</v>
      </c>
      <c r="F240" s="2">
        <v>1130577.830732286</v>
      </c>
      <c r="G240" s="2">
        <f t="shared" si="23"/>
        <v>408938.14285714284</v>
      </c>
      <c r="H240" s="2">
        <f t="shared" si="13"/>
        <v>86692667.142857313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2484601.8571428531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1153706.4885954261</v>
      </c>
      <c r="Q240" s="2">
        <f>IF(P240&gt;Graph!$G$1*1000,Graph!$G$1*1000,P240)</f>
        <v>420000</v>
      </c>
      <c r="R240" s="2">
        <f t="shared" si="16"/>
        <v>89177269</v>
      </c>
      <c r="S240" s="2">
        <f t="shared" si="17"/>
        <v>408938.14285714924</v>
      </c>
      <c r="T240" s="2">
        <f t="shared" si="18"/>
        <v>11061.857142857276</v>
      </c>
      <c r="U240" s="2">
        <f t="shared" si="19"/>
        <v>420000</v>
      </c>
      <c r="V240" s="2">
        <f t="shared" si="28"/>
        <v>52341863.142857052</v>
      </c>
      <c r="W240" s="2">
        <f t="shared" si="20"/>
        <v>408938.14285714179</v>
      </c>
      <c r="X240" s="2">
        <f t="shared" si="6"/>
        <v>11061.857142858207</v>
      </c>
      <c r="Y240" s="2">
        <f t="shared" si="7"/>
        <v>36835405.857142933</v>
      </c>
      <c r="Z240" s="2" t="str">
        <f t="shared" si="8"/>
        <v>MEEP</v>
      </c>
      <c r="AA240" s="2">
        <f>IF(Z240="HERE",Y240,AA239+Graph!$G$1*1000)</f>
        <v>52783993.428571463</v>
      </c>
      <c r="AB240" s="2">
        <f t="shared" si="21"/>
        <v>420000</v>
      </c>
      <c r="AC240" s="2">
        <f t="shared" si="9"/>
        <v>35984337.428571381</v>
      </c>
      <c r="AD240" s="3">
        <f t="shared" si="10"/>
        <v>52783993.428571463</v>
      </c>
      <c r="AE240" s="2">
        <f>IF(AE238&gt;=52800000,52800000,IF(AB219=Graph!G$1*1000,AE239+Graph!G$1*1000,AC240))</f>
        <v>43544337.428571381</v>
      </c>
      <c r="AF240" s="3">
        <f t="shared" si="11"/>
        <v>43544337.428571381</v>
      </c>
      <c r="AG240" s="3">
        <f t="shared" si="26"/>
        <v>41366810.957142889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170</v>
      </c>
      <c r="C241" s="7"/>
      <c r="D241" s="2" t="e">
        <f t="shared" si="12"/>
        <v>#N/A</v>
      </c>
      <c r="E241" s="2" t="e">
        <f t="shared" si="22"/>
        <v>#N/A</v>
      </c>
      <c r="F241" s="2">
        <v>1134592.146938771</v>
      </c>
      <c r="G241" s="2">
        <f t="shared" si="23"/>
        <v>408938.14285714284</v>
      </c>
      <c r="H241" s="2">
        <f t="shared" si="13"/>
        <v>87101605.285714462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2495663.7142857104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1157823.2653061152</v>
      </c>
      <c r="Q241" s="2">
        <f>IF(P241&gt;Graph!$G$1*1000,Graph!$G$1*1000,P241)</f>
        <v>420000</v>
      </c>
      <c r="R241" s="2">
        <f t="shared" si="16"/>
        <v>89597269</v>
      </c>
      <c r="S241" s="2">
        <f t="shared" si="17"/>
        <v>408938.14285714924</v>
      </c>
      <c r="T241" s="2">
        <f t="shared" si="18"/>
        <v>11061.857142857276</v>
      </c>
      <c r="U241" s="2">
        <f t="shared" si="19"/>
        <v>420000</v>
      </c>
      <c r="V241" s="2">
        <f t="shared" si="28"/>
        <v>52750801.285714194</v>
      </c>
      <c r="W241" s="2">
        <f t="shared" si="20"/>
        <v>408938.14285714179</v>
      </c>
      <c r="X241" s="2">
        <f t="shared" si="6"/>
        <v>11061.857142858207</v>
      </c>
      <c r="Y241" s="2">
        <f t="shared" si="7"/>
        <v>36846467.714285791</v>
      </c>
      <c r="Z241" s="2" t="str">
        <f t="shared" si="8"/>
        <v>MEEP</v>
      </c>
      <c r="AA241" s="2">
        <f>IF(Z241="HERE",Y241,AA240+Graph!$G$1*1000)</f>
        <v>53203993.428571463</v>
      </c>
      <c r="AB241" s="2">
        <f t="shared" si="21"/>
        <v>420000</v>
      </c>
      <c r="AC241" s="2">
        <f t="shared" si="9"/>
        <v>35984337.428571381</v>
      </c>
      <c r="AD241" s="3">
        <f t="shared" si="10"/>
        <v>52800000</v>
      </c>
      <c r="AE241" s="2">
        <f>IF(AE239&gt;=52800000,52800000,IF(AB220=Graph!G$1*1000,AE240+Graph!G$1*1000,AC241))</f>
        <v>43964337.428571381</v>
      </c>
      <c r="AF241" s="3">
        <f t="shared" si="11"/>
        <v>43964337.428571381</v>
      </c>
      <c r="AG241" s="3">
        <f t="shared" si="26"/>
        <v>41744810.957142889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171</v>
      </c>
      <c r="C242" s="7"/>
      <c r="D242" s="2" t="e">
        <f t="shared" si="12"/>
        <v>#N/A</v>
      </c>
      <c r="E242" s="2" t="e">
        <f t="shared" si="22"/>
        <v>#N/A</v>
      </c>
      <c r="F242" s="2">
        <v>1138606.463145256</v>
      </c>
      <c r="G242" s="2">
        <f t="shared" si="23"/>
        <v>408938.14285714284</v>
      </c>
      <c r="H242" s="2">
        <f t="shared" si="13"/>
        <v>87510543.428571612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2506725.5714285676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1161940.0420168042</v>
      </c>
      <c r="Q242" s="2">
        <f>IF(P242&gt;Graph!$G$1*1000,Graph!$G$1*1000,P242)</f>
        <v>420000</v>
      </c>
      <c r="R242" s="2">
        <f t="shared" si="16"/>
        <v>90017269</v>
      </c>
      <c r="S242" s="2">
        <f t="shared" si="17"/>
        <v>408938.14285714924</v>
      </c>
      <c r="T242" s="2">
        <f t="shared" si="18"/>
        <v>11061.857142857276</v>
      </c>
      <c r="U242" s="2">
        <f t="shared" si="19"/>
        <v>420000</v>
      </c>
      <c r="V242" s="2">
        <f t="shared" si="28"/>
        <v>53159739.428571336</v>
      </c>
      <c r="W242" s="2">
        <f t="shared" si="20"/>
        <v>408938.14285714179</v>
      </c>
      <c r="X242" s="2">
        <f t="shared" si="6"/>
        <v>11061.857142858207</v>
      </c>
      <c r="Y242" s="2">
        <f t="shared" si="7"/>
        <v>36857529.571428649</v>
      </c>
      <c r="Z242" s="2" t="str">
        <f t="shared" si="8"/>
        <v>MEEP</v>
      </c>
      <c r="AA242" s="2">
        <f>IF(Z242="HERE",Y242,AA241+Graph!$G$1*1000)</f>
        <v>53623993.428571463</v>
      </c>
      <c r="AB242" s="2">
        <f t="shared" si="21"/>
        <v>420000</v>
      </c>
      <c r="AC242" s="2">
        <f t="shared" si="9"/>
        <v>35984337.428571381</v>
      </c>
      <c r="AD242" s="3">
        <f t="shared" si="10"/>
        <v>52800000</v>
      </c>
      <c r="AE242" s="2">
        <f>IF(AE240&gt;=52800000,52800000,IF(AB221=Graph!G$1*1000,AE241+Graph!G$1*1000,AC242))</f>
        <v>44384337.428571381</v>
      </c>
      <c r="AF242" s="3">
        <f t="shared" si="11"/>
        <v>44384337.428571381</v>
      </c>
      <c r="AG242" s="3">
        <f t="shared" si="26"/>
        <v>42122810.957142889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172</v>
      </c>
      <c r="C243" s="7"/>
      <c r="D243" s="2" t="e">
        <f t="shared" si="12"/>
        <v>#N/A</v>
      </c>
      <c r="E243" s="2" t="e">
        <f t="shared" si="22"/>
        <v>#N/A</v>
      </c>
      <c r="F243" s="2">
        <v>1142620.7793517411</v>
      </c>
      <c r="G243" s="2">
        <f t="shared" si="23"/>
        <v>408938.14285714284</v>
      </c>
      <c r="H243" s="2">
        <f t="shared" si="13"/>
        <v>87919481.571428761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2517787.4285714249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1166056.8187274933</v>
      </c>
      <c r="Q243" s="2">
        <f>IF(P243&gt;Graph!$G$1*1000,Graph!$G$1*1000,P243)</f>
        <v>420000</v>
      </c>
      <c r="R243" s="2">
        <f t="shared" si="16"/>
        <v>90437269</v>
      </c>
      <c r="S243" s="2">
        <f t="shared" si="17"/>
        <v>408938.14285714924</v>
      </c>
      <c r="T243" s="2">
        <f t="shared" si="18"/>
        <v>11061.857142857276</v>
      </c>
      <c r="U243" s="2">
        <f t="shared" si="19"/>
        <v>420000</v>
      </c>
      <c r="V243" s="2">
        <f t="shared" si="28"/>
        <v>53568677.571428478</v>
      </c>
      <c r="W243" s="2">
        <f t="shared" si="20"/>
        <v>408938.14285714179</v>
      </c>
      <c r="X243" s="2">
        <f t="shared" si="6"/>
        <v>11061.857142858207</v>
      </c>
      <c r="Y243" s="2">
        <f t="shared" si="7"/>
        <v>36868591.428571507</v>
      </c>
      <c r="Z243" s="2" t="str">
        <f t="shared" si="8"/>
        <v>MEEP</v>
      </c>
      <c r="AA243" s="2">
        <f>IF(Z243="HERE",Y243,AA242+Graph!$G$1*1000)</f>
        <v>54043993.428571463</v>
      </c>
      <c r="AB243" s="2">
        <f t="shared" si="21"/>
        <v>420000</v>
      </c>
      <c r="AC243" s="2">
        <f t="shared" si="9"/>
        <v>35984337.428571381</v>
      </c>
      <c r="AD243" s="3">
        <f t="shared" si="10"/>
        <v>52800000</v>
      </c>
      <c r="AE243" s="2">
        <f>IF(AE241&gt;=52800000,52800000,IF(AB222=Graph!G$1*1000,AE242+Graph!G$1*1000,AC243))</f>
        <v>44804337.428571381</v>
      </c>
      <c r="AF243" s="3">
        <f t="shared" si="11"/>
        <v>44804337.428571381</v>
      </c>
      <c r="AG243" s="3">
        <f t="shared" si="26"/>
        <v>42500810.957142889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173</v>
      </c>
      <c r="C244" s="7"/>
      <c r="D244" s="2" t="e">
        <f t="shared" si="12"/>
        <v>#N/A</v>
      </c>
      <c r="E244" s="2" t="e">
        <f t="shared" si="22"/>
        <v>#N/A</v>
      </c>
      <c r="F244" s="2">
        <v>1146635.0955582261</v>
      </c>
      <c r="G244" s="2">
        <f t="shared" si="23"/>
        <v>408938.14285714284</v>
      </c>
      <c r="H244" s="2">
        <f t="shared" si="13"/>
        <v>88328419.71428591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2528849.2857142822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1170173.5954381824</v>
      </c>
      <c r="Q244" s="2">
        <f>IF(P244&gt;Graph!$G$1*1000,Graph!$G$1*1000,P244)</f>
        <v>420000</v>
      </c>
      <c r="R244" s="2">
        <f t="shared" si="16"/>
        <v>90857269</v>
      </c>
      <c r="S244" s="2">
        <f t="shared" si="17"/>
        <v>408938.14285714924</v>
      </c>
      <c r="T244" s="2">
        <f t="shared" si="18"/>
        <v>11061.857142857276</v>
      </c>
      <c r="U244" s="2">
        <f t="shared" si="19"/>
        <v>420000</v>
      </c>
      <c r="V244" s="2">
        <f t="shared" si="28"/>
        <v>53977615.71428562</v>
      </c>
      <c r="W244" s="2">
        <f t="shared" si="20"/>
        <v>408938.14285714179</v>
      </c>
      <c r="X244" s="2">
        <f t="shared" si="6"/>
        <v>11061.857142858207</v>
      </c>
      <c r="Y244" s="2">
        <f t="shared" si="7"/>
        <v>36879653.285714366</v>
      </c>
      <c r="Z244" s="2" t="str">
        <f t="shared" si="8"/>
        <v>MEEP</v>
      </c>
      <c r="AA244" s="2">
        <f>IF(Z244="HERE",Y244,AA243+Graph!$G$1*1000)</f>
        <v>54463993.428571463</v>
      </c>
      <c r="AB244" s="2">
        <f t="shared" si="21"/>
        <v>420000</v>
      </c>
      <c r="AC244" s="2">
        <f t="shared" si="9"/>
        <v>35984337.428571381</v>
      </c>
      <c r="AD244" s="3">
        <f t="shared" si="10"/>
        <v>52800000</v>
      </c>
      <c r="AE244" s="2">
        <f>IF(AE242&gt;=52800000,52800000,IF(AB223=Graph!G$1*1000,AE243+Graph!G$1*1000,AC244))</f>
        <v>45224337.428571381</v>
      </c>
      <c r="AF244" s="3">
        <f t="shared" si="11"/>
        <v>45224337.428571381</v>
      </c>
      <c r="AG244" s="3">
        <f t="shared" si="26"/>
        <v>42899810.957142889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174</v>
      </c>
      <c r="C245" s="7"/>
      <c r="D245" s="2" t="e">
        <f t="shared" si="12"/>
        <v>#N/A</v>
      </c>
      <c r="E245" s="2" t="e">
        <f t="shared" si="22"/>
        <v>#N/A</v>
      </c>
      <c r="F245" s="2">
        <v>1150649.4117647111</v>
      </c>
      <c r="G245" s="2">
        <f t="shared" si="23"/>
        <v>408938.14285714284</v>
      </c>
      <c r="H245" s="2">
        <f t="shared" si="13"/>
        <v>88737357.857143059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2539911.1428571395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1174290.3721488714</v>
      </c>
      <c r="Q245" s="2">
        <f>IF(P245&gt;Graph!$G$1*1000,Graph!$G$1*1000,P245)</f>
        <v>420000</v>
      </c>
      <c r="R245" s="2">
        <f t="shared" si="16"/>
        <v>91277269</v>
      </c>
      <c r="S245" s="2">
        <f t="shared" si="17"/>
        <v>408938.14285714924</v>
      </c>
      <c r="T245" s="2">
        <f t="shared" si="18"/>
        <v>11061.857142857276</v>
      </c>
      <c r="U245" s="2">
        <f t="shared" si="19"/>
        <v>420000</v>
      </c>
      <c r="V245" s="2">
        <f t="shared" si="28"/>
        <v>54386553.857142761</v>
      </c>
      <c r="W245" s="2">
        <f t="shared" si="20"/>
        <v>408938.14285714179</v>
      </c>
      <c r="X245" s="2">
        <f t="shared" si="6"/>
        <v>11061.857142858207</v>
      </c>
      <c r="Y245" s="2">
        <f t="shared" si="7"/>
        <v>36890715.142857224</v>
      </c>
      <c r="Z245" s="2" t="str">
        <f t="shared" si="8"/>
        <v>MEEP</v>
      </c>
      <c r="AA245" s="2">
        <f>IF(Z245="HERE",Y245,AA244+Graph!$G$1*1000)</f>
        <v>54883993.428571463</v>
      </c>
      <c r="AB245" s="2">
        <f t="shared" si="21"/>
        <v>420000</v>
      </c>
      <c r="AC245" s="2">
        <f t="shared" si="9"/>
        <v>35984337.428571381</v>
      </c>
      <c r="AD245" s="3">
        <f t="shared" si="10"/>
        <v>52800000</v>
      </c>
      <c r="AE245" s="2">
        <f>IF(AE243&gt;=52800000,52800000,IF(AB224=Graph!G$1*1000,AE244+Graph!G$1*1000,AC245))</f>
        <v>45644337.428571381</v>
      </c>
      <c r="AF245" s="3">
        <f t="shared" si="11"/>
        <v>45644337.428571381</v>
      </c>
      <c r="AG245" s="3">
        <f t="shared" si="26"/>
        <v>43298810.957142889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175</v>
      </c>
      <c r="C246" s="7"/>
      <c r="D246" s="2" t="e">
        <f t="shared" si="12"/>
        <v>#N/A</v>
      </c>
      <c r="E246" s="2" t="e">
        <f t="shared" si="22"/>
        <v>#N/A</v>
      </c>
      <c r="F246" s="2">
        <v>1154663.7279711664</v>
      </c>
      <c r="G246" s="2">
        <f t="shared" si="23"/>
        <v>408938.14285714284</v>
      </c>
      <c r="H246" s="2">
        <f t="shared" si="13"/>
        <v>89146296.000000209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2550972.9999999967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1178407.1488595307</v>
      </c>
      <c r="Q246" s="2">
        <f>IF(P246&gt;Graph!$G$1*1000,Graph!$G$1*1000,P246)</f>
        <v>420000</v>
      </c>
      <c r="R246" s="2">
        <f t="shared" si="16"/>
        <v>91697269</v>
      </c>
      <c r="S246" s="2">
        <f t="shared" si="17"/>
        <v>408938.14285714924</v>
      </c>
      <c r="T246" s="2">
        <f t="shared" si="18"/>
        <v>11061.857142857276</v>
      </c>
      <c r="U246" s="2">
        <f t="shared" si="19"/>
        <v>420000</v>
      </c>
      <c r="V246" s="2">
        <f t="shared" si="28"/>
        <v>54795491.999999903</v>
      </c>
      <c r="W246" s="2">
        <f t="shared" si="20"/>
        <v>408938.14285714179</v>
      </c>
      <c r="X246" s="2">
        <f t="shared" si="6"/>
        <v>11061.857142858207</v>
      </c>
      <c r="Y246" s="2">
        <f t="shared" si="7"/>
        <v>36901777.000000082</v>
      </c>
      <c r="Z246" s="2" t="str">
        <f t="shared" si="8"/>
        <v>MEEP</v>
      </c>
      <c r="AA246" s="2">
        <f>IF(Z246="HERE",Y246,AA245+Graph!$G$1*1000)</f>
        <v>55303993.428571463</v>
      </c>
      <c r="AB246" s="2">
        <f t="shared" si="21"/>
        <v>420000</v>
      </c>
      <c r="AC246" s="2">
        <f t="shared" si="9"/>
        <v>35984337.428571381</v>
      </c>
      <c r="AD246" s="3">
        <f t="shared" si="10"/>
        <v>52800000</v>
      </c>
      <c r="AE246" s="2">
        <f>IF(AE244&gt;=52800000,52800000,IF(AB225=Graph!G$1*1000,AE245+Graph!G$1*1000,AC246))</f>
        <v>46064337.428571381</v>
      </c>
      <c r="AF246" s="3">
        <f t="shared" si="11"/>
        <v>46064337.428571381</v>
      </c>
      <c r="AG246" s="3">
        <f t="shared" si="26"/>
        <v>43697810.957142889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176</v>
      </c>
      <c r="C247" s="7"/>
      <c r="D247" s="2" t="e">
        <f t="shared" si="12"/>
        <v>#N/A</v>
      </c>
      <c r="E247" s="2" t="e">
        <f t="shared" si="22"/>
        <v>#N/A</v>
      </c>
      <c r="F247" s="2">
        <v>1158678.0441776514</v>
      </c>
      <c r="G247" s="2">
        <f t="shared" si="23"/>
        <v>408938.14285714284</v>
      </c>
      <c r="H247" s="2">
        <f t="shared" si="13"/>
        <v>89555234.142857358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2562034.857142854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1182523.9255702198</v>
      </c>
      <c r="Q247" s="2">
        <f>IF(P247&gt;Graph!$G$1*1000,Graph!$G$1*1000,P247)</f>
        <v>420000</v>
      </c>
      <c r="R247" s="2">
        <f t="shared" si="16"/>
        <v>92117269</v>
      </c>
      <c r="S247" s="2">
        <f t="shared" si="17"/>
        <v>408938.14285714924</v>
      </c>
      <c r="T247" s="2">
        <f t="shared" si="18"/>
        <v>11061.857142857276</v>
      </c>
      <c r="U247" s="2">
        <f t="shared" si="19"/>
        <v>420000</v>
      </c>
      <c r="V247" s="2">
        <f t="shared" si="28"/>
        <v>55204430.142857045</v>
      </c>
      <c r="W247" s="2">
        <f t="shared" si="20"/>
        <v>408938.14285714179</v>
      </c>
      <c r="X247" s="2">
        <f t="shared" si="6"/>
        <v>11061.857142858207</v>
      </c>
      <c r="Y247" s="2">
        <f t="shared" si="7"/>
        <v>36912838.85714294</v>
      </c>
      <c r="Z247" s="2" t="str">
        <f t="shared" si="8"/>
        <v>MEEP</v>
      </c>
      <c r="AA247" s="2">
        <f>IF(Z247="HERE",Y247,AA246+Graph!$G$1*1000)</f>
        <v>55723993.428571463</v>
      </c>
      <c r="AB247" s="2">
        <f t="shared" si="21"/>
        <v>420000</v>
      </c>
      <c r="AC247" s="2">
        <f t="shared" si="9"/>
        <v>35984337.428571381</v>
      </c>
      <c r="AD247" s="3">
        <f t="shared" si="10"/>
        <v>52800000</v>
      </c>
      <c r="AE247" s="2">
        <f>IF(AE245&gt;=52800000,52800000,IF(AB226=Graph!G$1*1000,AE246+Graph!G$1*1000,AC247))</f>
        <v>46484337.428571381</v>
      </c>
      <c r="AF247" s="3">
        <f t="shared" si="11"/>
        <v>46484337.428571381</v>
      </c>
      <c r="AG247" s="3">
        <f t="shared" si="26"/>
        <v>44096810.957142889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177</v>
      </c>
      <c r="C248" s="7"/>
      <c r="D248" s="2" t="e">
        <f t="shared" si="12"/>
        <v>#N/A</v>
      </c>
      <c r="E248" s="2" t="e">
        <f t="shared" si="22"/>
        <v>#N/A</v>
      </c>
      <c r="F248" s="2">
        <v>1162692.3603841364</v>
      </c>
      <c r="G248" s="2">
        <f t="shared" si="23"/>
        <v>408938.14285714284</v>
      </c>
      <c r="H248" s="2">
        <f t="shared" si="13"/>
        <v>89964172.285714507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2573096.7142857113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1186640.7022809088</v>
      </c>
      <c r="Q248" s="2">
        <f>IF(P248&gt;Graph!$G$1*1000,Graph!$G$1*1000,P248)</f>
        <v>420000</v>
      </c>
      <c r="R248" s="2">
        <f t="shared" si="16"/>
        <v>92537269</v>
      </c>
      <c r="S248" s="2">
        <f t="shared" si="17"/>
        <v>408938.14285714924</v>
      </c>
      <c r="T248" s="2">
        <f t="shared" si="18"/>
        <v>11061.857142857276</v>
      </c>
      <c r="U248" s="2">
        <f t="shared" si="19"/>
        <v>420000</v>
      </c>
      <c r="V248" s="2">
        <f t="shared" si="28"/>
        <v>55613368.285714187</v>
      </c>
      <c r="W248" s="2">
        <f t="shared" si="20"/>
        <v>408938.14285714179</v>
      </c>
      <c r="X248" s="2">
        <f t="shared" si="6"/>
        <v>11061.857142858207</v>
      </c>
      <c r="Y248" s="2">
        <f t="shared" si="7"/>
        <v>36923900.714285798</v>
      </c>
      <c r="Z248" s="2" t="str">
        <f t="shared" si="8"/>
        <v>MEEP</v>
      </c>
      <c r="AA248" s="2">
        <f>IF(Z248="HERE",Y248,AA247+Graph!$G$1*1000)</f>
        <v>56143993.428571463</v>
      </c>
      <c r="AB248" s="2">
        <f t="shared" si="21"/>
        <v>420000</v>
      </c>
      <c r="AC248" s="2">
        <f t="shared" si="9"/>
        <v>35984337.428571381</v>
      </c>
      <c r="AD248" s="3">
        <f t="shared" si="10"/>
        <v>52800000</v>
      </c>
      <c r="AE248" s="2">
        <f>IF(AE246&gt;=52800000,52800000,IF(AB227=Graph!G$1*1000,AE247+Graph!G$1*1000,AC248))</f>
        <v>46904337.428571381</v>
      </c>
      <c r="AF248" s="3">
        <f t="shared" si="11"/>
        <v>46904337.428571381</v>
      </c>
      <c r="AG248" s="3">
        <f t="shared" si="26"/>
        <v>44495810.957142889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178</v>
      </c>
      <c r="C249" s="7"/>
      <c r="D249" s="2" t="e">
        <f t="shared" si="12"/>
        <v>#N/A</v>
      </c>
      <c r="E249" s="2" t="e">
        <f t="shared" si="22"/>
        <v>#N/A</v>
      </c>
      <c r="F249" s="2">
        <v>1166706.6765906215</v>
      </c>
      <c r="G249" s="2">
        <f t="shared" si="23"/>
        <v>408938.14285714284</v>
      </c>
      <c r="H249" s="2">
        <f t="shared" si="13"/>
        <v>90373110.428571656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2584158.5714285686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1190757.4789915979</v>
      </c>
      <c r="Q249" s="2">
        <f>IF(P249&gt;Graph!$G$1*1000,Graph!$G$1*1000,P249)</f>
        <v>420000</v>
      </c>
      <c r="R249" s="2">
        <f t="shared" si="16"/>
        <v>92957269</v>
      </c>
      <c r="S249" s="2">
        <f t="shared" si="17"/>
        <v>408938.14285714924</v>
      </c>
      <c r="T249" s="2">
        <f t="shared" si="18"/>
        <v>11061.857142857276</v>
      </c>
      <c r="U249" s="2">
        <f t="shared" si="19"/>
        <v>420000</v>
      </c>
      <c r="V249" s="2">
        <f t="shared" si="28"/>
        <v>56022306.428571329</v>
      </c>
      <c r="W249" s="2">
        <f t="shared" si="20"/>
        <v>408938.14285714179</v>
      </c>
      <c r="X249" s="2">
        <f t="shared" si="6"/>
        <v>11061.857142858207</v>
      </c>
      <c r="Y249" s="2">
        <f t="shared" si="7"/>
        <v>36934962.571428657</v>
      </c>
      <c r="Z249" s="2" t="str">
        <f t="shared" si="8"/>
        <v>MEEP</v>
      </c>
      <c r="AA249" s="2">
        <f>IF(Z249="HERE",Y249,AA248+Graph!$G$1*1000)</f>
        <v>56563993.428571463</v>
      </c>
      <c r="AB249" s="2">
        <f t="shared" si="21"/>
        <v>420000</v>
      </c>
      <c r="AC249" s="2">
        <f t="shared" si="9"/>
        <v>35984337.428571381</v>
      </c>
      <c r="AD249" s="3">
        <f t="shared" si="10"/>
        <v>52800000</v>
      </c>
      <c r="AE249" s="2">
        <f>IF(AE247&gt;=52800000,52800000,IF(AB228=Graph!G$1*1000,AE248+Graph!G$1*1000,AC249))</f>
        <v>47324337.428571381</v>
      </c>
      <c r="AF249" s="3">
        <f t="shared" si="11"/>
        <v>47324337.428571381</v>
      </c>
      <c r="AG249" s="3">
        <f t="shared" si="26"/>
        <v>44894810.957142889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179</v>
      </c>
      <c r="C250" s="7"/>
      <c r="D250" s="2" t="e">
        <f t="shared" si="12"/>
        <v>#N/A</v>
      </c>
      <c r="E250" s="2" t="e">
        <f t="shared" si="22"/>
        <v>#N/A</v>
      </c>
      <c r="F250" s="2">
        <v>1170720.9927971065</v>
      </c>
      <c r="G250" s="2">
        <f t="shared" si="23"/>
        <v>408938.14285714284</v>
      </c>
      <c r="H250" s="2">
        <f t="shared" si="13"/>
        <v>90782048.571428806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2595220.4285714258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1194874.255702287</v>
      </c>
      <c r="Q250" s="2">
        <f>IF(P250&gt;Graph!$G$1*1000,Graph!$G$1*1000,P250)</f>
        <v>420000</v>
      </c>
      <c r="R250" s="2">
        <f t="shared" si="16"/>
        <v>93377269</v>
      </c>
      <c r="S250" s="2">
        <f t="shared" si="17"/>
        <v>408938.14285714924</v>
      </c>
      <c r="T250" s="2">
        <f t="shared" si="18"/>
        <v>11061.857142857276</v>
      </c>
      <c r="U250" s="2">
        <f t="shared" si="19"/>
        <v>420000</v>
      </c>
      <c r="V250" s="2">
        <f t="shared" si="28"/>
        <v>56431244.57142847</v>
      </c>
      <c r="W250" s="2">
        <f t="shared" si="20"/>
        <v>408938.14285714179</v>
      </c>
      <c r="X250" s="2">
        <f t="shared" si="6"/>
        <v>11061.857142858207</v>
      </c>
      <c r="Y250" s="2">
        <f t="shared" si="7"/>
        <v>36946024.428571515</v>
      </c>
      <c r="Z250" s="2" t="str">
        <f t="shared" si="8"/>
        <v>MEEP</v>
      </c>
      <c r="AA250" s="2">
        <f>IF(Z250="HERE",Y250,AA249+Graph!$G$1*1000)</f>
        <v>56983993.428571463</v>
      </c>
      <c r="AB250" s="2">
        <f t="shared" si="21"/>
        <v>420000</v>
      </c>
      <c r="AC250" s="2">
        <f t="shared" si="9"/>
        <v>35984337.428571381</v>
      </c>
      <c r="AD250" s="3">
        <f t="shared" si="10"/>
        <v>52800000</v>
      </c>
      <c r="AE250" s="2">
        <f>IF(AE248&gt;=52800000,52800000,IF(AB229=Graph!G$1*1000,AE249+Graph!G$1*1000,AC250))</f>
        <v>47744337.428571381</v>
      </c>
      <c r="AF250" s="3">
        <f t="shared" si="11"/>
        <v>47744337.428571381</v>
      </c>
      <c r="AG250" s="3">
        <f t="shared" si="26"/>
        <v>45293810.957142889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180</v>
      </c>
      <c r="C251" s="7"/>
      <c r="D251" s="2" t="e">
        <f t="shared" si="12"/>
        <v>#N/A</v>
      </c>
      <c r="E251" s="2" t="e">
        <f t="shared" si="22"/>
        <v>#N/A</v>
      </c>
      <c r="F251" s="2">
        <v>1174735.3090035915</v>
      </c>
      <c r="G251" s="2">
        <f t="shared" si="23"/>
        <v>408938.14285714284</v>
      </c>
      <c r="H251" s="2">
        <f t="shared" si="13"/>
        <v>91190986.714285955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2606282.2857142831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1198991.032412976</v>
      </c>
      <c r="Q251" s="2">
        <f>IF(P251&gt;Graph!$G$1*1000,Graph!$G$1*1000,P251)</f>
        <v>420000</v>
      </c>
      <c r="R251" s="2">
        <f t="shared" si="16"/>
        <v>93797269</v>
      </c>
      <c r="S251" s="2">
        <f t="shared" si="17"/>
        <v>408938.14285714924</v>
      </c>
      <c r="T251" s="2">
        <f t="shared" si="18"/>
        <v>11061.857142857276</v>
      </c>
      <c r="U251" s="2">
        <f t="shared" si="19"/>
        <v>420000</v>
      </c>
      <c r="V251" s="2">
        <f t="shared" si="28"/>
        <v>56840182.714285612</v>
      </c>
      <c r="W251" s="2">
        <f t="shared" si="20"/>
        <v>408938.14285714179</v>
      </c>
      <c r="X251" s="2">
        <f t="shared" si="6"/>
        <v>11061.857142858207</v>
      </c>
      <c r="Y251" s="2">
        <f t="shared" si="7"/>
        <v>36957086.285714373</v>
      </c>
      <c r="Z251" s="2" t="str">
        <f t="shared" si="8"/>
        <v>MEEP</v>
      </c>
      <c r="AA251" s="2">
        <f>IF(Z251="HERE",Y251,AA250+Graph!$G$1*1000)</f>
        <v>57403993.428571463</v>
      </c>
      <c r="AB251" s="2">
        <f t="shared" si="21"/>
        <v>420000</v>
      </c>
      <c r="AC251" s="2">
        <f t="shared" si="9"/>
        <v>35984337.428571381</v>
      </c>
      <c r="AD251" s="3">
        <f t="shared" si="10"/>
        <v>52800000</v>
      </c>
      <c r="AE251" s="2">
        <f>IF(AE249&gt;=52800000,52800000,IF(AB230=Graph!G$1*1000,AE250+Graph!G$1*1000,AC251))</f>
        <v>48164337.428571381</v>
      </c>
      <c r="AF251" s="3">
        <f t="shared" si="11"/>
        <v>48164337.428571381</v>
      </c>
      <c r="AG251" s="3">
        <f t="shared" si="26"/>
        <v>45692810.957142889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181</v>
      </c>
      <c r="C252" s="7"/>
      <c r="D252" s="2" t="e">
        <f t="shared" si="12"/>
        <v>#N/A</v>
      </c>
      <c r="E252" s="2" t="e">
        <f t="shared" si="22"/>
        <v>#N/A</v>
      </c>
      <c r="F252" s="2">
        <v>1178749.6252100766</v>
      </c>
      <c r="G252" s="2">
        <f t="shared" si="23"/>
        <v>408938.14285714284</v>
      </c>
      <c r="H252" s="2">
        <f t="shared" si="13"/>
        <v>91599924.857143104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2617344.1428571404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1203107.8091236353</v>
      </c>
      <c r="Q252" s="2">
        <f>IF(P252&gt;Graph!$G$1*1000,Graph!$G$1*1000,P252)</f>
        <v>420000</v>
      </c>
      <c r="R252" s="2">
        <f t="shared" si="16"/>
        <v>94217269</v>
      </c>
      <c r="S252" s="2">
        <f t="shared" si="17"/>
        <v>408938.14285714924</v>
      </c>
      <c r="T252" s="2">
        <f t="shared" si="18"/>
        <v>11061.857142857276</v>
      </c>
      <c r="U252" s="2">
        <f t="shared" si="19"/>
        <v>420000</v>
      </c>
      <c r="V252" s="2">
        <f t="shared" si="28"/>
        <v>57249120.857142754</v>
      </c>
      <c r="W252" s="2">
        <f t="shared" si="20"/>
        <v>408938.14285714179</v>
      </c>
      <c r="X252" s="2">
        <f t="shared" si="6"/>
        <v>11061.857142858207</v>
      </c>
      <c r="Y252" s="2">
        <f t="shared" si="7"/>
        <v>36968148.142857231</v>
      </c>
      <c r="Z252" s="2" t="str">
        <f t="shared" si="8"/>
        <v>MEEP</v>
      </c>
      <c r="AA252" s="2">
        <f>IF(Z252="HERE",Y252,AA251+Graph!$G$1*1000)</f>
        <v>57823993.428571463</v>
      </c>
      <c r="AB252" s="2">
        <f t="shared" si="21"/>
        <v>420000</v>
      </c>
      <c r="AC252" s="2">
        <f t="shared" si="9"/>
        <v>35984337.428571381</v>
      </c>
      <c r="AD252" s="3">
        <f t="shared" si="10"/>
        <v>52800000</v>
      </c>
      <c r="AE252" s="2">
        <f>IF(AE250&gt;=52800000,52800000,IF(AB231=Graph!G$1*1000,AE251+Graph!G$1*1000,AC252))</f>
        <v>48584337.428571381</v>
      </c>
      <c r="AF252" s="3">
        <f t="shared" si="11"/>
        <v>48584337.428571381</v>
      </c>
      <c r="AG252" s="3">
        <f t="shared" si="26"/>
        <v>46091810.957142889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182</v>
      </c>
      <c r="C253" s="7"/>
      <c r="D253" s="2" t="e">
        <f t="shared" si="12"/>
        <v>#N/A</v>
      </c>
      <c r="E253" s="2" t="e">
        <f t="shared" si="22"/>
        <v>#N/A</v>
      </c>
      <c r="F253" s="2">
        <v>1182763.9414165616</v>
      </c>
      <c r="G253" s="2">
        <f t="shared" si="23"/>
        <v>408938.14285714284</v>
      </c>
      <c r="H253" s="2">
        <f t="shared" si="13"/>
        <v>92008863.000000253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2628405.9999999977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1207224.5858343244</v>
      </c>
      <c r="Q253" s="2">
        <f>IF(P253&gt;Graph!$G$1*1000,Graph!$G$1*1000,P253)</f>
        <v>420000</v>
      </c>
      <c r="R253" s="2">
        <f t="shared" si="16"/>
        <v>94637269</v>
      </c>
      <c r="S253" s="2">
        <f t="shared" si="17"/>
        <v>408938.14285714924</v>
      </c>
      <c r="T253" s="2">
        <f t="shared" si="18"/>
        <v>11061.857142857276</v>
      </c>
      <c r="U253" s="2">
        <f t="shared" si="19"/>
        <v>420000</v>
      </c>
      <c r="V253" s="2">
        <f t="shared" si="28"/>
        <v>57658058.999999896</v>
      </c>
      <c r="W253" s="2">
        <f t="shared" si="20"/>
        <v>408938.14285714179</v>
      </c>
      <c r="X253" s="2">
        <f t="shared" si="6"/>
        <v>11061.857142858207</v>
      </c>
      <c r="Y253" s="2">
        <f t="shared" si="7"/>
        <v>36979210.000000089</v>
      </c>
      <c r="Z253" s="2" t="str">
        <f t="shared" si="8"/>
        <v>MEEP</v>
      </c>
      <c r="AA253" s="2">
        <f>IF(Z253="HERE",Y253,AA252+Graph!$G$1*1000)</f>
        <v>58243993.428571463</v>
      </c>
      <c r="AB253" s="2">
        <f t="shared" si="21"/>
        <v>420000</v>
      </c>
      <c r="AC253" s="2">
        <f t="shared" si="9"/>
        <v>35984337.428571381</v>
      </c>
      <c r="AD253" s="3">
        <f t="shared" si="10"/>
        <v>52800000</v>
      </c>
      <c r="AE253" s="2">
        <f>IF(AE251&gt;=52800000,52800000,IF(AB232=Graph!G$1*1000,AE252+Graph!G$1*1000,AC253))</f>
        <v>49004337.428571381</v>
      </c>
      <c r="AF253" s="3">
        <f t="shared" si="11"/>
        <v>49004337.428571381</v>
      </c>
      <c r="AG253" s="3">
        <f t="shared" si="26"/>
        <v>46490810.957142889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183</v>
      </c>
      <c r="C254" s="7"/>
      <c r="D254" s="2" t="e">
        <f t="shared" si="12"/>
        <v>#N/A</v>
      </c>
      <c r="E254" s="2" t="e">
        <f t="shared" si="22"/>
        <v>#N/A</v>
      </c>
      <c r="F254" s="2">
        <v>1186778.2576230466</v>
      </c>
      <c r="G254" s="2">
        <f t="shared" si="23"/>
        <v>408938.14285714284</v>
      </c>
      <c r="H254" s="2">
        <f t="shared" si="13"/>
        <v>92417801.142857403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2639467.8571428549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1211341.3625450134</v>
      </c>
      <c r="Q254" s="2">
        <f>IF(P254&gt;Graph!$G$1*1000,Graph!$G$1*1000,P254)</f>
        <v>420000</v>
      </c>
      <c r="R254" s="2">
        <f t="shared" si="16"/>
        <v>95057269</v>
      </c>
      <c r="S254" s="2">
        <f t="shared" si="17"/>
        <v>408938.14285714924</v>
      </c>
      <c r="T254" s="2">
        <f t="shared" si="18"/>
        <v>11061.857142857276</v>
      </c>
      <c r="U254" s="2">
        <f t="shared" si="19"/>
        <v>420000</v>
      </c>
      <c r="V254" s="2">
        <f t="shared" si="28"/>
        <v>58066997.142857037</v>
      </c>
      <c r="W254" s="2">
        <f t="shared" si="20"/>
        <v>408938.14285714179</v>
      </c>
      <c r="X254" s="2">
        <f t="shared" si="6"/>
        <v>11061.857142858207</v>
      </c>
      <c r="Y254" s="2">
        <f t="shared" si="7"/>
        <v>36990271.857142948</v>
      </c>
      <c r="Z254" s="2" t="str">
        <f t="shared" si="8"/>
        <v>MEEP</v>
      </c>
      <c r="AA254" s="2">
        <f>IF(Z254="HERE",Y254,AA253+Graph!$G$1*1000)</f>
        <v>58663993.428571463</v>
      </c>
      <c r="AB254" s="2">
        <f t="shared" si="21"/>
        <v>420000</v>
      </c>
      <c r="AC254" s="2">
        <f t="shared" si="9"/>
        <v>35984337.428571381</v>
      </c>
      <c r="AD254" s="3">
        <f t="shared" si="10"/>
        <v>52800000</v>
      </c>
      <c r="AE254" s="2">
        <f>IF(AE252&gt;=52800000,52800000,IF(AB233=Graph!G$1*1000,AE253+Graph!G$1*1000,AC254))</f>
        <v>49424337.428571381</v>
      </c>
      <c r="AF254" s="3">
        <f t="shared" si="11"/>
        <v>49424337.428571381</v>
      </c>
      <c r="AG254" s="3">
        <f t="shared" si="26"/>
        <v>46889810.957142889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184</v>
      </c>
      <c r="C255" s="7"/>
      <c r="D255" s="2" t="e">
        <f t="shared" si="12"/>
        <v>#N/A</v>
      </c>
      <c r="E255" s="2" t="e">
        <f t="shared" si="22"/>
        <v>#N/A</v>
      </c>
      <c r="F255" s="2">
        <v>1190792.5738295317</v>
      </c>
      <c r="G255" s="2">
        <f t="shared" si="23"/>
        <v>408938.14285714284</v>
      </c>
      <c r="H255" s="2">
        <f t="shared" si="13"/>
        <v>92826739.285714552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2650529.7142857122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1215458.1392557025</v>
      </c>
      <c r="Q255" s="2">
        <f>IF(P255&gt;Graph!$G$1*1000,Graph!$G$1*1000,P255)</f>
        <v>420000</v>
      </c>
      <c r="R255" s="2">
        <f t="shared" si="16"/>
        <v>95477269</v>
      </c>
      <c r="S255" s="2">
        <f t="shared" si="17"/>
        <v>408938.14285714924</v>
      </c>
      <c r="T255" s="2">
        <f t="shared" si="18"/>
        <v>11061.857142857276</v>
      </c>
      <c r="U255" s="2">
        <f t="shared" si="19"/>
        <v>420000</v>
      </c>
      <c r="V255" s="2">
        <f t="shared" si="28"/>
        <v>58475935.285714179</v>
      </c>
      <c r="W255" s="2">
        <f t="shared" si="20"/>
        <v>408938.14285714179</v>
      </c>
      <c r="X255" s="2">
        <f t="shared" si="6"/>
        <v>11061.857142858207</v>
      </c>
      <c r="Y255" s="2">
        <f t="shared" si="7"/>
        <v>37001333.714285806</v>
      </c>
      <c r="Z255" s="2" t="str">
        <f t="shared" si="8"/>
        <v>MEEP</v>
      </c>
      <c r="AA255" s="2">
        <f>IF(Z255="HERE",Y255,AA254+Graph!$G$1*1000)</f>
        <v>59083993.428571463</v>
      </c>
      <c r="AB255" s="2">
        <f t="shared" si="21"/>
        <v>420000</v>
      </c>
      <c r="AC255" s="2">
        <f t="shared" si="9"/>
        <v>35984337.428571381</v>
      </c>
      <c r="AD255" s="3">
        <f t="shared" si="10"/>
        <v>52800000</v>
      </c>
      <c r="AE255" s="2">
        <f>IF(AE253&gt;=52800000,52800000,IF(AB234=Graph!G$1*1000,AE254+Graph!G$1*1000,AC255))</f>
        <v>49844337.428571381</v>
      </c>
      <c r="AF255" s="3">
        <f t="shared" si="11"/>
        <v>49844337.428571381</v>
      </c>
      <c r="AG255" s="3">
        <f t="shared" si="26"/>
        <v>47288810.957142889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185</v>
      </c>
      <c r="C256" s="7"/>
      <c r="D256" s="2" t="e">
        <f t="shared" si="12"/>
        <v>#N/A</v>
      </c>
      <c r="E256" s="2" t="e">
        <f t="shared" si="22"/>
        <v>#N/A</v>
      </c>
      <c r="F256" s="2">
        <v>1194806.8900360167</v>
      </c>
      <c r="G256" s="2">
        <f t="shared" si="23"/>
        <v>408938.14285714284</v>
      </c>
      <c r="H256" s="2">
        <f t="shared" si="13"/>
        <v>93235677.428571701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2661591.5714285695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1219574.9159663916</v>
      </c>
      <c r="Q256" s="2">
        <f>IF(P256&gt;Graph!$G$1*1000,Graph!$G$1*1000,P256)</f>
        <v>420000</v>
      </c>
      <c r="R256" s="2">
        <f t="shared" si="16"/>
        <v>95897269</v>
      </c>
      <c r="S256" s="2">
        <f t="shared" si="17"/>
        <v>408938.14285714924</v>
      </c>
      <c r="T256" s="2">
        <f t="shared" si="18"/>
        <v>11061.857142857276</v>
      </c>
      <c r="U256" s="2">
        <f t="shared" si="19"/>
        <v>420000</v>
      </c>
      <c r="V256" s="2">
        <f t="shared" si="28"/>
        <v>58884873.428571321</v>
      </c>
      <c r="W256" s="2">
        <f t="shared" si="20"/>
        <v>408938.14285714179</v>
      </c>
      <c r="X256" s="2">
        <f t="shared" si="6"/>
        <v>11061.857142858207</v>
      </c>
      <c r="Y256" s="2">
        <f t="shared" si="7"/>
        <v>37012395.571428664</v>
      </c>
      <c r="Z256" s="2" t="str">
        <f t="shared" si="8"/>
        <v>MEEP</v>
      </c>
      <c r="AA256" s="2">
        <f>IF(Z256="HERE",Y256,AA255+Graph!$G$1*1000)</f>
        <v>59503993.428571463</v>
      </c>
      <c r="AB256" s="2">
        <f t="shared" si="21"/>
        <v>420000</v>
      </c>
      <c r="AC256" s="2">
        <f t="shared" si="9"/>
        <v>35984337.428571381</v>
      </c>
      <c r="AD256" s="3">
        <f t="shared" si="10"/>
        <v>52800000</v>
      </c>
      <c r="AE256" s="2">
        <f>IF(AE254&gt;=52800000,52800000,IF(AB235=Graph!G$1*1000,AE255+Graph!G$1*1000,AC256))</f>
        <v>50264337.428571381</v>
      </c>
      <c r="AF256" s="3">
        <f t="shared" si="11"/>
        <v>50264337.428571381</v>
      </c>
      <c r="AG256" s="3">
        <f t="shared" si="26"/>
        <v>47687810.957142889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186</v>
      </c>
      <c r="C257" s="7"/>
      <c r="D257" s="2" t="e">
        <f t="shared" si="12"/>
        <v>#N/A</v>
      </c>
      <c r="E257" s="2" t="e">
        <f t="shared" si="22"/>
        <v>#N/A</v>
      </c>
      <c r="F257" s="2">
        <v>1198821.2062425017</v>
      </c>
      <c r="G257" s="2">
        <f t="shared" si="23"/>
        <v>408938.14285714284</v>
      </c>
      <c r="H257" s="2">
        <f t="shared" si="13"/>
        <v>93644615.57142885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2672653.4285714268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1223691.6926770806</v>
      </c>
      <c r="Q257" s="2">
        <f>IF(P257&gt;Graph!$G$1*1000,Graph!$G$1*1000,P257)</f>
        <v>420000</v>
      </c>
      <c r="R257" s="2">
        <f t="shared" si="16"/>
        <v>96317269</v>
      </c>
      <c r="S257" s="2">
        <f t="shared" si="17"/>
        <v>408938.14285714924</v>
      </c>
      <c r="T257" s="2">
        <f t="shared" si="18"/>
        <v>11061.857142857276</v>
      </c>
      <c r="U257" s="2">
        <f t="shared" si="19"/>
        <v>420000</v>
      </c>
      <c r="V257" s="2">
        <f t="shared" si="28"/>
        <v>59293811.571428463</v>
      </c>
      <c r="W257" s="2">
        <f t="shared" si="20"/>
        <v>408938.14285714179</v>
      </c>
      <c r="X257" s="2">
        <f t="shared" si="6"/>
        <v>11061.857142858207</v>
      </c>
      <c r="Y257" s="2">
        <f t="shared" si="7"/>
        <v>37023457.428571522</v>
      </c>
      <c r="Z257" s="2" t="str">
        <f t="shared" si="8"/>
        <v>MEEP</v>
      </c>
      <c r="AA257" s="2">
        <f>IF(Z257="HERE",Y257,AA256+Graph!$G$1*1000)</f>
        <v>59923993.428571463</v>
      </c>
      <c r="AB257" s="2">
        <f t="shared" si="21"/>
        <v>420000</v>
      </c>
      <c r="AC257" s="2">
        <f t="shared" si="9"/>
        <v>35984337.428571381</v>
      </c>
      <c r="AD257" s="3">
        <f t="shared" si="10"/>
        <v>52800000</v>
      </c>
      <c r="AE257" s="2">
        <f>IF(AE255&gt;=52800000,52800000,IF(AB236=Graph!G$1*1000,AE256+Graph!G$1*1000,AC257))</f>
        <v>50684337.428571381</v>
      </c>
      <c r="AF257" s="3">
        <f t="shared" si="11"/>
        <v>50684337.428571381</v>
      </c>
      <c r="AG257" s="3">
        <f t="shared" si="26"/>
        <v>48086810.957142889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187</v>
      </c>
      <c r="C258" s="7"/>
      <c r="D258" s="2" t="e">
        <f t="shared" si="12"/>
        <v>#N/A</v>
      </c>
      <c r="E258" s="2" t="e">
        <f t="shared" si="22"/>
        <v>#N/A</v>
      </c>
      <c r="F258" s="2">
        <v>1202835.522448957</v>
      </c>
      <c r="G258" s="2">
        <f t="shared" si="23"/>
        <v>408938.14285714284</v>
      </c>
      <c r="H258" s="2">
        <f t="shared" si="13"/>
        <v>94053553.714286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2683715.2857142841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1227808.4693877399</v>
      </c>
      <c r="Q258" s="2">
        <f>IF(P258&gt;Graph!$G$1*1000,Graph!$G$1*1000,P258)</f>
        <v>420000</v>
      </c>
      <c r="R258" s="2">
        <f t="shared" si="16"/>
        <v>96737269</v>
      </c>
      <c r="S258" s="2">
        <f t="shared" si="17"/>
        <v>408938.14285714924</v>
      </c>
      <c r="T258" s="2">
        <f t="shared" si="18"/>
        <v>11061.857142857276</v>
      </c>
      <c r="U258" s="2">
        <f t="shared" si="19"/>
        <v>420000</v>
      </c>
      <c r="V258" s="2">
        <f t="shared" si="28"/>
        <v>59702749.714285605</v>
      </c>
      <c r="W258" s="2">
        <f t="shared" si="20"/>
        <v>408938.14285714179</v>
      </c>
      <c r="X258" s="2">
        <f t="shared" si="6"/>
        <v>11061.857142858207</v>
      </c>
      <c r="Y258" s="2">
        <f t="shared" si="7"/>
        <v>37034519.28571438</v>
      </c>
      <c r="Z258" s="2" t="str">
        <f t="shared" si="8"/>
        <v>MEEP</v>
      </c>
      <c r="AA258" s="2">
        <f>IF(Z258="HERE",Y258,AA257+Graph!$G$1*1000)</f>
        <v>60343993.428571463</v>
      </c>
      <c r="AB258" s="2">
        <f t="shared" si="21"/>
        <v>420000</v>
      </c>
      <c r="AC258" s="2">
        <f t="shared" si="9"/>
        <v>35984337.428571381</v>
      </c>
      <c r="AD258" s="3">
        <f t="shared" si="10"/>
        <v>52800000</v>
      </c>
      <c r="AE258" s="2">
        <f>IF(AE256&gt;=52800000,52800000,IF(AB237=Graph!G$1*1000,AE257+Graph!G$1*1000,AC258))</f>
        <v>51104337.428571381</v>
      </c>
      <c r="AF258" s="3">
        <f t="shared" si="11"/>
        <v>51104337.428571381</v>
      </c>
      <c r="AG258" s="3">
        <f t="shared" si="26"/>
        <v>48485810.957142889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188</v>
      </c>
      <c r="C259" s="7"/>
      <c r="D259" s="2" t="e">
        <f t="shared" si="12"/>
        <v>#N/A</v>
      </c>
      <c r="E259" s="2" t="e">
        <f t="shared" si="22"/>
        <v>#N/A</v>
      </c>
      <c r="F259" s="2">
        <v>1206849.838655442</v>
      </c>
      <c r="G259" s="2">
        <f t="shared" si="23"/>
        <v>408938.14285714284</v>
      </c>
      <c r="H259" s="2">
        <f t="shared" si="13"/>
        <v>94462491.857143149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2694777.1428571413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1231925.246098429</v>
      </c>
      <c r="Q259" s="2">
        <f>IF(P259&gt;Graph!$G$1*1000,Graph!$G$1*1000,P259)</f>
        <v>420000</v>
      </c>
      <c r="R259" s="2">
        <f t="shared" si="16"/>
        <v>97157269</v>
      </c>
      <c r="S259" s="2">
        <f t="shared" si="17"/>
        <v>408938.14285714924</v>
      </c>
      <c r="T259" s="2">
        <f t="shared" si="18"/>
        <v>11061.857142857276</v>
      </c>
      <c r="U259" s="2">
        <f t="shared" si="19"/>
        <v>420000</v>
      </c>
      <c r="V259" s="2">
        <f t="shared" si="28"/>
        <v>60111687.857142746</v>
      </c>
      <c r="W259" s="2">
        <f t="shared" si="20"/>
        <v>408938.14285714179</v>
      </c>
      <c r="X259" s="2">
        <f t="shared" si="6"/>
        <v>11061.857142858207</v>
      </c>
      <c r="Y259" s="2">
        <f t="shared" si="7"/>
        <v>37045581.142857239</v>
      </c>
      <c r="Z259" s="2" t="str">
        <f t="shared" si="8"/>
        <v>MEEP</v>
      </c>
      <c r="AA259" s="2">
        <f>IF(Z259="HERE",Y259,AA258+Graph!$G$1*1000)</f>
        <v>60763993.428571463</v>
      </c>
      <c r="AB259" s="2">
        <f t="shared" si="21"/>
        <v>420000</v>
      </c>
      <c r="AC259" s="2">
        <f t="shared" si="9"/>
        <v>35984337.428571381</v>
      </c>
      <c r="AD259" s="3">
        <f t="shared" si="10"/>
        <v>52800000</v>
      </c>
      <c r="AE259" s="2">
        <f>IF(AE257&gt;=52800000,52800000,IF(AB238=Graph!G$1*1000,AE258+Graph!G$1*1000,AC259))</f>
        <v>51524337.428571381</v>
      </c>
      <c r="AF259" s="3">
        <f t="shared" si="11"/>
        <v>51524337.428571381</v>
      </c>
      <c r="AG259" s="3">
        <f t="shared" si="26"/>
        <v>48884810.957142889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189</v>
      </c>
      <c r="C260" s="7"/>
      <c r="D260" s="2" t="e">
        <f t="shared" si="12"/>
        <v>#N/A</v>
      </c>
      <c r="E260" s="2" t="e">
        <f t="shared" si="22"/>
        <v>#N/A</v>
      </c>
      <c r="F260" s="2">
        <v>1210864.154861927</v>
      </c>
      <c r="G260" s="2">
        <f t="shared" si="23"/>
        <v>408938.14285714284</v>
      </c>
      <c r="H260" s="2">
        <f t="shared" si="13"/>
        <v>94871430.000000298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2705838.9999999986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1236042.022809118</v>
      </c>
      <c r="Q260" s="2">
        <f>IF(P260&gt;Graph!$G$1*1000,Graph!$G$1*1000,P260)</f>
        <v>420000</v>
      </c>
      <c r="R260" s="2">
        <f t="shared" si="16"/>
        <v>97577269</v>
      </c>
      <c r="S260" s="2">
        <f t="shared" si="17"/>
        <v>408938.14285714924</v>
      </c>
      <c r="T260" s="2">
        <f t="shared" si="18"/>
        <v>11061.857142857276</v>
      </c>
      <c r="U260" s="2">
        <f t="shared" si="19"/>
        <v>420000</v>
      </c>
      <c r="V260" s="2">
        <f t="shared" si="28"/>
        <v>60520625.999999888</v>
      </c>
      <c r="W260" s="2">
        <f t="shared" si="20"/>
        <v>408938.14285714179</v>
      </c>
      <c r="X260" s="2">
        <f t="shared" si="6"/>
        <v>11061.857142858207</v>
      </c>
      <c r="Y260" s="2">
        <f t="shared" si="7"/>
        <v>37056643.000000097</v>
      </c>
      <c r="Z260" s="2" t="str">
        <f t="shared" si="8"/>
        <v>MEEP</v>
      </c>
      <c r="AA260" s="2">
        <f>IF(Z260="HERE",Y260,AA259+Graph!$G$1*1000)</f>
        <v>61183993.428571463</v>
      </c>
      <c r="AB260" s="2">
        <f t="shared" si="21"/>
        <v>420000</v>
      </c>
      <c r="AC260" s="2">
        <f t="shared" si="9"/>
        <v>35984337.428571381</v>
      </c>
      <c r="AD260" s="3">
        <f t="shared" si="10"/>
        <v>52800000</v>
      </c>
      <c r="AE260" s="2">
        <f>IF(AE258&gt;=52800000,52800000,IF(AB239=Graph!G$1*1000,AE259+Graph!G$1*1000,AC260))</f>
        <v>51944337.428571381</v>
      </c>
      <c r="AF260" s="3">
        <f t="shared" si="11"/>
        <v>51944337.428571381</v>
      </c>
      <c r="AG260" s="3">
        <f t="shared" si="26"/>
        <v>49283810.957142889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190</v>
      </c>
      <c r="C261" s="7"/>
      <c r="D261" s="2" t="e">
        <f t="shared" si="12"/>
        <v>#N/A</v>
      </c>
      <c r="E261" s="2" t="e">
        <f t="shared" si="22"/>
        <v>#N/A</v>
      </c>
      <c r="F261" s="2">
        <v>1214878.4710684121</v>
      </c>
      <c r="G261" s="2">
        <f t="shared" si="23"/>
        <v>408938.14285714284</v>
      </c>
      <c r="H261" s="2">
        <f t="shared" si="13"/>
        <v>95280368.142857447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2716900.8571428559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1240158.7995198071</v>
      </c>
      <c r="Q261" s="2">
        <f>IF(P261&gt;Graph!$G$1*1000,Graph!$G$1*1000,P261)</f>
        <v>420000</v>
      </c>
      <c r="R261" s="2">
        <f t="shared" si="16"/>
        <v>97997269</v>
      </c>
      <c r="S261" s="2">
        <f t="shared" si="17"/>
        <v>408938.14285714924</v>
      </c>
      <c r="T261" s="2">
        <f t="shared" si="18"/>
        <v>11061.857142857276</v>
      </c>
      <c r="U261" s="2">
        <f t="shared" si="19"/>
        <v>420000</v>
      </c>
      <c r="V261" s="2">
        <f t="shared" si="28"/>
        <v>60929564.14285703</v>
      </c>
      <c r="W261" s="2">
        <f t="shared" si="20"/>
        <v>408938.14285714179</v>
      </c>
      <c r="X261" s="2">
        <f t="shared" si="6"/>
        <v>11061.857142858207</v>
      </c>
      <c r="Y261" s="2">
        <f t="shared" si="7"/>
        <v>37067704.857142955</v>
      </c>
      <c r="Z261" s="2" t="str">
        <f t="shared" si="8"/>
        <v>MEEP</v>
      </c>
      <c r="AA261" s="2">
        <f>IF(Z261="HERE",Y261,AA260+Graph!$G$1*1000)</f>
        <v>61603993.428571463</v>
      </c>
      <c r="AB261" s="2">
        <f t="shared" si="21"/>
        <v>420000</v>
      </c>
      <c r="AC261" s="2">
        <f t="shared" si="9"/>
        <v>35984337.428571381</v>
      </c>
      <c r="AD261" s="3">
        <f t="shared" si="10"/>
        <v>52800000</v>
      </c>
      <c r="AE261" s="2">
        <f>IF(AE259&gt;=52800000,52800000,IF(AB240=Graph!G$1*1000,AE260+Graph!G$1*1000,AC261))</f>
        <v>52364337.428571381</v>
      </c>
      <c r="AF261" s="3">
        <f t="shared" si="11"/>
        <v>52364337.428571381</v>
      </c>
      <c r="AG261" s="3">
        <f t="shared" si="26"/>
        <v>49682810.957142889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191</v>
      </c>
      <c r="C262" s="7"/>
      <c r="D262" s="2" t="e">
        <f t="shared" si="12"/>
        <v>#N/A</v>
      </c>
      <c r="E262" s="2" t="e">
        <f t="shared" si="22"/>
        <v>#N/A</v>
      </c>
      <c r="F262" s="2">
        <v>1218892.7872748971</v>
      </c>
      <c r="G262" s="2">
        <f t="shared" si="23"/>
        <v>408938.14285714284</v>
      </c>
      <c r="H262" s="2">
        <f t="shared" si="13"/>
        <v>95689306.285714597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2727962.7142857132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1244275.5762304962</v>
      </c>
      <c r="Q262" s="2">
        <f>IF(P262&gt;Graph!$G$1*1000,Graph!$G$1*1000,P262)</f>
        <v>420000</v>
      </c>
      <c r="R262" s="2">
        <f t="shared" si="16"/>
        <v>98417269</v>
      </c>
      <c r="S262" s="2">
        <f t="shared" si="17"/>
        <v>408938.14285714924</v>
      </c>
      <c r="T262" s="2">
        <f t="shared" si="18"/>
        <v>11061.857142857276</v>
      </c>
      <c r="U262" s="2">
        <f t="shared" si="19"/>
        <v>420000</v>
      </c>
      <c r="V262" s="2">
        <f t="shared" si="28"/>
        <v>61338502.285714172</v>
      </c>
      <c r="W262" s="2">
        <f t="shared" si="20"/>
        <v>408938.14285714179</v>
      </c>
      <c r="X262" s="2">
        <f t="shared" si="6"/>
        <v>11061.857142858207</v>
      </c>
      <c r="Y262" s="2">
        <f t="shared" si="7"/>
        <v>37078766.714285813</v>
      </c>
      <c r="Z262" s="2" t="str">
        <f t="shared" si="8"/>
        <v>MEEP</v>
      </c>
      <c r="AA262" s="2">
        <f>IF(Z262="HERE",Y262,AA261+Graph!$G$1*1000)</f>
        <v>62023993.428571463</v>
      </c>
      <c r="AB262" s="2">
        <f t="shared" si="21"/>
        <v>420000</v>
      </c>
      <c r="AC262" s="2">
        <f t="shared" si="9"/>
        <v>35984337.428571381</v>
      </c>
      <c r="AD262" s="3">
        <f t="shared" si="10"/>
        <v>52800000</v>
      </c>
      <c r="AE262" s="2">
        <f>IF(AE260&gt;=52800000,52800000,IF(AB241=Graph!G$1*1000,AE261+Graph!G$1*1000,AC262))</f>
        <v>52784337.428571381</v>
      </c>
      <c r="AF262" s="3">
        <f t="shared" si="11"/>
        <v>52784337.428571381</v>
      </c>
      <c r="AG262" s="3">
        <f t="shared" si="26"/>
        <v>49718216.871428572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192</v>
      </c>
      <c r="C263" s="7"/>
      <c r="D263" s="2" t="e">
        <f t="shared" si="12"/>
        <v>#N/A</v>
      </c>
      <c r="E263" s="2" t="e">
        <f t="shared" si="22"/>
        <v>#N/A</v>
      </c>
      <c r="F263" s="2">
        <v>1222907.1034813821</v>
      </c>
      <c r="G263" s="2">
        <f t="shared" si="23"/>
        <v>408938.14285714284</v>
      </c>
      <c r="H263" s="2">
        <f t="shared" si="13"/>
        <v>96098244.428571746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2739024.5714285704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1248392.3529411852</v>
      </c>
      <c r="Q263" s="2">
        <f>IF(P263&gt;Graph!$G$1*1000,Graph!$G$1*1000,P263)</f>
        <v>420000</v>
      </c>
      <c r="R263" s="2">
        <f t="shared" si="16"/>
        <v>98837269</v>
      </c>
      <c r="S263" s="2">
        <f t="shared" si="17"/>
        <v>408938.14285714924</v>
      </c>
      <c r="T263" s="2">
        <f t="shared" si="18"/>
        <v>11061.857142857276</v>
      </c>
      <c r="U263" s="2">
        <f t="shared" si="19"/>
        <v>420000</v>
      </c>
      <c r="V263" s="2">
        <f t="shared" si="28"/>
        <v>61747440.428571314</v>
      </c>
      <c r="W263" s="2">
        <f t="shared" si="20"/>
        <v>408938.14285714179</v>
      </c>
      <c r="X263" s="2">
        <f t="shared" si="6"/>
        <v>11061.857142858207</v>
      </c>
      <c r="Y263" s="2">
        <f t="shared" si="7"/>
        <v>37089828.571428671</v>
      </c>
      <c r="Z263" s="2" t="str">
        <f t="shared" si="8"/>
        <v>MEEP</v>
      </c>
      <c r="AA263" s="2">
        <f>IF(Z263="HERE",Y263,AA262+Graph!$G$1*1000)</f>
        <v>62443993.428571463</v>
      </c>
      <c r="AB263" s="2">
        <f t="shared" si="21"/>
        <v>420000</v>
      </c>
      <c r="AC263" s="2">
        <f t="shared" si="9"/>
        <v>35984337.428571381</v>
      </c>
      <c r="AD263" s="3">
        <f t="shared" si="10"/>
        <v>52800000</v>
      </c>
      <c r="AE263" s="2">
        <f>IF(AE261&gt;=52800000,52800000,IF(AB242=Graph!G$1*1000,AE262+Graph!G$1*1000,AC263))</f>
        <v>53204337.428571381</v>
      </c>
      <c r="AF263" s="3">
        <f t="shared" si="11"/>
        <v>52800000</v>
      </c>
      <c r="AG263" s="3">
        <f t="shared" si="26"/>
        <v>49739216.871428572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193</v>
      </c>
      <c r="C264" s="7"/>
      <c r="D264" s="2" t="e">
        <f t="shared" si="12"/>
        <v>#N/A</v>
      </c>
      <c r="E264" s="2" t="e">
        <f t="shared" si="22"/>
        <v>#N/A</v>
      </c>
      <c r="F264" s="2">
        <v>1226921.4196878672</v>
      </c>
      <c r="G264" s="2">
        <f t="shared" si="23"/>
        <v>408938.14285714284</v>
      </c>
      <c r="H264" s="2">
        <f t="shared" si="13"/>
        <v>96507182.571428895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2750086.4285714277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1252509.1296518445</v>
      </c>
      <c r="Q264" s="2">
        <f>IF(P264&gt;Graph!$G$1*1000,Graph!$G$1*1000,P264)</f>
        <v>420000</v>
      </c>
      <c r="R264" s="2">
        <f t="shared" si="16"/>
        <v>99257269</v>
      </c>
      <c r="S264" s="2">
        <f t="shared" si="17"/>
        <v>408938.14285714924</v>
      </c>
      <c r="T264" s="2">
        <f t="shared" si="18"/>
        <v>11061.857142857276</v>
      </c>
      <c r="U264" s="2">
        <f t="shared" si="19"/>
        <v>420000</v>
      </c>
      <c r="V264" s="2">
        <f t="shared" si="28"/>
        <v>62156378.571428455</v>
      </c>
      <c r="W264" s="2">
        <f t="shared" si="20"/>
        <v>408938.14285714179</v>
      </c>
      <c r="X264" s="2">
        <f t="shared" si="6"/>
        <v>11061.857142858207</v>
      </c>
      <c r="Y264" s="2">
        <f t="shared" si="7"/>
        <v>37100890.42857153</v>
      </c>
      <c r="Z264" s="2" t="str">
        <f t="shared" si="8"/>
        <v>MEEP</v>
      </c>
      <c r="AA264" s="2">
        <f>IF(Z264="HERE",Y264,AA263+Graph!$G$1*1000)</f>
        <v>62863993.428571463</v>
      </c>
      <c r="AB264" s="2">
        <f t="shared" si="21"/>
        <v>420000</v>
      </c>
      <c r="AC264" s="2">
        <f t="shared" si="9"/>
        <v>35984337.428571381</v>
      </c>
      <c r="AD264" s="3">
        <f t="shared" si="10"/>
        <v>52800000</v>
      </c>
      <c r="AE264" s="2">
        <f>IF(AE262&gt;=52800000,52800000,IF(AB243=Graph!G$1*1000,AE263+Graph!G$1*1000,AC264))</f>
        <v>53624337.428571381</v>
      </c>
      <c r="AF264" s="3">
        <f t="shared" si="11"/>
        <v>52800000</v>
      </c>
      <c r="AG264" s="3">
        <f t="shared" si="26"/>
        <v>49760216.871428572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194</v>
      </c>
      <c r="C265" s="7"/>
      <c r="D265" s="2" t="e">
        <f t="shared" si="12"/>
        <v>#N/A</v>
      </c>
      <c r="E265" s="2" t="e">
        <f t="shared" si="22"/>
        <v>#N/A</v>
      </c>
      <c r="F265" s="2">
        <v>1230935.7358943522</v>
      </c>
      <c r="G265" s="2">
        <f t="shared" si="23"/>
        <v>408938.14285714284</v>
      </c>
      <c r="H265" s="2">
        <f t="shared" si="13"/>
        <v>96916120.714286044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2761148.285714285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1256625.9063625336</v>
      </c>
      <c r="Q265" s="2">
        <f>IF(P265&gt;Graph!$G$1*1000,Graph!$G$1*1000,P265)</f>
        <v>420000</v>
      </c>
      <c r="R265" s="2">
        <f t="shared" si="16"/>
        <v>99677269</v>
      </c>
      <c r="S265" s="2">
        <f t="shared" si="17"/>
        <v>408938.14285714924</v>
      </c>
      <c r="T265" s="2">
        <f t="shared" si="18"/>
        <v>11061.857142857276</v>
      </c>
      <c r="U265" s="2">
        <f t="shared" si="19"/>
        <v>420000</v>
      </c>
      <c r="V265" s="2">
        <f t="shared" si="28"/>
        <v>62565316.714285597</v>
      </c>
      <c r="W265" s="2">
        <f t="shared" si="20"/>
        <v>408938.14285714179</v>
      </c>
      <c r="X265" s="2">
        <f t="shared" si="6"/>
        <v>11061.857142858207</v>
      </c>
      <c r="Y265" s="2">
        <f t="shared" si="7"/>
        <v>37111952.285714388</v>
      </c>
      <c r="Z265" s="2" t="str">
        <f t="shared" si="8"/>
        <v>MEEP</v>
      </c>
      <c r="AA265" s="2">
        <f>IF(Z265="HERE",Y265,AA264+Graph!$G$1*1000)</f>
        <v>63283993.428571463</v>
      </c>
      <c r="AB265" s="2">
        <f t="shared" si="21"/>
        <v>420000</v>
      </c>
      <c r="AC265" s="2">
        <f t="shared" si="9"/>
        <v>35984337.428571381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6"/>
        <v>49781216.871428572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195</v>
      </c>
      <c r="C266" s="7"/>
      <c r="D266" s="2" t="e">
        <f t="shared" si="12"/>
        <v>#N/A</v>
      </c>
      <c r="E266" s="2" t="e">
        <f t="shared" si="22"/>
        <v>#N/A</v>
      </c>
      <c r="F266" s="2">
        <v>1234950.0521008372</v>
      </c>
      <c r="G266" s="2">
        <f t="shared" si="23"/>
        <v>408938.14285714284</v>
      </c>
      <c r="H266" s="2">
        <f t="shared" si="13"/>
        <v>97325058.857143193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2772210.1428571423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1260742.6830732226</v>
      </c>
      <c r="Q266" s="2">
        <f>IF(P266&gt;Graph!$G$1*1000,Graph!$G$1*1000,P266)</f>
        <v>420000</v>
      </c>
      <c r="R266" s="2">
        <f t="shared" si="16"/>
        <v>100097269</v>
      </c>
      <c r="S266" s="2">
        <f t="shared" si="17"/>
        <v>408938.14285714924</v>
      </c>
      <c r="T266" s="2">
        <f t="shared" si="18"/>
        <v>11061.857142857276</v>
      </c>
      <c r="U266" s="2">
        <f t="shared" si="19"/>
        <v>420000</v>
      </c>
      <c r="V266" s="2">
        <f t="shared" si="28"/>
        <v>62974254.857142739</v>
      </c>
      <c r="W266" s="2">
        <f t="shared" si="20"/>
        <v>408938.14285714179</v>
      </c>
      <c r="X266" s="2">
        <f t="shared" si="6"/>
        <v>11061.857142858207</v>
      </c>
      <c r="Y266" s="2">
        <f t="shared" si="7"/>
        <v>37123014.142857246</v>
      </c>
      <c r="Z266" s="2" t="str">
        <f t="shared" si="8"/>
        <v>MEEP</v>
      </c>
      <c r="AA266" s="2">
        <f>IF(Z266="HERE",Y266,AA265+Graph!$G$1*1000)</f>
        <v>63703993.428571463</v>
      </c>
      <c r="AB266" s="2">
        <f t="shared" si="21"/>
        <v>420000</v>
      </c>
      <c r="AC266" s="2">
        <f t="shared" si="9"/>
        <v>35984337.428571381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6"/>
        <v>49802216.871428572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196</v>
      </c>
      <c r="C267" s="7"/>
      <c r="D267" s="2" t="e">
        <f t="shared" si="12"/>
        <v>#N/A</v>
      </c>
      <c r="E267" s="2" t="e">
        <f t="shared" si="22"/>
        <v>#N/A</v>
      </c>
      <c r="F267" s="2">
        <v>1238964.3683073223</v>
      </c>
      <c r="G267" s="2">
        <f t="shared" si="23"/>
        <v>408938.14285714284</v>
      </c>
      <c r="H267" s="2">
        <f t="shared" si="13"/>
        <v>97733997.000000343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2783271.9999999995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1264859.4597839117</v>
      </c>
      <c r="Q267" s="2">
        <f>IF(P267&gt;Graph!$G$1*1000,Graph!$G$1*1000,P267)</f>
        <v>420000</v>
      </c>
      <c r="R267" s="2">
        <f t="shared" si="16"/>
        <v>100517269</v>
      </c>
      <c r="S267" s="2">
        <f t="shared" si="17"/>
        <v>408938.14285714924</v>
      </c>
      <c r="T267" s="2">
        <f t="shared" si="18"/>
        <v>11061.857142857276</v>
      </c>
      <c r="U267" s="2">
        <f t="shared" si="19"/>
        <v>420000</v>
      </c>
      <c r="V267" s="2">
        <f t="shared" si="28"/>
        <v>63383192.999999881</v>
      </c>
      <c r="W267" s="2">
        <f t="shared" si="20"/>
        <v>408938.14285714179</v>
      </c>
      <c r="X267" s="2">
        <f t="shared" si="6"/>
        <v>11061.857142858207</v>
      </c>
      <c r="Y267" s="2">
        <f t="shared" si="7"/>
        <v>37134076.000000104</v>
      </c>
      <c r="Z267" s="2" t="str">
        <f t="shared" si="8"/>
        <v>MEEP</v>
      </c>
      <c r="AA267" s="2">
        <f>IF(Z267="HERE",Y267,AA266+Graph!$G$1*1000)</f>
        <v>64123993.428571463</v>
      </c>
      <c r="AB267" s="2">
        <f t="shared" si="21"/>
        <v>420000</v>
      </c>
      <c r="AC267" s="2">
        <f t="shared" si="9"/>
        <v>35984337.428571381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6"/>
        <v>49823216.871428572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197</v>
      </c>
      <c r="C268" s="7"/>
      <c r="D268" s="2" t="e">
        <f t="shared" si="12"/>
        <v>#N/A</v>
      </c>
      <c r="E268" s="2" t="e">
        <f t="shared" si="22"/>
        <v>#N/A</v>
      </c>
      <c r="F268" s="2">
        <v>1242978.6845138073</v>
      </c>
      <c r="G268" s="2">
        <f t="shared" si="23"/>
        <v>408938.14285714284</v>
      </c>
      <c r="H268" s="2">
        <f t="shared" si="13"/>
        <v>98142935.142857492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2794333.8571428568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1268976.2364946008</v>
      </c>
      <c r="Q268" s="2">
        <f>IF(P268&gt;Graph!$G$1*1000,Graph!$G$1*1000,P268)</f>
        <v>420000</v>
      </c>
      <c r="R268" s="2">
        <f t="shared" si="16"/>
        <v>100937269</v>
      </c>
      <c r="S268" s="2">
        <f t="shared" si="17"/>
        <v>408938.14285714924</v>
      </c>
      <c r="T268" s="2">
        <f t="shared" si="18"/>
        <v>11061.857142857276</v>
      </c>
      <c r="U268" s="2">
        <f t="shared" si="19"/>
        <v>420000</v>
      </c>
      <c r="V268" s="2">
        <f t="shared" si="28"/>
        <v>63792131.142857023</v>
      </c>
      <c r="W268" s="2">
        <f t="shared" si="20"/>
        <v>408938.14285714179</v>
      </c>
      <c r="X268" s="2">
        <f t="shared" si="6"/>
        <v>11061.857142858207</v>
      </c>
      <c r="Y268" s="2">
        <f t="shared" si="7"/>
        <v>37145137.857142963</v>
      </c>
      <c r="Z268" s="2" t="str">
        <f t="shared" si="8"/>
        <v>MEEP</v>
      </c>
      <c r="AA268" s="2">
        <f>IF(Z268="HERE",Y268,AA267+Graph!$G$1*1000)</f>
        <v>64543993.428571463</v>
      </c>
      <c r="AB268" s="2">
        <f t="shared" si="21"/>
        <v>420000</v>
      </c>
      <c r="AC268" s="2">
        <f t="shared" si="9"/>
        <v>35984337.428571381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49844216.871428572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198</v>
      </c>
      <c r="C269" s="7"/>
      <c r="D269" s="2" t="e">
        <f t="shared" si="12"/>
        <v>#N/A</v>
      </c>
      <c r="E269" s="2" t="e">
        <f t="shared" si="22"/>
        <v>#N/A</v>
      </c>
      <c r="F269" s="2">
        <v>1246993.0007202923</v>
      </c>
      <c r="G269" s="2">
        <f t="shared" si="23"/>
        <v>408938.14285714284</v>
      </c>
      <c r="H269" s="2">
        <f t="shared" si="13"/>
        <v>98551873.285714641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2805395.7142857141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1273093.0132052898</v>
      </c>
      <c r="Q269" s="2">
        <f>IF(P269&gt;Graph!$G$1*1000,Graph!$G$1*1000,P269)</f>
        <v>420000</v>
      </c>
      <c r="R269" s="2">
        <f t="shared" si="16"/>
        <v>101357269</v>
      </c>
      <c r="S269" s="2">
        <f t="shared" si="17"/>
        <v>408938.14285714924</v>
      </c>
      <c r="T269" s="2">
        <f t="shared" si="18"/>
        <v>11061.857142857276</v>
      </c>
      <c r="U269" s="2">
        <f t="shared" si="19"/>
        <v>420000</v>
      </c>
      <c r="V269" s="2">
        <f t="shared" si="28"/>
        <v>64201069.285714164</v>
      </c>
      <c r="W269" s="2">
        <f t="shared" si="20"/>
        <v>408938.14285714179</v>
      </c>
      <c r="X269" s="2">
        <f t="shared" si="6"/>
        <v>11061.857142858207</v>
      </c>
      <c r="Y269" s="2">
        <f t="shared" si="7"/>
        <v>37156199.714285821</v>
      </c>
      <c r="Z269" s="2" t="str">
        <f t="shared" si="8"/>
        <v>MEEP</v>
      </c>
      <c r="AA269" s="2">
        <f>IF(Z269="HERE",Y269,AA268+Graph!$G$1*1000)</f>
        <v>64963993.428571463</v>
      </c>
      <c r="AB269" s="2">
        <f t="shared" si="21"/>
        <v>420000</v>
      </c>
      <c r="AC269" s="2">
        <f t="shared" si="9"/>
        <v>35984337.428571381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49865216.871428572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199</v>
      </c>
      <c r="C270" s="7"/>
      <c r="D270" s="2" t="e">
        <f t="shared" si="12"/>
        <v>#N/A</v>
      </c>
      <c r="E270" s="2" t="e">
        <f t="shared" si="22"/>
        <v>#N/A</v>
      </c>
      <c r="F270" s="2">
        <v>1251007.3169267476</v>
      </c>
      <c r="G270" s="2">
        <f t="shared" si="23"/>
        <v>408938.14285714284</v>
      </c>
      <c r="H270" s="2">
        <f t="shared" si="13"/>
        <v>98960811.42857179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2816457.5714285714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1277209.7899159491</v>
      </c>
      <c r="Q270" s="2">
        <f>IF(P270&gt;Graph!$G$1*1000,Graph!$G$1*1000,P270)</f>
        <v>420000</v>
      </c>
      <c r="R270" s="2">
        <f t="shared" si="16"/>
        <v>101777269</v>
      </c>
      <c r="S270" s="2">
        <f t="shared" si="17"/>
        <v>408938.14285714924</v>
      </c>
      <c r="T270" s="2">
        <f t="shared" si="18"/>
        <v>11061.857142857276</v>
      </c>
      <c r="U270" s="2">
        <f t="shared" si="19"/>
        <v>420000</v>
      </c>
      <c r="V270" s="2">
        <f t="shared" si="28"/>
        <v>64610007.428571306</v>
      </c>
      <c r="W270" s="2">
        <f t="shared" si="20"/>
        <v>408938.14285714179</v>
      </c>
      <c r="X270" s="2">
        <f t="shared" si="6"/>
        <v>11061.857142858207</v>
      </c>
      <c r="Y270" s="2">
        <f t="shared" si="7"/>
        <v>37167261.571428679</v>
      </c>
      <c r="Z270" s="2" t="str">
        <f t="shared" si="8"/>
        <v>MEEP</v>
      </c>
      <c r="AA270" s="2">
        <f>IF(Z270="HERE",Y270,AA269+Graph!$G$1*1000)</f>
        <v>65383993.428571463</v>
      </c>
      <c r="AB270" s="2">
        <f t="shared" si="21"/>
        <v>420000</v>
      </c>
      <c r="AC270" s="2">
        <f t="shared" si="9"/>
        <v>35984337.428571381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49886216.871428572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200</v>
      </c>
      <c r="C271" s="7"/>
      <c r="D271" s="2" t="e">
        <f t="shared" si="12"/>
        <v>#N/A</v>
      </c>
      <c r="E271" s="2" t="e">
        <f t="shared" si="22"/>
        <v>#N/A</v>
      </c>
      <c r="F271" s="2">
        <v>1255021.6331332326</v>
      </c>
      <c r="G271" s="2">
        <f t="shared" si="23"/>
        <v>408938.14285714284</v>
      </c>
      <c r="H271" s="2">
        <f t="shared" si="13"/>
        <v>99369749.57142894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2827519.4285714286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1281326.5666266382</v>
      </c>
      <c r="Q271" s="2">
        <f>IF(P271&gt;Graph!$G$1*1000,Graph!$G$1*1000,P271)</f>
        <v>420000</v>
      </c>
      <c r="R271" s="2">
        <f t="shared" si="16"/>
        <v>102197269</v>
      </c>
      <c r="S271" s="2">
        <f t="shared" si="17"/>
        <v>408938.14285714924</v>
      </c>
      <c r="T271" s="2">
        <f t="shared" si="18"/>
        <v>11061.857142857276</v>
      </c>
      <c r="U271" s="2">
        <f t="shared" si="19"/>
        <v>420000</v>
      </c>
      <c r="V271" s="2">
        <f t="shared" si="28"/>
        <v>65018945.571428448</v>
      </c>
      <c r="W271" s="2">
        <f t="shared" si="20"/>
        <v>408938.14285714179</v>
      </c>
      <c r="X271" s="2">
        <f t="shared" si="6"/>
        <v>11061.857142858207</v>
      </c>
      <c r="Y271" s="2">
        <f t="shared" si="7"/>
        <v>37178323.428571537</v>
      </c>
      <c r="Z271" s="2" t="str">
        <f t="shared" si="8"/>
        <v>MEEP</v>
      </c>
      <c r="AA271" s="2">
        <f>IF(Z271="HERE",Y271,AA270+Graph!$G$1*1000)</f>
        <v>65803993.428571463</v>
      </c>
      <c r="AB271" s="2">
        <f t="shared" si="21"/>
        <v>420000</v>
      </c>
      <c r="AC271" s="2">
        <f t="shared" si="9"/>
        <v>35984337.428571381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49907216.871428572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201</v>
      </c>
      <c r="C272" s="7"/>
      <c r="D272" s="2" t="e">
        <f t="shared" si="12"/>
        <v>#N/A</v>
      </c>
      <c r="E272" s="2" t="e">
        <f t="shared" si="22"/>
        <v>#N/A</v>
      </c>
      <c r="F272" s="2">
        <v>1259035.9493397176</v>
      </c>
      <c r="G272" s="2">
        <f t="shared" si="23"/>
        <v>408938.14285714284</v>
      </c>
      <c r="H272" s="2">
        <f t="shared" si="13"/>
        <v>99778687.714286089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2838581.2857142859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1285443.3433373272</v>
      </c>
      <c r="Q272" s="2">
        <f>IF(P272&gt;Graph!$G$1*1000,Graph!$G$1*1000,P272)</f>
        <v>420000</v>
      </c>
      <c r="R272" s="2">
        <f t="shared" si="16"/>
        <v>102617269</v>
      </c>
      <c r="S272" s="2">
        <f t="shared" si="17"/>
        <v>408938.14285714924</v>
      </c>
      <c r="T272" s="2">
        <f t="shared" si="18"/>
        <v>11061.857142857276</v>
      </c>
      <c r="U272" s="2">
        <f t="shared" si="19"/>
        <v>420000</v>
      </c>
      <c r="V272" s="2">
        <f t="shared" si="28"/>
        <v>65427883.71428559</v>
      </c>
      <c r="W272" s="2">
        <f t="shared" si="20"/>
        <v>408938.14285714179</v>
      </c>
      <c r="X272" s="2">
        <f t="shared" si="6"/>
        <v>11061.857142858207</v>
      </c>
      <c r="Y272" s="2">
        <f t="shared" si="7"/>
        <v>37189385.285714395</v>
      </c>
      <c r="Z272" s="2" t="str">
        <f t="shared" si="8"/>
        <v>MEEP</v>
      </c>
      <c r="AA272" s="2">
        <f>IF(Z272="HERE",Y272,AA271+Graph!$G$1*1000)</f>
        <v>66223993.428571463</v>
      </c>
      <c r="AB272" s="2">
        <f t="shared" si="21"/>
        <v>420000</v>
      </c>
      <c r="AC272" s="2">
        <f t="shared" si="9"/>
        <v>35984337.428571381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49928216.871428572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202</v>
      </c>
      <c r="C273" s="7"/>
      <c r="D273" s="2" t="e">
        <f t="shared" si="12"/>
        <v>#N/A</v>
      </c>
      <c r="E273" s="2" t="e">
        <f t="shared" si="22"/>
        <v>#N/A</v>
      </c>
      <c r="F273" s="2">
        <v>1263050.2655462027</v>
      </c>
      <c r="G273" s="2">
        <f t="shared" si="23"/>
        <v>408938.14285714284</v>
      </c>
      <c r="H273" s="2">
        <f t="shared" si="13"/>
        <v>100187625.85714324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2849643.1428571432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1289560.1200480163</v>
      </c>
      <c r="Q273" s="2">
        <f>IF(P273&gt;Graph!$G$1*1000,Graph!$G$1*1000,P273)</f>
        <v>420000</v>
      </c>
      <c r="R273" s="2">
        <f t="shared" si="16"/>
        <v>103037269</v>
      </c>
      <c r="S273" s="2">
        <f t="shared" si="17"/>
        <v>408938.14285714924</v>
      </c>
      <c r="T273" s="2">
        <f t="shared" si="18"/>
        <v>11061.857142857276</v>
      </c>
      <c r="U273" s="2">
        <f t="shared" si="19"/>
        <v>420000</v>
      </c>
      <c r="V273" s="2">
        <f t="shared" si="28"/>
        <v>65836821.857142732</v>
      </c>
      <c r="W273" s="2">
        <f t="shared" si="20"/>
        <v>408938.14285714179</v>
      </c>
      <c r="X273" s="2">
        <f t="shared" si="6"/>
        <v>11061.857142858207</v>
      </c>
      <c r="Y273" s="2">
        <f t="shared" si="7"/>
        <v>37200447.142857254</v>
      </c>
      <c r="Z273" s="2" t="str">
        <f t="shared" si="8"/>
        <v>MEEP</v>
      </c>
      <c r="AA273" s="2">
        <f>IF(Z273="HERE",Y273,AA272+Graph!$G$1*1000)</f>
        <v>66643993.428571463</v>
      </c>
      <c r="AB273" s="2">
        <f t="shared" si="21"/>
        <v>420000</v>
      </c>
      <c r="AC273" s="2">
        <f t="shared" si="9"/>
        <v>35984337.428571381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49949216.871428572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203</v>
      </c>
      <c r="C274" s="7"/>
      <c r="D274" s="2" t="e">
        <f t="shared" si="12"/>
        <v>#N/A</v>
      </c>
      <c r="E274" s="2" t="e">
        <f t="shared" si="22"/>
        <v>#N/A</v>
      </c>
      <c r="F274" s="2">
        <v>1267064.5817526877</v>
      </c>
      <c r="G274" s="2">
        <f t="shared" si="23"/>
        <v>408938.14285714284</v>
      </c>
      <c r="H274" s="2">
        <f t="shared" si="13"/>
        <v>100596564.00000039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2860705.0000000005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1293676.8967587054</v>
      </c>
      <c r="Q274" s="2">
        <f>IF(P274&gt;Graph!$G$1*1000,Graph!$G$1*1000,P274)</f>
        <v>420000</v>
      </c>
      <c r="R274" s="2">
        <f t="shared" si="16"/>
        <v>103457269</v>
      </c>
      <c r="S274" s="2">
        <f t="shared" si="17"/>
        <v>408938.14285714924</v>
      </c>
      <c r="T274" s="2">
        <f t="shared" si="18"/>
        <v>11061.857142857276</v>
      </c>
      <c r="U274" s="2">
        <f t="shared" si="19"/>
        <v>420000</v>
      </c>
      <c r="V274" s="2">
        <f t="shared" si="28"/>
        <v>66245759.999999873</v>
      </c>
      <c r="W274" s="2">
        <f t="shared" si="20"/>
        <v>408938.14285714179</v>
      </c>
      <c r="X274" s="2">
        <f t="shared" si="6"/>
        <v>11061.857142858207</v>
      </c>
      <c r="Y274" s="2">
        <f t="shared" si="7"/>
        <v>37211509.000000112</v>
      </c>
      <c r="Z274" s="2" t="str">
        <f t="shared" si="8"/>
        <v>MEEP</v>
      </c>
      <c r="AA274" s="2">
        <f>IF(Z274="HERE",Y274,AA273+Graph!$G$1*1000)</f>
        <v>67063993.428571463</v>
      </c>
      <c r="AB274" s="2">
        <f t="shared" si="21"/>
        <v>420000</v>
      </c>
      <c r="AC274" s="2">
        <f t="shared" si="9"/>
        <v>35984337.428571381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49970216.871428572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204</v>
      </c>
      <c r="C275" s="7"/>
      <c r="D275" s="2" t="e">
        <f t="shared" si="12"/>
        <v>#N/A</v>
      </c>
      <c r="E275" s="2" t="e">
        <f t="shared" si="22"/>
        <v>#N/A</v>
      </c>
      <c r="F275" s="2">
        <v>1271078.8979591727</v>
      </c>
      <c r="G275" s="2">
        <f t="shared" si="23"/>
        <v>408938.14285714284</v>
      </c>
      <c r="H275" s="2">
        <f t="shared" si="13"/>
        <v>101005502.14285754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2871766.8571428577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1297793.6734693944</v>
      </c>
      <c r="Q275" s="2">
        <f>IF(P275&gt;Graph!$G$1*1000,Graph!$G$1*1000,P275)</f>
        <v>420000</v>
      </c>
      <c r="R275" s="2">
        <f t="shared" si="16"/>
        <v>103877269</v>
      </c>
      <c r="S275" s="2">
        <f t="shared" si="17"/>
        <v>408938.14285714924</v>
      </c>
      <c r="T275" s="2">
        <f t="shared" si="18"/>
        <v>11061.857142857276</v>
      </c>
      <c r="U275" s="2">
        <f t="shared" si="19"/>
        <v>420000</v>
      </c>
      <c r="V275" s="2">
        <f t="shared" si="28"/>
        <v>66654698.142857015</v>
      </c>
      <c r="W275" s="2">
        <f t="shared" si="20"/>
        <v>408938.14285714179</v>
      </c>
      <c r="X275" s="2">
        <f t="shared" si="6"/>
        <v>11061.857142858207</v>
      </c>
      <c r="Y275" s="2">
        <f t="shared" si="7"/>
        <v>37222570.85714297</v>
      </c>
      <c r="Z275" s="2" t="str">
        <f t="shared" si="8"/>
        <v>MEEP</v>
      </c>
      <c r="AA275" s="2">
        <f>IF(Z275="HERE",Y275,AA274+Graph!$G$1*1000)</f>
        <v>67483993.428571463</v>
      </c>
      <c r="AB275" s="2">
        <f t="shared" si="21"/>
        <v>420000</v>
      </c>
      <c r="AC275" s="2">
        <f t="shared" si="9"/>
        <v>35984337.428571381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49991216.871428572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205</v>
      </c>
      <c r="C276" s="7"/>
      <c r="D276" s="2" t="e">
        <f t="shared" si="12"/>
        <v>#N/A</v>
      </c>
      <c r="E276" s="2" t="e">
        <f t="shared" si="22"/>
        <v>#N/A</v>
      </c>
      <c r="F276" s="2">
        <v>1275093.2141656578</v>
      </c>
      <c r="G276" s="2">
        <f t="shared" si="23"/>
        <v>408938.14285714284</v>
      </c>
      <c r="H276" s="2">
        <f t="shared" si="13"/>
        <v>101414440.28571469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2882828.714285715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1301910.4501800835</v>
      </c>
      <c r="Q276" s="2">
        <f>IF(P276&gt;Graph!$G$1*1000,Graph!$G$1*1000,P276)</f>
        <v>420000</v>
      </c>
      <c r="R276" s="2">
        <f t="shared" si="16"/>
        <v>104297269</v>
      </c>
      <c r="S276" s="2">
        <f t="shared" si="17"/>
        <v>408938.14285714924</v>
      </c>
      <c r="T276" s="2">
        <f t="shared" si="18"/>
        <v>11061.857142857276</v>
      </c>
      <c r="U276" s="2">
        <f t="shared" si="19"/>
        <v>420000</v>
      </c>
      <c r="V276" s="2">
        <f t="shared" si="28"/>
        <v>67063636.285714157</v>
      </c>
      <c r="W276" s="2">
        <f t="shared" si="20"/>
        <v>408938.14285714179</v>
      </c>
      <c r="X276" s="2">
        <f t="shared" si="6"/>
        <v>11061.857142858207</v>
      </c>
      <c r="Y276" s="2">
        <f t="shared" si="7"/>
        <v>37233632.714285828</v>
      </c>
      <c r="Z276" s="2" t="str">
        <f t="shared" si="8"/>
        <v>MEEP</v>
      </c>
      <c r="AA276" s="2">
        <f>IF(Z276="HERE",Y276,AA275+Graph!$G$1*1000)</f>
        <v>67903993.428571463</v>
      </c>
      <c r="AB276" s="2">
        <f t="shared" si="21"/>
        <v>420000</v>
      </c>
      <c r="AC276" s="2">
        <f t="shared" si="9"/>
        <v>35984337.428571381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50012216.871428572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206</v>
      </c>
      <c r="C277" s="7"/>
      <c r="D277" s="2" t="e">
        <f t="shared" si="12"/>
        <v>#N/A</v>
      </c>
      <c r="E277" s="2" t="e">
        <f t="shared" si="22"/>
        <v>#N/A</v>
      </c>
      <c r="F277" s="2">
        <v>1279107.5303721428</v>
      </c>
      <c r="G277" s="2">
        <f t="shared" si="23"/>
        <v>408938.14285714284</v>
      </c>
      <c r="H277" s="2">
        <f t="shared" si="13"/>
        <v>101823378.42857184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2893890.5714285723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1306027.2268907428</v>
      </c>
      <c r="Q277" s="2">
        <f>IF(P277&gt;Graph!$G$1*1000,Graph!$G$1*1000,P277)</f>
        <v>420000</v>
      </c>
      <c r="R277" s="2">
        <f t="shared" si="16"/>
        <v>104717269</v>
      </c>
      <c r="S277" s="2">
        <f t="shared" si="17"/>
        <v>408938.14285714924</v>
      </c>
      <c r="T277" s="2">
        <f t="shared" si="18"/>
        <v>11061.857142857276</v>
      </c>
      <c r="U277" s="2">
        <f t="shared" si="19"/>
        <v>420000</v>
      </c>
      <c r="V277" s="2">
        <f t="shared" si="28"/>
        <v>67472574.428571299</v>
      </c>
      <c r="W277" s="2">
        <f t="shared" si="20"/>
        <v>408938.14285714179</v>
      </c>
      <c r="X277" s="2">
        <f t="shared" si="6"/>
        <v>11061.857142858207</v>
      </c>
      <c r="Y277" s="2">
        <f t="shared" si="7"/>
        <v>37244694.571428686</v>
      </c>
      <c r="Z277" s="2" t="str">
        <f t="shared" si="8"/>
        <v>MEEP</v>
      </c>
      <c r="AA277" s="2">
        <f>IF(Z277="HERE",Y277,AA276+Graph!$G$1*1000)</f>
        <v>68323993.428571463</v>
      </c>
      <c r="AB277" s="2">
        <f t="shared" si="21"/>
        <v>420000</v>
      </c>
      <c r="AC277" s="2">
        <f t="shared" si="9"/>
        <v>35984337.428571381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50033216.871428572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207</v>
      </c>
      <c r="C278" s="7"/>
      <c r="D278" s="2" t="e">
        <f t="shared" si="12"/>
        <v>#N/A</v>
      </c>
      <c r="E278" s="2" t="e">
        <f t="shared" si="22"/>
        <v>#N/A</v>
      </c>
      <c r="F278" s="2">
        <v>1283121.8465786278</v>
      </c>
      <c r="G278" s="2">
        <f t="shared" si="23"/>
        <v>408938.14285714284</v>
      </c>
      <c r="H278" s="2">
        <f t="shared" si="13"/>
        <v>102232316.57142898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2904952.4285714296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1310144.0036014318</v>
      </c>
      <c r="Q278" s="2">
        <f>IF(P278&gt;Graph!$G$1*1000,Graph!$G$1*1000,P278)</f>
        <v>420000</v>
      </c>
      <c r="R278" s="2">
        <f t="shared" si="16"/>
        <v>105137269</v>
      </c>
      <c r="S278" s="2">
        <f t="shared" si="17"/>
        <v>408938.14285714924</v>
      </c>
      <c r="T278" s="2">
        <f t="shared" si="18"/>
        <v>11061.857142857276</v>
      </c>
      <c r="U278" s="2">
        <f t="shared" si="19"/>
        <v>420000</v>
      </c>
      <c r="V278" s="2">
        <f t="shared" si="28"/>
        <v>67881512.571428448</v>
      </c>
      <c r="W278" s="2">
        <f t="shared" si="20"/>
        <v>408938.14285714924</v>
      </c>
      <c r="X278" s="2">
        <f t="shared" si="6"/>
        <v>11061.857142850757</v>
      </c>
      <c r="Y278" s="2">
        <f t="shared" si="7"/>
        <v>37255756.428571537</v>
      </c>
      <c r="Z278" s="2" t="str">
        <f t="shared" si="8"/>
        <v>MEEP</v>
      </c>
      <c r="AA278" s="2">
        <f>IF(Z278="HERE",Y278,AA277+Graph!$G$1*1000)</f>
        <v>68743993.428571463</v>
      </c>
      <c r="AB278" s="2">
        <f t="shared" si="21"/>
        <v>420000</v>
      </c>
      <c r="AC278" s="2">
        <f t="shared" si="9"/>
        <v>35984337.428571381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50054216.871428572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208</v>
      </c>
      <c r="C279" s="7"/>
      <c r="D279" s="2" t="e">
        <f t="shared" si="12"/>
        <v>#N/A</v>
      </c>
      <c r="E279" s="2" t="e">
        <f t="shared" si="22"/>
        <v>#N/A</v>
      </c>
      <c r="F279" s="2">
        <v>1287136.1627851129</v>
      </c>
      <c r="G279" s="2">
        <f t="shared" si="23"/>
        <v>408938.14285714284</v>
      </c>
      <c r="H279" s="2">
        <f t="shared" si="13"/>
        <v>102641254.71428613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2916014.2857142868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1314260.7803121209</v>
      </c>
      <c r="Q279" s="2">
        <f>IF(P279&gt;Graph!$G$1*1000,Graph!$G$1*1000,P279)</f>
        <v>420000</v>
      </c>
      <c r="R279" s="2">
        <f t="shared" si="16"/>
        <v>105557269</v>
      </c>
      <c r="S279" s="2">
        <f t="shared" si="17"/>
        <v>408938.14285714924</v>
      </c>
      <c r="T279" s="2">
        <f t="shared" si="18"/>
        <v>11061.857142857276</v>
      </c>
      <c r="U279" s="2">
        <f t="shared" si="19"/>
        <v>420000</v>
      </c>
      <c r="V279" s="2">
        <f t="shared" si="28"/>
        <v>68290450.714285597</v>
      </c>
      <c r="W279" s="2">
        <f t="shared" si="20"/>
        <v>408938.14285714924</v>
      </c>
      <c r="X279" s="2">
        <f t="shared" si="6"/>
        <v>11061.857142850757</v>
      </c>
      <c r="Y279" s="2">
        <f t="shared" si="7"/>
        <v>37266818.285714388</v>
      </c>
      <c r="Z279" s="2" t="str">
        <f t="shared" si="8"/>
        <v>MEEP</v>
      </c>
      <c r="AA279" s="2">
        <f>IF(Z279="HERE",Y279,AA278+Graph!$G$1*1000)</f>
        <v>69163993.428571463</v>
      </c>
      <c r="AB279" s="2">
        <f t="shared" si="21"/>
        <v>420000</v>
      </c>
      <c r="AC279" s="2">
        <f t="shared" si="9"/>
        <v>35984337.428571381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50075216.871428572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209</v>
      </c>
      <c r="C280" s="7"/>
      <c r="D280" s="2" t="e">
        <f t="shared" si="12"/>
        <v>#N/A</v>
      </c>
      <c r="E280" s="2" t="e">
        <f t="shared" si="22"/>
        <v>#N/A</v>
      </c>
      <c r="F280" s="2">
        <v>1291150.4789915979</v>
      </c>
      <c r="G280" s="2">
        <f t="shared" si="23"/>
        <v>408938.14285714284</v>
      </c>
      <c r="H280" s="2">
        <f t="shared" si="13"/>
        <v>103050192.85714328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2927076.1428571441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1318377.55702281</v>
      </c>
      <c r="Q280" s="2">
        <f>IF(P280&gt;Graph!$G$1*1000,Graph!$G$1*1000,P280)</f>
        <v>420000</v>
      </c>
      <c r="R280" s="2">
        <f t="shared" si="16"/>
        <v>105977269</v>
      </c>
      <c r="S280" s="2">
        <f t="shared" si="17"/>
        <v>408938.14285714924</v>
      </c>
      <c r="T280" s="2">
        <f t="shared" si="18"/>
        <v>11061.857142857276</v>
      </c>
      <c r="U280" s="2">
        <f t="shared" si="19"/>
        <v>420000</v>
      </c>
      <c r="V280" s="2">
        <f t="shared" si="28"/>
        <v>68699388.857142746</v>
      </c>
      <c r="W280" s="2">
        <f t="shared" si="20"/>
        <v>408938.14285714924</v>
      </c>
      <c r="X280" s="2">
        <f t="shared" si="6"/>
        <v>11061.857142850757</v>
      </c>
      <c r="Y280" s="2">
        <f t="shared" si="7"/>
        <v>37277880.142857239</v>
      </c>
      <c r="Z280" s="2" t="str">
        <f t="shared" si="8"/>
        <v>MEEP</v>
      </c>
      <c r="AA280" s="2">
        <f>IF(Z280="HERE",Y280,AA279+Graph!$G$1*1000)</f>
        <v>69583993.428571463</v>
      </c>
      <c r="AB280" s="2">
        <f t="shared" si="21"/>
        <v>420000</v>
      </c>
      <c r="AC280" s="2">
        <f t="shared" si="9"/>
        <v>35984337.428571381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50096216.871428572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210</v>
      </c>
      <c r="C281" s="7"/>
      <c r="D281" s="2" t="e">
        <f t="shared" si="12"/>
        <v>#N/A</v>
      </c>
      <c r="E281" s="2" t="e">
        <f t="shared" si="22"/>
        <v>#N/A</v>
      </c>
      <c r="F281" s="2">
        <v>1295164.7951980829</v>
      </c>
      <c r="G281" s="2">
        <f t="shared" si="23"/>
        <v>408938.14285714284</v>
      </c>
      <c r="H281" s="2">
        <f t="shared" si="13"/>
        <v>103459131.00000043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2938138.0000000014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1322494.3337334991</v>
      </c>
      <c r="Q281" s="2">
        <f>IF(P281&gt;Graph!$G$1*1000,Graph!$G$1*1000,P281)</f>
        <v>420000</v>
      </c>
      <c r="R281" s="2">
        <f t="shared" si="16"/>
        <v>106397269</v>
      </c>
      <c r="S281" s="2">
        <f t="shared" si="17"/>
        <v>408938.14285714924</v>
      </c>
      <c r="T281" s="2">
        <f t="shared" si="18"/>
        <v>11061.857142857276</v>
      </c>
      <c r="U281" s="2">
        <f t="shared" si="19"/>
        <v>420000</v>
      </c>
      <c r="V281" s="2">
        <f t="shared" si="28"/>
        <v>69108326.999999896</v>
      </c>
      <c r="W281" s="2">
        <f t="shared" si="20"/>
        <v>408938.14285714924</v>
      </c>
      <c r="X281" s="2">
        <f t="shared" si="6"/>
        <v>11061.857142850757</v>
      </c>
      <c r="Y281" s="2">
        <f t="shared" si="7"/>
        <v>37288942.000000089</v>
      </c>
      <c r="Z281" s="2" t="str">
        <f t="shared" si="8"/>
        <v>MEEP</v>
      </c>
      <c r="AA281" s="2">
        <f>IF(Z281="HERE",Y281,AA280+Graph!$G$1*1000)</f>
        <v>70003993.428571463</v>
      </c>
      <c r="AB281" s="2">
        <f t="shared" si="21"/>
        <v>420000</v>
      </c>
      <c r="AC281" s="2">
        <f t="shared" si="9"/>
        <v>35984337.428571381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50117216.871428572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211</v>
      </c>
      <c r="C282" s="7"/>
      <c r="D282" s="2" t="e">
        <f t="shared" si="12"/>
        <v>#N/A</v>
      </c>
      <c r="E282" s="2" t="e">
        <f t="shared" si="22"/>
        <v>#N/A</v>
      </c>
      <c r="F282" s="2">
        <v>1299179.111404568</v>
      </c>
      <c r="G282" s="2">
        <f t="shared" si="23"/>
        <v>408938.14285714284</v>
      </c>
      <c r="H282" s="2">
        <f t="shared" si="13"/>
        <v>103868069.14285758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2949199.8571428587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1326611.1104441881</v>
      </c>
      <c r="Q282" s="2">
        <f>IF(P282&gt;Graph!$G$1*1000,Graph!$G$1*1000,P282)</f>
        <v>420000</v>
      </c>
      <c r="R282" s="2">
        <f t="shared" si="16"/>
        <v>106817269</v>
      </c>
      <c r="S282" s="2">
        <f t="shared" si="17"/>
        <v>408938.14285714924</v>
      </c>
      <c r="T282" s="2">
        <f t="shared" si="18"/>
        <v>11061.857142857276</v>
      </c>
      <c r="U282" s="2">
        <f t="shared" si="19"/>
        <v>420000</v>
      </c>
      <c r="V282" s="2">
        <f t="shared" si="28"/>
        <v>69517265.142857045</v>
      </c>
      <c r="W282" s="2">
        <f t="shared" si="20"/>
        <v>408938.14285714924</v>
      </c>
      <c r="X282" s="2">
        <f t="shared" si="6"/>
        <v>11061.857142850757</v>
      </c>
      <c r="Y282" s="2">
        <f t="shared" si="7"/>
        <v>37300003.85714294</v>
      </c>
      <c r="Z282" s="2" t="str">
        <f t="shared" si="8"/>
        <v>MEEP</v>
      </c>
      <c r="AA282" s="2">
        <f>IF(Z282="HERE",Y282,AA281+Graph!$G$1*1000)</f>
        <v>70423993.428571463</v>
      </c>
      <c r="AB282" s="2">
        <f t="shared" si="21"/>
        <v>420000</v>
      </c>
      <c r="AC282" s="2">
        <f t="shared" si="9"/>
        <v>35984337.428571381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50138216.871428572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212</v>
      </c>
      <c r="C283" s="7"/>
      <c r="D283" s="2" t="e">
        <f t="shared" si="12"/>
        <v>#N/A</v>
      </c>
      <c r="E283" s="2" t="e">
        <f t="shared" si="22"/>
        <v>#N/A</v>
      </c>
      <c r="F283" s="2">
        <v>1303193.4276110232</v>
      </c>
      <c r="G283" s="2">
        <f t="shared" si="23"/>
        <v>408938.14285714284</v>
      </c>
      <c r="H283" s="2">
        <f t="shared" si="13"/>
        <v>104277007.28571473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2960261.7142857159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1330727.8871548474</v>
      </c>
      <c r="Q283" s="2">
        <f>IF(P283&gt;Graph!$G$1*1000,Graph!$G$1*1000,P283)</f>
        <v>420000</v>
      </c>
      <c r="R283" s="2">
        <f t="shared" si="16"/>
        <v>107237269</v>
      </c>
      <c r="S283" s="2">
        <f t="shared" si="17"/>
        <v>408938.14285714924</v>
      </c>
      <c r="T283" s="2">
        <f t="shared" si="18"/>
        <v>11061.857142857276</v>
      </c>
      <c r="U283" s="2">
        <f t="shared" si="19"/>
        <v>420000</v>
      </c>
      <c r="V283" s="2">
        <f t="shared" si="28"/>
        <v>69926203.285714194</v>
      </c>
      <c r="W283" s="2">
        <f t="shared" si="20"/>
        <v>408938.14285714924</v>
      </c>
      <c r="X283" s="2">
        <f t="shared" si="6"/>
        <v>11061.857142850757</v>
      </c>
      <c r="Y283" s="2">
        <f t="shared" si="7"/>
        <v>37311065.714285791</v>
      </c>
      <c r="Z283" s="2" t="str">
        <f t="shared" si="8"/>
        <v>MEEP</v>
      </c>
      <c r="AA283" s="2">
        <f>IF(Z283="HERE",Y283,AA282+Graph!$G$1*1000)</f>
        <v>70843993.428571463</v>
      </c>
      <c r="AB283" s="2">
        <f t="shared" si="21"/>
        <v>420000</v>
      </c>
      <c r="AC283" s="2">
        <f t="shared" si="9"/>
        <v>35984337.428571381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50159216.871428572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213</v>
      </c>
      <c r="C284" s="7"/>
      <c r="D284" s="2" t="e">
        <f t="shared" si="12"/>
        <v>#N/A</v>
      </c>
      <c r="E284" s="2" t="e">
        <f t="shared" si="22"/>
        <v>#N/A</v>
      </c>
      <c r="F284" s="2">
        <v>1307207.7438175082</v>
      </c>
      <c r="G284" s="2">
        <f t="shared" si="23"/>
        <v>408938.14285714284</v>
      </c>
      <c r="H284" s="2">
        <f t="shared" si="13"/>
        <v>104685945.42857188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2971323.5714285732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1334844.6638655365</v>
      </c>
      <c r="Q284" s="2">
        <f>IF(P284&gt;Graph!$G$1*1000,Graph!$G$1*1000,P284)</f>
        <v>420000</v>
      </c>
      <c r="R284" s="2">
        <f t="shared" si="16"/>
        <v>107657269</v>
      </c>
      <c r="S284" s="2">
        <f t="shared" si="17"/>
        <v>408938.14285714924</v>
      </c>
      <c r="T284" s="2">
        <f t="shared" si="18"/>
        <v>11061.857142857276</v>
      </c>
      <c r="U284" s="2">
        <f t="shared" si="19"/>
        <v>420000</v>
      </c>
      <c r="V284" s="2">
        <f t="shared" si="28"/>
        <v>70335141.428571343</v>
      </c>
      <c r="W284" s="2">
        <f t="shared" si="20"/>
        <v>408938.14285714924</v>
      </c>
      <c r="X284" s="2">
        <f t="shared" si="6"/>
        <v>11061.857142850757</v>
      </c>
      <c r="Y284" s="2">
        <f t="shared" si="7"/>
        <v>37322127.571428642</v>
      </c>
      <c r="Z284" s="2" t="str">
        <f t="shared" si="8"/>
        <v>MEEP</v>
      </c>
      <c r="AA284" s="2">
        <f>IF(Z284="HERE",Y284,AA283+Graph!$G$1*1000)</f>
        <v>71263993.428571463</v>
      </c>
      <c r="AB284" s="2">
        <f t="shared" si="21"/>
        <v>420000</v>
      </c>
      <c r="AC284" s="2">
        <f t="shared" si="9"/>
        <v>35984337.428571381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50160000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214</v>
      </c>
      <c r="C285" s="7"/>
      <c r="D285" s="2" t="e">
        <f t="shared" si="12"/>
        <v>#N/A</v>
      </c>
      <c r="E285" s="2" t="e">
        <f t="shared" si="22"/>
        <v>#N/A</v>
      </c>
      <c r="F285" s="2">
        <v>1311222.0600239933</v>
      </c>
      <c r="G285" s="2">
        <f t="shared" si="23"/>
        <v>408938.14285714284</v>
      </c>
      <c r="H285" s="2">
        <f t="shared" si="13"/>
        <v>105094883.57142903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2982385.4285714305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1338961.4405762255</v>
      </c>
      <c r="Q285" s="2">
        <f>IF(P285&gt;Graph!$G$1*1000,Graph!$G$1*1000,P285)</f>
        <v>420000</v>
      </c>
      <c r="R285" s="2">
        <f t="shared" si="16"/>
        <v>108077269</v>
      </c>
      <c r="S285" s="2">
        <f t="shared" si="17"/>
        <v>408938.14285714924</v>
      </c>
      <c r="T285" s="2">
        <f t="shared" si="18"/>
        <v>11061.857142857276</v>
      </c>
      <c r="U285" s="2">
        <f t="shared" si="19"/>
        <v>420000</v>
      </c>
      <c r="V285" s="2">
        <f t="shared" si="28"/>
        <v>70744079.571428493</v>
      </c>
      <c r="W285" s="2">
        <f t="shared" si="20"/>
        <v>408938.14285714924</v>
      </c>
      <c r="X285" s="2">
        <f t="shared" si="6"/>
        <v>11061.857142850757</v>
      </c>
      <c r="Y285" s="2">
        <f t="shared" si="7"/>
        <v>37333189.428571492</v>
      </c>
      <c r="Z285" s="2" t="str">
        <f t="shared" si="8"/>
        <v>MEEP</v>
      </c>
      <c r="AA285" s="2">
        <f>IF(Z285="HERE",Y285,AA284+Graph!$G$1*1000)</f>
        <v>71683993.428571463</v>
      </c>
      <c r="AB285" s="2">
        <f t="shared" si="21"/>
        <v>420000</v>
      </c>
      <c r="AC285" s="2">
        <f t="shared" si="9"/>
        <v>35984337.428571381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50160000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215</v>
      </c>
      <c r="C286" s="7"/>
      <c r="D286" s="2" t="e">
        <f t="shared" si="12"/>
        <v>#N/A</v>
      </c>
      <c r="E286" s="2" t="e">
        <f t="shared" si="22"/>
        <v>#N/A</v>
      </c>
      <c r="F286" s="2">
        <v>1315236.3762304783</v>
      </c>
      <c r="G286" s="2">
        <f t="shared" si="23"/>
        <v>408938.14285714284</v>
      </c>
      <c r="H286" s="2">
        <f t="shared" si="13"/>
        <v>105503821.71428618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2993447.2857142878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1343078.2172869146</v>
      </c>
      <c r="Q286" s="2">
        <f>IF(P286&gt;Graph!$G$1*1000,Graph!$G$1*1000,P286)</f>
        <v>420000</v>
      </c>
      <c r="R286" s="2">
        <f t="shared" si="16"/>
        <v>108497269</v>
      </c>
      <c r="S286" s="2">
        <f t="shared" si="17"/>
        <v>408938.14285714924</v>
      </c>
      <c r="T286" s="2">
        <f t="shared" si="18"/>
        <v>11061.857142857276</v>
      </c>
      <c r="U286" s="2">
        <f t="shared" si="19"/>
        <v>420000</v>
      </c>
      <c r="V286" s="2">
        <f t="shared" si="28"/>
        <v>71153017.714285642</v>
      </c>
      <c r="W286" s="2">
        <f t="shared" si="20"/>
        <v>408938.14285714924</v>
      </c>
      <c r="X286" s="2">
        <f t="shared" si="6"/>
        <v>11061.857142850757</v>
      </c>
      <c r="Y286" s="2">
        <f t="shared" si="7"/>
        <v>37344251.285714343</v>
      </c>
      <c r="Z286" s="2" t="str">
        <f t="shared" si="8"/>
        <v>MEEP</v>
      </c>
      <c r="AA286" s="2">
        <f>IF(Z286="HERE",Y286,AA285+Graph!$G$1*1000)</f>
        <v>72103993.428571463</v>
      </c>
      <c r="AB286" s="2">
        <f t="shared" si="21"/>
        <v>420000</v>
      </c>
      <c r="AC286" s="2">
        <f t="shared" si="9"/>
        <v>35984337.428571381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50160000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216</v>
      </c>
      <c r="C287" s="7"/>
      <c r="D287" s="2" t="e">
        <f t="shared" si="12"/>
        <v>#N/A</v>
      </c>
      <c r="E287" s="2" t="e">
        <f t="shared" si="22"/>
        <v>#N/A</v>
      </c>
      <c r="F287" s="2">
        <v>1319250.6924369633</v>
      </c>
      <c r="G287" s="2">
        <f t="shared" si="23"/>
        <v>408938.14285714284</v>
      </c>
      <c r="H287" s="2">
        <f t="shared" si="13"/>
        <v>105912759.85714333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3004509.1428571451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1347194.9939976037</v>
      </c>
      <c r="Q287" s="2">
        <f>IF(P287&gt;Graph!$G$1*1000,Graph!$G$1*1000,P287)</f>
        <v>420000</v>
      </c>
      <c r="R287" s="2">
        <f t="shared" si="16"/>
        <v>108917269</v>
      </c>
      <c r="S287" s="2">
        <f t="shared" si="17"/>
        <v>408938.14285714924</v>
      </c>
      <c r="T287" s="2">
        <f t="shared" si="18"/>
        <v>11061.857142857276</v>
      </c>
      <c r="U287" s="2">
        <f t="shared" si="19"/>
        <v>420000</v>
      </c>
      <c r="V287" s="2">
        <f t="shared" si="28"/>
        <v>71561955.857142791</v>
      </c>
      <c r="W287" s="2">
        <f t="shared" si="20"/>
        <v>408938.14285714924</v>
      </c>
      <c r="X287" s="2">
        <f t="shared" si="6"/>
        <v>11061.857142850757</v>
      </c>
      <c r="Y287" s="2">
        <f t="shared" si="7"/>
        <v>37355313.142857194</v>
      </c>
      <c r="Z287" s="2" t="str">
        <f t="shared" si="8"/>
        <v>MEEP</v>
      </c>
      <c r="AA287" s="2">
        <f>IF(Z287="HERE",Y287,AA286+Graph!$G$1*1000)</f>
        <v>72523993.428571463</v>
      </c>
      <c r="AB287" s="2">
        <f t="shared" si="21"/>
        <v>420000</v>
      </c>
      <c r="AC287" s="2">
        <f t="shared" si="9"/>
        <v>35984337.428571381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217</v>
      </c>
      <c r="C288" s="7"/>
      <c r="D288" s="2" t="e">
        <f t="shared" si="12"/>
        <v>#N/A</v>
      </c>
      <c r="E288" s="2" t="e">
        <f t="shared" si="22"/>
        <v>#N/A</v>
      </c>
      <c r="F288" s="2">
        <v>1323265.0086434484</v>
      </c>
      <c r="G288" s="2">
        <f t="shared" si="23"/>
        <v>408938.14285714284</v>
      </c>
      <c r="H288" s="2">
        <f t="shared" si="13"/>
        <v>106321698.00000048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3015571.0000000023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1351311.7707082927</v>
      </c>
      <c r="Q288" s="2">
        <f>IF(P288&gt;Graph!$G$1*1000,Graph!$G$1*1000,P288)</f>
        <v>420000</v>
      </c>
      <c r="R288" s="2">
        <f t="shared" si="16"/>
        <v>109337269</v>
      </c>
      <c r="S288" s="2">
        <f t="shared" si="17"/>
        <v>408938.14285714924</v>
      </c>
      <c r="T288" s="2">
        <f t="shared" si="18"/>
        <v>11061.857142857276</v>
      </c>
      <c r="U288" s="2">
        <f t="shared" si="19"/>
        <v>420000</v>
      </c>
      <c r="V288" s="2">
        <f t="shared" si="28"/>
        <v>71970893.99999994</v>
      </c>
      <c r="W288" s="2">
        <f t="shared" si="20"/>
        <v>408938.14285714924</v>
      </c>
      <c r="X288" s="2">
        <f t="shared" si="6"/>
        <v>11061.857142850757</v>
      </c>
      <c r="Y288" s="2">
        <f t="shared" si="7"/>
        <v>37366375.000000045</v>
      </c>
      <c r="Z288" s="2" t="str">
        <f t="shared" si="8"/>
        <v>MEEP</v>
      </c>
      <c r="AA288" s="2">
        <f>IF(Z288="HERE",Y288,AA287+Graph!$G$1*1000)</f>
        <v>72943993.428571463</v>
      </c>
      <c r="AB288" s="2">
        <f t="shared" si="21"/>
        <v>420000</v>
      </c>
      <c r="AC288" s="2">
        <f t="shared" si="9"/>
        <v>35984337.428571381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218</v>
      </c>
      <c r="C289" s="7"/>
      <c r="D289" s="2" t="e">
        <f t="shared" si="12"/>
        <v>#N/A</v>
      </c>
      <c r="E289" s="2" t="e">
        <f t="shared" si="22"/>
        <v>#N/A</v>
      </c>
      <c r="F289" s="2">
        <v>1327279.3248499334</v>
      </c>
      <c r="G289" s="2">
        <f t="shared" si="23"/>
        <v>408938.14285714284</v>
      </c>
      <c r="H289" s="2">
        <f t="shared" si="13"/>
        <v>106730636.14285763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3026632.8571428596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1355428.547418952</v>
      </c>
      <c r="Q289" s="2">
        <f>IF(P289&gt;Graph!$G$1*1000,Graph!$G$1*1000,P289)</f>
        <v>420000</v>
      </c>
      <c r="R289" s="2">
        <f t="shared" si="16"/>
        <v>109757269</v>
      </c>
      <c r="S289" s="2">
        <f t="shared" si="17"/>
        <v>408938.14285714924</v>
      </c>
      <c r="T289" s="2">
        <f t="shared" si="18"/>
        <v>11061.857142857276</v>
      </c>
      <c r="U289" s="2">
        <f t="shared" si="19"/>
        <v>420000</v>
      </c>
      <c r="V289" s="2">
        <f t="shared" si="28"/>
        <v>72379832.14285709</v>
      </c>
      <c r="W289" s="2">
        <f t="shared" si="20"/>
        <v>408938.14285714924</v>
      </c>
      <c r="X289" s="2">
        <f t="shared" si="6"/>
        <v>11061.857142850757</v>
      </c>
      <c r="Y289" s="2">
        <f t="shared" si="7"/>
        <v>37377436.857142895</v>
      </c>
      <c r="Z289" s="2" t="str">
        <f t="shared" si="8"/>
        <v>MEEP</v>
      </c>
      <c r="AA289" s="2">
        <f>IF(Z289="HERE",Y289,AA288+Graph!$G$1*1000)</f>
        <v>73363993.428571463</v>
      </c>
      <c r="AB289" s="2">
        <f t="shared" si="21"/>
        <v>420000</v>
      </c>
      <c r="AC289" s="2">
        <f t="shared" si="9"/>
        <v>35984337.428571381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219</v>
      </c>
      <c r="C290" s="7"/>
      <c r="D290" s="2" t="e">
        <f t="shared" si="12"/>
        <v>#N/A</v>
      </c>
      <c r="E290" s="2" t="e">
        <f t="shared" si="22"/>
        <v>#N/A</v>
      </c>
      <c r="F290" s="2">
        <v>1331293.6410564184</v>
      </c>
      <c r="G290" s="2">
        <f t="shared" si="23"/>
        <v>408938.14285714284</v>
      </c>
      <c r="H290" s="2">
        <f t="shared" si="13"/>
        <v>107139574.28571478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3037694.7142857169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1359545.3241296411</v>
      </c>
      <c r="Q290" s="2">
        <f>IF(P290&gt;Graph!$G$1*1000,Graph!$G$1*1000,P290)</f>
        <v>420000</v>
      </c>
      <c r="R290" s="2">
        <f t="shared" si="16"/>
        <v>110177269</v>
      </c>
      <c r="S290" s="2">
        <f t="shared" si="17"/>
        <v>408938.14285714924</v>
      </c>
      <c r="T290" s="2">
        <f t="shared" si="18"/>
        <v>11061.857142857276</v>
      </c>
      <c r="U290" s="2">
        <f t="shared" si="19"/>
        <v>420000</v>
      </c>
      <c r="V290" s="2">
        <f t="shared" si="28"/>
        <v>72788770.285714239</v>
      </c>
      <c r="W290" s="2">
        <f t="shared" si="20"/>
        <v>408938.14285714924</v>
      </c>
      <c r="X290" s="2">
        <f t="shared" si="6"/>
        <v>11061.857142850757</v>
      </c>
      <c r="Y290" s="2">
        <f t="shared" si="7"/>
        <v>37388498.714285746</v>
      </c>
      <c r="Z290" s="2" t="str">
        <f t="shared" si="8"/>
        <v>MEEP</v>
      </c>
      <c r="AA290" s="2">
        <f>IF(Z290="HERE",Y290,AA289+Graph!$G$1*1000)</f>
        <v>73783993.428571463</v>
      </c>
      <c r="AB290" s="2">
        <f t="shared" si="21"/>
        <v>420000</v>
      </c>
      <c r="AC290" s="2">
        <f t="shared" si="9"/>
        <v>35984337.428571381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220</v>
      </c>
      <c r="C291" s="7"/>
      <c r="D291" s="2" t="e">
        <f t="shared" si="12"/>
        <v>#N/A</v>
      </c>
      <c r="E291" s="2" t="e">
        <f t="shared" si="22"/>
        <v>#N/A</v>
      </c>
      <c r="F291" s="2">
        <v>1335307.9572629035</v>
      </c>
      <c r="G291" s="2">
        <f t="shared" si="23"/>
        <v>408938.14285714284</v>
      </c>
      <c r="H291" s="2">
        <f t="shared" si="13"/>
        <v>107548512.42857192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3048756.5714285742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1363662.1008403301</v>
      </c>
      <c r="Q291" s="2">
        <f>IF(P291&gt;Graph!$G$1*1000,Graph!$G$1*1000,P291)</f>
        <v>420000</v>
      </c>
      <c r="R291" s="2">
        <f t="shared" si="16"/>
        <v>110597269</v>
      </c>
      <c r="S291" s="2">
        <f t="shared" si="17"/>
        <v>408938.14285714924</v>
      </c>
      <c r="T291" s="2">
        <f t="shared" si="18"/>
        <v>11061.857142857276</v>
      </c>
      <c r="U291" s="2">
        <f t="shared" si="19"/>
        <v>420000</v>
      </c>
      <c r="V291" s="2">
        <f t="shared" si="28"/>
        <v>73197708.428571388</v>
      </c>
      <c r="W291" s="2">
        <f t="shared" si="20"/>
        <v>408938.14285714924</v>
      </c>
      <c r="X291" s="2">
        <f t="shared" si="6"/>
        <v>11061.857142850757</v>
      </c>
      <c r="Y291" s="2">
        <f t="shared" si="7"/>
        <v>37399560.571428597</v>
      </c>
      <c r="Z291" s="2" t="str">
        <f t="shared" si="8"/>
        <v>MEEP</v>
      </c>
      <c r="AA291" s="2">
        <f>IF(Z291="HERE",Y291,AA290+Graph!$G$1*1000)</f>
        <v>74203993.428571463</v>
      </c>
      <c r="AB291" s="2">
        <f t="shared" si="21"/>
        <v>420000</v>
      </c>
      <c r="AC291" s="2">
        <f t="shared" si="9"/>
        <v>35984337.428571381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221</v>
      </c>
      <c r="C292" s="7"/>
      <c r="D292" s="2" t="e">
        <f t="shared" si="12"/>
        <v>#N/A</v>
      </c>
      <c r="E292" s="2" t="e">
        <f t="shared" si="22"/>
        <v>#N/A</v>
      </c>
      <c r="F292" s="2">
        <v>1339322.2734693885</v>
      </c>
      <c r="G292" s="2">
        <f t="shared" si="23"/>
        <v>408938.14285714284</v>
      </c>
      <c r="H292" s="2">
        <f t="shared" si="13"/>
        <v>107957450.57142907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3059818.4285714314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1367778.8775510192</v>
      </c>
      <c r="Q292" s="2">
        <f>IF(P292&gt;Graph!$G$1*1000,Graph!$G$1*1000,P292)</f>
        <v>420000</v>
      </c>
      <c r="R292" s="2">
        <f t="shared" si="16"/>
        <v>111017269</v>
      </c>
      <c r="S292" s="2">
        <f t="shared" si="17"/>
        <v>408938.14285714924</v>
      </c>
      <c r="T292" s="2">
        <f t="shared" si="18"/>
        <v>11061.857142857276</v>
      </c>
      <c r="U292" s="2">
        <f t="shared" si="19"/>
        <v>420000</v>
      </c>
      <c r="V292" s="2">
        <f t="shared" si="28"/>
        <v>73606646.571428537</v>
      </c>
      <c r="W292" s="2">
        <f t="shared" si="20"/>
        <v>408938.14285714924</v>
      </c>
      <c r="X292" s="2">
        <f t="shared" si="6"/>
        <v>11061.857142850757</v>
      </c>
      <c r="Y292" s="2">
        <f t="shared" si="7"/>
        <v>37410622.428571448</v>
      </c>
      <c r="Z292" s="2" t="str">
        <f t="shared" si="8"/>
        <v>MEEP</v>
      </c>
      <c r="AA292" s="2">
        <f>IF(Z292="HERE",Y292,AA291+Graph!$G$1*1000)</f>
        <v>74623993.428571463</v>
      </c>
      <c r="AB292" s="2">
        <f t="shared" si="21"/>
        <v>420000</v>
      </c>
      <c r="AC292" s="2">
        <f t="shared" si="9"/>
        <v>35984337.428571381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222</v>
      </c>
      <c r="C293" s="7"/>
      <c r="D293" s="2" t="e">
        <f t="shared" si="12"/>
        <v>#N/A</v>
      </c>
      <c r="E293" s="2" t="e">
        <f t="shared" si="22"/>
        <v>#N/A</v>
      </c>
      <c r="F293" s="2">
        <v>1343336.5896758735</v>
      </c>
      <c r="G293" s="2">
        <f t="shared" si="23"/>
        <v>408938.14285714284</v>
      </c>
      <c r="H293" s="2">
        <f t="shared" si="13"/>
        <v>108366388.71428622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3070880.2857142887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1371895.6542617083</v>
      </c>
      <c r="Q293" s="2">
        <f>IF(P293&gt;Graph!$G$1*1000,Graph!$G$1*1000,P293)</f>
        <v>420000</v>
      </c>
      <c r="R293" s="2">
        <f t="shared" si="16"/>
        <v>111437269</v>
      </c>
      <c r="S293" s="2">
        <f t="shared" si="17"/>
        <v>408938.14285714924</v>
      </c>
      <c r="T293" s="2">
        <f t="shared" si="18"/>
        <v>11061.857142857276</v>
      </c>
      <c r="U293" s="2">
        <f t="shared" si="19"/>
        <v>420000</v>
      </c>
      <c r="V293" s="2">
        <f t="shared" si="28"/>
        <v>74015584.714285687</v>
      </c>
      <c r="W293" s="2">
        <f t="shared" si="20"/>
        <v>408938.14285714924</v>
      </c>
      <c r="X293" s="2">
        <f t="shared" si="6"/>
        <v>11061.857142850757</v>
      </c>
      <c r="Y293" s="2">
        <f t="shared" si="7"/>
        <v>37421684.285714298</v>
      </c>
      <c r="Z293" s="2" t="str">
        <f t="shared" si="8"/>
        <v>MEEP</v>
      </c>
      <c r="AA293" s="2">
        <f>IF(Z293="HERE",Y293,AA292+Graph!$G$1*1000)</f>
        <v>75043993.428571463</v>
      </c>
      <c r="AB293" s="2">
        <f t="shared" si="21"/>
        <v>420000</v>
      </c>
      <c r="AC293" s="2">
        <f t="shared" si="9"/>
        <v>35984337.428571381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223</v>
      </c>
      <c r="C294" s="7"/>
      <c r="D294" s="2" t="e">
        <f t="shared" si="12"/>
        <v>#N/A</v>
      </c>
      <c r="E294" s="2" t="e">
        <f t="shared" si="22"/>
        <v>#N/A</v>
      </c>
      <c r="F294" s="2">
        <v>1347350.9058823586</v>
      </c>
      <c r="G294" s="2">
        <f t="shared" si="23"/>
        <v>408938.14285714284</v>
      </c>
      <c r="H294" s="2">
        <f t="shared" si="13"/>
        <v>108775326.85714337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3081942.142857146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1376012.4309723973</v>
      </c>
      <c r="Q294" s="2">
        <f>IF(P294&gt;Graph!$G$1*1000,Graph!$G$1*1000,P294)</f>
        <v>420000</v>
      </c>
      <c r="R294" s="2">
        <f t="shared" si="16"/>
        <v>111857269</v>
      </c>
      <c r="S294" s="2">
        <f t="shared" si="17"/>
        <v>408938.14285714924</v>
      </c>
      <c r="T294" s="2">
        <f t="shared" si="18"/>
        <v>11061.857142857276</v>
      </c>
      <c r="U294" s="2">
        <f t="shared" si="19"/>
        <v>420000</v>
      </c>
      <c r="V294" s="2">
        <f t="shared" si="28"/>
        <v>74424522.857142836</v>
      </c>
      <c r="W294" s="2">
        <f t="shared" si="20"/>
        <v>408938.14285714924</v>
      </c>
      <c r="X294" s="2">
        <f t="shared" si="6"/>
        <v>11061.857142850757</v>
      </c>
      <c r="Y294" s="2">
        <f t="shared" si="7"/>
        <v>37432746.142857149</v>
      </c>
      <c r="Z294" s="2" t="str">
        <f t="shared" si="8"/>
        <v>MEEP</v>
      </c>
      <c r="AA294" s="2">
        <f>IF(Z294="HERE",Y294,AA293+Graph!$G$1*1000)</f>
        <v>75463993.428571463</v>
      </c>
      <c r="AB294" s="2">
        <f t="shared" si="21"/>
        <v>420000</v>
      </c>
      <c r="AC294" s="2">
        <f t="shared" si="9"/>
        <v>35984337.428571381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224</v>
      </c>
      <c r="C295" s="7"/>
      <c r="D295" s="2" t="e">
        <f t="shared" si="12"/>
        <v>#N/A</v>
      </c>
      <c r="E295" s="2" t="e">
        <f t="shared" si="22"/>
        <v>#N/A</v>
      </c>
      <c r="F295" s="2">
        <v>1351365.2220888138</v>
      </c>
      <c r="G295" s="2">
        <f t="shared" si="23"/>
        <v>408938.14285714284</v>
      </c>
      <c r="H295" s="2">
        <f t="shared" si="13"/>
        <v>109184265.00000052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3093004.0000000033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1380129.2076830566</v>
      </c>
      <c r="Q295" s="2">
        <f>IF(P295&gt;Graph!$G$1*1000,Graph!$G$1*1000,P295)</f>
        <v>420000</v>
      </c>
      <c r="R295" s="2">
        <f t="shared" si="16"/>
        <v>112277269</v>
      </c>
      <c r="S295" s="2">
        <f t="shared" si="17"/>
        <v>408938.14285714924</v>
      </c>
      <c r="T295" s="2">
        <f t="shared" si="18"/>
        <v>11061.857142857276</v>
      </c>
      <c r="U295" s="2">
        <f t="shared" si="19"/>
        <v>420000</v>
      </c>
      <c r="V295" s="2">
        <f t="shared" si="28"/>
        <v>74833460.999999985</v>
      </c>
      <c r="W295" s="2">
        <f t="shared" si="20"/>
        <v>408938.14285714924</v>
      </c>
      <c r="X295" s="2">
        <f t="shared" si="6"/>
        <v>11061.857142850757</v>
      </c>
      <c r="Y295" s="2">
        <f t="shared" si="7"/>
        <v>37443808</v>
      </c>
      <c r="Z295" s="2" t="str">
        <f t="shared" si="8"/>
        <v>MEEP</v>
      </c>
      <c r="AA295" s="2">
        <f>IF(Z295="HERE",Y295,AA294+Graph!$G$1*1000)</f>
        <v>75883993.428571463</v>
      </c>
      <c r="AB295" s="2">
        <f t="shared" si="21"/>
        <v>420000</v>
      </c>
      <c r="AC295" s="2">
        <f t="shared" si="9"/>
        <v>35984337.428571381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225</v>
      </c>
      <c r="C296" s="7"/>
      <c r="D296" s="2" t="e">
        <f t="shared" si="12"/>
        <v>#N/A</v>
      </c>
      <c r="E296" s="2" t="e">
        <f t="shared" si="22"/>
        <v>#N/A</v>
      </c>
      <c r="F296" s="2">
        <v>1355379.5382952988</v>
      </c>
      <c r="G296" s="2">
        <f t="shared" si="23"/>
        <v>408938.14285714284</v>
      </c>
      <c r="H296" s="2">
        <f t="shared" si="13"/>
        <v>109593203.14285767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3104065.8571428605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1384245.9843937457</v>
      </c>
      <c r="Q296" s="2">
        <f>IF(P296&gt;Graph!$G$1*1000,Graph!$G$1*1000,P296)</f>
        <v>420000</v>
      </c>
      <c r="R296" s="2">
        <f t="shared" si="16"/>
        <v>112697269</v>
      </c>
      <c r="S296" s="2">
        <f t="shared" si="17"/>
        <v>408938.14285714924</v>
      </c>
      <c r="T296" s="2">
        <f t="shared" si="18"/>
        <v>11061.857142857276</v>
      </c>
      <c r="U296" s="2">
        <f t="shared" si="19"/>
        <v>420000</v>
      </c>
      <c r="V296" s="2">
        <f t="shared" si="28"/>
        <v>75242399.142857134</v>
      </c>
      <c r="W296" s="2">
        <f t="shared" si="20"/>
        <v>408938.14285714924</v>
      </c>
      <c r="X296" s="2">
        <f t="shared" si="6"/>
        <v>11061.857142850757</v>
      </c>
      <c r="Y296" s="2">
        <f t="shared" si="7"/>
        <v>37454869.857142851</v>
      </c>
      <c r="Z296" s="2" t="str">
        <f t="shared" si="8"/>
        <v>MEEP</v>
      </c>
      <c r="AA296" s="2">
        <f>IF(Z296="HERE",Y296,AA295+Graph!$G$1*1000)</f>
        <v>76303993.428571463</v>
      </c>
      <c r="AB296" s="2">
        <f t="shared" si="21"/>
        <v>420000</v>
      </c>
      <c r="AC296" s="2">
        <f t="shared" si="9"/>
        <v>35984337.428571381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226</v>
      </c>
      <c r="C297" s="7"/>
      <c r="D297" s="2" t="e">
        <f t="shared" si="12"/>
        <v>#N/A</v>
      </c>
      <c r="E297" s="2" t="e">
        <f t="shared" si="22"/>
        <v>#N/A</v>
      </c>
      <c r="F297" s="2">
        <v>1359393.8545017838</v>
      </c>
      <c r="G297" s="2">
        <f t="shared" si="23"/>
        <v>408938.14285714284</v>
      </c>
      <c r="H297" s="2">
        <f t="shared" si="13"/>
        <v>110002141.28571482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3115127.7142857178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1388362.7611044347</v>
      </c>
      <c r="Q297" s="2">
        <f>IF(P297&gt;Graph!$G$1*1000,Graph!$G$1*1000,P297)</f>
        <v>420000</v>
      </c>
      <c r="R297" s="2">
        <f t="shared" si="16"/>
        <v>113117269</v>
      </c>
      <c r="S297" s="2">
        <f t="shared" si="17"/>
        <v>408938.14285714924</v>
      </c>
      <c r="T297" s="2">
        <f t="shared" si="18"/>
        <v>11061.857142857276</v>
      </c>
      <c r="U297" s="2">
        <f t="shared" si="19"/>
        <v>420000</v>
      </c>
      <c r="V297" s="2">
        <f t="shared" si="28"/>
        <v>75651337.285714284</v>
      </c>
      <c r="W297" s="2">
        <f t="shared" si="20"/>
        <v>408938.14285714924</v>
      </c>
      <c r="X297" s="2">
        <f t="shared" si="6"/>
        <v>11061.857142850757</v>
      </c>
      <c r="Y297" s="2">
        <f t="shared" si="7"/>
        <v>37465931.714285702</v>
      </c>
      <c r="Z297" s="2" t="str">
        <f t="shared" si="8"/>
        <v>MEEP</v>
      </c>
      <c r="AA297" s="2">
        <f>IF(Z297="HERE",Y297,AA296+Graph!$G$1*1000)</f>
        <v>76723993.428571463</v>
      </c>
      <c r="AB297" s="2">
        <f t="shared" si="21"/>
        <v>420000</v>
      </c>
      <c r="AC297" s="2">
        <f t="shared" si="9"/>
        <v>35984337.428571381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227</v>
      </c>
      <c r="C298" s="7"/>
      <c r="D298" s="2" t="e">
        <f t="shared" si="12"/>
        <v>#N/A</v>
      </c>
      <c r="E298" s="2" t="e">
        <f t="shared" si="22"/>
        <v>#N/A</v>
      </c>
      <c r="F298" s="2">
        <v>1363408.1707082689</v>
      </c>
      <c r="G298" s="2">
        <f t="shared" si="23"/>
        <v>408938.14285714284</v>
      </c>
      <c r="H298" s="2">
        <f t="shared" si="13"/>
        <v>110411079.42857197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3126189.5714285751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1392479.5378151238</v>
      </c>
      <c r="Q298" s="2">
        <f>IF(P298&gt;Graph!$G$1*1000,Graph!$G$1*1000,P298)</f>
        <v>420000</v>
      </c>
      <c r="R298" s="2">
        <f t="shared" si="16"/>
        <v>113537269</v>
      </c>
      <c r="S298" s="2">
        <f t="shared" si="17"/>
        <v>408938.14285714924</v>
      </c>
      <c r="T298" s="2">
        <f t="shared" si="18"/>
        <v>11061.857142857276</v>
      </c>
      <c r="U298" s="2">
        <f t="shared" si="19"/>
        <v>420000</v>
      </c>
      <c r="V298" s="2">
        <f t="shared" si="28"/>
        <v>76060275.428571433</v>
      </c>
      <c r="W298" s="2">
        <f t="shared" si="20"/>
        <v>408938.14285714924</v>
      </c>
      <c r="X298" s="2">
        <f t="shared" si="6"/>
        <v>11061.857142850757</v>
      </c>
      <c r="Y298" s="2">
        <f t="shared" si="7"/>
        <v>37476993.571428552</v>
      </c>
      <c r="Z298" s="2" t="str">
        <f t="shared" si="8"/>
        <v>MEEP</v>
      </c>
      <c r="AA298" s="2">
        <f>IF(Z298="HERE",Y298,AA297+Graph!$G$1*1000)</f>
        <v>77143993.428571463</v>
      </c>
      <c r="AB298" s="2">
        <f t="shared" si="21"/>
        <v>420000</v>
      </c>
      <c r="AC298" s="2">
        <f t="shared" si="9"/>
        <v>35984337.428571381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228</v>
      </c>
      <c r="C299" s="7"/>
      <c r="D299" s="2" t="e">
        <f t="shared" si="12"/>
        <v>#N/A</v>
      </c>
      <c r="E299" s="2" t="e">
        <f t="shared" si="22"/>
        <v>#N/A</v>
      </c>
      <c r="F299" s="2">
        <v>1367422.4869147539</v>
      </c>
      <c r="G299" s="2">
        <f t="shared" si="23"/>
        <v>408938.14285714284</v>
      </c>
      <c r="H299" s="2">
        <f t="shared" si="13"/>
        <v>110820017.57142912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3137251.4285714324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1396596.3145258129</v>
      </c>
      <c r="Q299" s="2">
        <f>IF(P299&gt;Graph!$G$1*1000,Graph!$G$1*1000,P299)</f>
        <v>420000</v>
      </c>
      <c r="R299" s="2">
        <f t="shared" si="16"/>
        <v>113957269</v>
      </c>
      <c r="S299" s="2">
        <f t="shared" si="17"/>
        <v>408938.14285714924</v>
      </c>
      <c r="T299" s="2">
        <f t="shared" si="18"/>
        <v>11061.857142857276</v>
      </c>
      <c r="U299" s="2">
        <f t="shared" si="19"/>
        <v>420000</v>
      </c>
      <c r="V299" s="2">
        <f t="shared" si="28"/>
        <v>76469213.571428582</v>
      </c>
      <c r="W299" s="2">
        <f t="shared" si="20"/>
        <v>408938.14285714924</v>
      </c>
      <c r="X299" s="2">
        <f t="shared" si="6"/>
        <v>11061.857142850757</v>
      </c>
      <c r="Y299" s="2">
        <f t="shared" si="7"/>
        <v>37488055.428571403</v>
      </c>
      <c r="Z299" s="2" t="str">
        <f t="shared" si="8"/>
        <v>MEEP</v>
      </c>
      <c r="AA299" s="2">
        <f>IF(Z299="HERE",Y299,AA298+Graph!$G$1*1000)</f>
        <v>77563993.428571463</v>
      </c>
      <c r="AB299" s="2">
        <f t="shared" si="21"/>
        <v>420000</v>
      </c>
      <c r="AC299" s="2">
        <f t="shared" si="9"/>
        <v>35984337.428571381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229</v>
      </c>
      <c r="C300" s="7"/>
      <c r="D300" s="2" t="e">
        <f t="shared" si="12"/>
        <v>#N/A</v>
      </c>
      <c r="E300" s="2" t="e">
        <f t="shared" si="22"/>
        <v>#N/A</v>
      </c>
      <c r="F300" s="2">
        <v>1371436.8031212389</v>
      </c>
      <c r="G300" s="2">
        <f t="shared" si="23"/>
        <v>408938.14285714284</v>
      </c>
      <c r="H300" s="2">
        <f t="shared" si="13"/>
        <v>111228955.71428627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3148313.2857142896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1400713.0912365019</v>
      </c>
      <c r="Q300" s="2">
        <f>IF(P300&gt;Graph!$G$1*1000,Graph!$G$1*1000,P300)</f>
        <v>420000</v>
      </c>
      <c r="R300" s="2">
        <f t="shared" si="16"/>
        <v>114377269</v>
      </c>
      <c r="S300" s="2">
        <f t="shared" si="17"/>
        <v>408938.14285714924</v>
      </c>
      <c r="T300" s="2">
        <f t="shared" si="18"/>
        <v>11061.857142857276</v>
      </c>
      <c r="U300" s="2">
        <f t="shared" si="19"/>
        <v>420000</v>
      </c>
      <c r="V300" s="2">
        <f t="shared" si="28"/>
        <v>76878151.714285731</v>
      </c>
      <c r="W300" s="2">
        <f t="shared" si="20"/>
        <v>408938.14285714924</v>
      </c>
      <c r="X300" s="2">
        <f t="shared" si="6"/>
        <v>11061.857142850757</v>
      </c>
      <c r="Y300" s="2">
        <f t="shared" si="7"/>
        <v>37499117.285714254</v>
      </c>
      <c r="Z300" s="2" t="str">
        <f t="shared" si="8"/>
        <v>MEEP</v>
      </c>
      <c r="AA300" s="2">
        <f>IF(Z300="HERE",Y300,AA299+Graph!$G$1*1000)</f>
        <v>77983993.428571463</v>
      </c>
      <c r="AB300" s="2">
        <f t="shared" si="21"/>
        <v>420000</v>
      </c>
      <c r="AC300" s="2">
        <f t="shared" si="9"/>
        <v>35984337.428571381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230</v>
      </c>
      <c r="C301" s="7"/>
      <c r="D301" s="2" t="e">
        <f t="shared" si="12"/>
        <v>#N/A</v>
      </c>
      <c r="E301" s="2" t="e">
        <f t="shared" si="22"/>
        <v>#N/A</v>
      </c>
      <c r="F301" s="2">
        <v>1375451.119327724</v>
      </c>
      <c r="G301" s="2">
        <f t="shared" si="23"/>
        <v>408938.14285714284</v>
      </c>
      <c r="H301" s="2">
        <f t="shared" si="13"/>
        <v>111637893.85714342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3159375.1428571469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1404829.867947191</v>
      </c>
      <c r="Q301" s="2">
        <f>IF(P301&gt;Graph!$G$1*1000,Graph!$G$1*1000,P301)</f>
        <v>420000</v>
      </c>
      <c r="R301" s="2">
        <f t="shared" si="16"/>
        <v>114797269</v>
      </c>
      <c r="S301" s="2">
        <f t="shared" si="17"/>
        <v>408938.14285714924</v>
      </c>
      <c r="T301" s="2">
        <f t="shared" si="18"/>
        <v>11061.857142857276</v>
      </c>
      <c r="U301" s="2">
        <f t="shared" si="19"/>
        <v>420000</v>
      </c>
      <c r="V301" s="2">
        <f t="shared" si="28"/>
        <v>77287089.857142881</v>
      </c>
      <c r="W301" s="2">
        <f t="shared" si="20"/>
        <v>408938.14285714924</v>
      </c>
      <c r="X301" s="2">
        <f t="shared" si="6"/>
        <v>11061.857142850757</v>
      </c>
      <c r="Y301" s="2">
        <f t="shared" si="7"/>
        <v>37510179.142857105</v>
      </c>
      <c r="Z301" s="2" t="str">
        <f t="shared" si="8"/>
        <v>MEEP</v>
      </c>
      <c r="AA301" s="2">
        <f>IF(Z301="HERE",Y301,AA300+Graph!$G$1*1000)</f>
        <v>78403993.428571463</v>
      </c>
      <c r="AB301" s="2">
        <f t="shared" si="21"/>
        <v>420000</v>
      </c>
      <c r="AC301" s="2">
        <f t="shared" si="9"/>
        <v>35984337.428571381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231</v>
      </c>
      <c r="C302" s="7"/>
      <c r="D302" s="2" t="e">
        <f t="shared" si="12"/>
        <v>#N/A</v>
      </c>
      <c r="E302" s="2" t="e">
        <f t="shared" si="22"/>
        <v>#N/A</v>
      </c>
      <c r="F302" s="2">
        <v>1379465.435534209</v>
      </c>
      <c r="G302" s="2">
        <f t="shared" si="23"/>
        <v>408938.14285714284</v>
      </c>
      <c r="H302" s="2">
        <f t="shared" si="13"/>
        <v>112046832.00000057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3170437.0000000042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1408946.6446578503</v>
      </c>
      <c r="Q302" s="2">
        <f>IF(P302&gt;Graph!$G$1*1000,Graph!$G$1*1000,P302)</f>
        <v>420000</v>
      </c>
      <c r="R302" s="2">
        <f t="shared" si="16"/>
        <v>115217269</v>
      </c>
      <c r="S302" s="2">
        <f t="shared" si="17"/>
        <v>408938.14285714924</v>
      </c>
      <c r="T302" s="2">
        <f t="shared" si="18"/>
        <v>11061.857142857276</v>
      </c>
      <c r="U302" s="2">
        <f t="shared" si="19"/>
        <v>420000</v>
      </c>
      <c r="V302" s="2">
        <f t="shared" si="28"/>
        <v>77696028.00000003</v>
      </c>
      <c r="W302" s="2">
        <f t="shared" si="20"/>
        <v>408938.14285714924</v>
      </c>
      <c r="X302" s="2">
        <f t="shared" si="6"/>
        <v>11061.857142850757</v>
      </c>
      <c r="Y302" s="2">
        <f t="shared" si="7"/>
        <v>37521240.999999955</v>
      </c>
      <c r="Z302" s="2" t="str">
        <f t="shared" si="8"/>
        <v>MEEP</v>
      </c>
      <c r="AA302" s="2">
        <f>IF(Z302="HERE",Y302,AA301+Graph!$G$1*1000)</f>
        <v>78823993.428571463</v>
      </c>
      <c r="AB302" s="2">
        <f t="shared" si="21"/>
        <v>420000</v>
      </c>
      <c r="AC302" s="2">
        <f t="shared" si="9"/>
        <v>35984337.428571381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232</v>
      </c>
      <c r="C303" s="7"/>
      <c r="D303" s="2" t="e">
        <f t="shared" si="12"/>
        <v>#N/A</v>
      </c>
      <c r="E303" s="2" t="e">
        <f t="shared" si="22"/>
        <v>#N/A</v>
      </c>
      <c r="F303" s="2">
        <v>1383479.751740694</v>
      </c>
      <c r="G303" s="2">
        <f t="shared" si="23"/>
        <v>408938.14285714284</v>
      </c>
      <c r="H303" s="2">
        <f t="shared" si="13"/>
        <v>112455770.14285772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3181498.8571428615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1413063.4213685393</v>
      </c>
      <c r="Q303" s="2">
        <f>IF(P303&gt;Graph!$G$1*1000,Graph!$G$1*1000,P303)</f>
        <v>420000</v>
      </c>
      <c r="R303" s="2">
        <f t="shared" si="16"/>
        <v>115637269</v>
      </c>
      <c r="S303" s="2">
        <f t="shared" si="17"/>
        <v>408938.14285714924</v>
      </c>
      <c r="T303" s="2">
        <f t="shared" si="18"/>
        <v>11061.857142857276</v>
      </c>
      <c r="U303" s="2">
        <f t="shared" si="19"/>
        <v>420000</v>
      </c>
      <c r="V303" s="2">
        <f t="shared" si="28"/>
        <v>78104966.142857179</v>
      </c>
      <c r="W303" s="2">
        <f t="shared" si="20"/>
        <v>408938.14285714924</v>
      </c>
      <c r="X303" s="2">
        <f t="shared" si="6"/>
        <v>11061.857142850757</v>
      </c>
      <c r="Y303" s="2">
        <f t="shared" si="7"/>
        <v>37532302.857142806</v>
      </c>
      <c r="Z303" s="2" t="str">
        <f t="shared" si="8"/>
        <v>MEEP</v>
      </c>
      <c r="AA303" s="2">
        <f>IF(Z303="HERE",Y303,AA302+Graph!$G$1*1000)</f>
        <v>79243993.428571463</v>
      </c>
      <c r="AB303" s="2">
        <f t="shared" si="21"/>
        <v>420000</v>
      </c>
      <c r="AC303" s="2">
        <f t="shared" si="9"/>
        <v>35984337.428571381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233</v>
      </c>
      <c r="C304" s="7"/>
      <c r="D304" s="2" t="e">
        <f t="shared" si="12"/>
        <v>#N/A</v>
      </c>
      <c r="E304" s="2" t="e">
        <f t="shared" si="22"/>
        <v>#N/A</v>
      </c>
      <c r="F304" s="2">
        <v>1387494.0679471791</v>
      </c>
      <c r="G304" s="2">
        <f t="shared" si="23"/>
        <v>408938.14285714284</v>
      </c>
      <c r="H304" s="2">
        <f t="shared" si="13"/>
        <v>112864708.28571486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3192560.7142857187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1417180.1980792284</v>
      </c>
      <c r="Q304" s="2">
        <f>IF(P304&gt;Graph!$G$1*1000,Graph!$G$1*1000,P304)</f>
        <v>420000</v>
      </c>
      <c r="R304" s="2">
        <f t="shared" si="16"/>
        <v>116057269</v>
      </c>
      <c r="S304" s="2">
        <f t="shared" si="17"/>
        <v>408938.14285714924</v>
      </c>
      <c r="T304" s="2">
        <f t="shared" si="18"/>
        <v>11061.857142857276</v>
      </c>
      <c r="U304" s="2">
        <f t="shared" si="19"/>
        <v>420000</v>
      </c>
      <c r="V304" s="2">
        <f t="shared" si="28"/>
        <v>78513904.285714328</v>
      </c>
      <c r="W304" s="2">
        <f t="shared" si="20"/>
        <v>408938.14285714924</v>
      </c>
      <c r="X304" s="2">
        <f t="shared" si="6"/>
        <v>11061.857142850757</v>
      </c>
      <c r="Y304" s="2">
        <f t="shared" si="7"/>
        <v>37543364.714285657</v>
      </c>
      <c r="Z304" s="2" t="str">
        <f t="shared" si="8"/>
        <v>MEEP</v>
      </c>
      <c r="AA304" s="2">
        <f>IF(Z304="HERE",Y304,AA303+Graph!$G$1*1000)</f>
        <v>79663993.428571463</v>
      </c>
      <c r="AB304" s="2">
        <f t="shared" si="21"/>
        <v>420000</v>
      </c>
      <c r="AC304" s="2">
        <f t="shared" si="9"/>
        <v>35984337.428571381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234</v>
      </c>
      <c r="C305" s="7"/>
      <c r="D305" s="2" t="e">
        <f t="shared" si="12"/>
        <v>#N/A</v>
      </c>
      <c r="E305" s="2" t="e">
        <f t="shared" si="22"/>
        <v>#N/A</v>
      </c>
      <c r="F305" s="2">
        <v>1391508.3841536641</v>
      </c>
      <c r="G305" s="2">
        <f t="shared" si="23"/>
        <v>408938.14285714284</v>
      </c>
      <c r="H305" s="2">
        <f t="shared" si="13"/>
        <v>113273646.42857201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3203622.571428576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1421296.9747899175</v>
      </c>
      <c r="Q305" s="2">
        <f>IF(P305&gt;Graph!$G$1*1000,Graph!$G$1*1000,P305)</f>
        <v>420000</v>
      </c>
      <c r="R305" s="2">
        <f t="shared" si="16"/>
        <v>116477269</v>
      </c>
      <c r="S305" s="2">
        <f t="shared" si="17"/>
        <v>408938.14285714924</v>
      </c>
      <c r="T305" s="2">
        <f t="shared" si="18"/>
        <v>11061.857142857276</v>
      </c>
      <c r="U305" s="2">
        <f t="shared" si="19"/>
        <v>420000</v>
      </c>
      <c r="V305" s="2">
        <f t="shared" si="28"/>
        <v>78922842.428571478</v>
      </c>
      <c r="W305" s="2">
        <f t="shared" si="20"/>
        <v>408938.14285714924</v>
      </c>
      <c r="X305" s="2">
        <f t="shared" si="6"/>
        <v>11061.857142850757</v>
      </c>
      <c r="Y305" s="2">
        <f t="shared" si="7"/>
        <v>37554426.571428508</v>
      </c>
      <c r="Z305" s="2" t="str">
        <f t="shared" si="8"/>
        <v>MEEP</v>
      </c>
      <c r="AA305" s="2">
        <f>IF(Z305="HERE",Y305,AA304+Graph!$G$1*1000)</f>
        <v>80083993.428571463</v>
      </c>
      <c r="AB305" s="2">
        <f t="shared" si="21"/>
        <v>420000</v>
      </c>
      <c r="AC305" s="2">
        <f t="shared" si="9"/>
        <v>35984337.428571381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235</v>
      </c>
      <c r="C306" s="7"/>
      <c r="D306" s="2" t="e">
        <f t="shared" si="12"/>
        <v>#N/A</v>
      </c>
      <c r="E306" s="2" t="e">
        <f t="shared" si="22"/>
        <v>#N/A</v>
      </c>
      <c r="F306" s="2">
        <v>1395522.7003601491</v>
      </c>
      <c r="G306" s="2">
        <f t="shared" si="23"/>
        <v>408938.14285714284</v>
      </c>
      <c r="H306" s="2">
        <f t="shared" si="13"/>
        <v>113682584.57142916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3214684.4285714333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1425413.7515006065</v>
      </c>
      <c r="Q306" s="2">
        <f>IF(P306&gt;Graph!$G$1*1000,Graph!$G$1*1000,P306)</f>
        <v>420000</v>
      </c>
      <c r="R306" s="2">
        <f t="shared" si="16"/>
        <v>116897269</v>
      </c>
      <c r="S306" s="2">
        <f t="shared" si="17"/>
        <v>408938.14285714924</v>
      </c>
      <c r="T306" s="2">
        <f t="shared" si="18"/>
        <v>11061.857142857276</v>
      </c>
      <c r="U306" s="2">
        <f t="shared" si="19"/>
        <v>420000</v>
      </c>
      <c r="V306" s="2">
        <f t="shared" si="28"/>
        <v>79331780.571428627</v>
      </c>
      <c r="W306" s="2">
        <f t="shared" si="20"/>
        <v>408938.14285714924</v>
      </c>
      <c r="X306" s="2">
        <f t="shared" si="6"/>
        <v>11061.857142850757</v>
      </c>
      <c r="Y306" s="2">
        <f t="shared" si="7"/>
        <v>37565488.428571358</v>
      </c>
      <c r="Z306" s="2" t="str">
        <f t="shared" si="8"/>
        <v>MEEP</v>
      </c>
      <c r="AA306" s="2">
        <f>IF(Z306="HERE",Y306,AA305+Graph!$G$1*1000)</f>
        <v>80503993.428571463</v>
      </c>
      <c r="AB306" s="2">
        <f t="shared" si="21"/>
        <v>420000</v>
      </c>
      <c r="AC306" s="2">
        <f t="shared" si="9"/>
        <v>35984337.428571381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236</v>
      </c>
      <c r="C307" s="7"/>
      <c r="D307" s="2" t="e">
        <f t="shared" si="12"/>
        <v>#N/A</v>
      </c>
      <c r="E307" s="2" t="e">
        <f t="shared" si="22"/>
        <v>#N/A</v>
      </c>
      <c r="F307" s="2">
        <v>1399537.0165666044</v>
      </c>
      <c r="G307" s="2">
        <f t="shared" si="23"/>
        <v>408938.14285714284</v>
      </c>
      <c r="H307" s="2">
        <f t="shared" si="13"/>
        <v>114091522.71428631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3225746.2857142906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1429530.5282112956</v>
      </c>
      <c r="Q307" s="2">
        <f>IF(P307&gt;Graph!$G$1*1000,Graph!$G$1*1000,P307)</f>
        <v>420000</v>
      </c>
      <c r="R307" s="2">
        <f t="shared" si="16"/>
        <v>117317269</v>
      </c>
      <c r="S307" s="2">
        <f t="shared" si="17"/>
        <v>408938.14285714924</v>
      </c>
      <c r="T307" s="2">
        <f t="shared" si="18"/>
        <v>11061.857142857276</v>
      </c>
      <c r="U307" s="2">
        <f t="shared" si="19"/>
        <v>420000</v>
      </c>
      <c r="V307" s="2">
        <f t="shared" si="28"/>
        <v>79740718.714285776</v>
      </c>
      <c r="W307" s="2">
        <f t="shared" si="20"/>
        <v>408938.14285714924</v>
      </c>
      <c r="X307" s="2">
        <f t="shared" si="6"/>
        <v>11061.857142850757</v>
      </c>
      <c r="Y307" s="2">
        <f t="shared" si="7"/>
        <v>37576550.285714209</v>
      </c>
      <c r="Z307" s="2" t="str">
        <f t="shared" si="8"/>
        <v>MEEP</v>
      </c>
      <c r="AA307" s="2">
        <f>IF(Z307="HERE",Y307,AA306+Graph!$G$1*1000)</f>
        <v>80923993.428571463</v>
      </c>
      <c r="AB307" s="2">
        <f t="shared" si="21"/>
        <v>420000</v>
      </c>
      <c r="AC307" s="2">
        <f t="shared" si="9"/>
        <v>35984337.428571381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237</v>
      </c>
      <c r="C308" s="7"/>
      <c r="D308" s="2" t="e">
        <f t="shared" si="12"/>
        <v>#N/A</v>
      </c>
      <c r="E308" s="2" t="e">
        <f t="shared" si="22"/>
        <v>#N/A</v>
      </c>
      <c r="F308" s="2">
        <v>1403551.3327730894</v>
      </c>
      <c r="G308" s="2">
        <f t="shared" si="23"/>
        <v>408938.14285714284</v>
      </c>
      <c r="H308" s="2">
        <f t="shared" si="13"/>
        <v>114500460.85714346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3236808.1428571478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1433647.3049219549</v>
      </c>
      <c r="Q308" s="2">
        <f>IF(P308&gt;Graph!$G$1*1000,Graph!$G$1*1000,P308)</f>
        <v>420000</v>
      </c>
      <c r="R308" s="2">
        <f t="shared" si="16"/>
        <v>117737269</v>
      </c>
      <c r="S308" s="2">
        <f t="shared" si="17"/>
        <v>408938.14285714924</v>
      </c>
      <c r="T308" s="2">
        <f t="shared" si="18"/>
        <v>11061.857142857276</v>
      </c>
      <c r="U308" s="2">
        <f t="shared" si="19"/>
        <v>420000</v>
      </c>
      <c r="V308" s="2">
        <f t="shared" si="28"/>
        <v>80149656.857142925</v>
      </c>
      <c r="W308" s="2">
        <f t="shared" si="20"/>
        <v>408938.14285714924</v>
      </c>
      <c r="X308" s="2">
        <f t="shared" si="6"/>
        <v>11061.857142850757</v>
      </c>
      <c r="Y308" s="2">
        <f t="shared" si="7"/>
        <v>37587612.14285706</v>
      </c>
      <c r="Z308" s="2" t="str">
        <f t="shared" si="8"/>
        <v>MEEP</v>
      </c>
      <c r="AA308" s="2">
        <f>IF(Z308="HERE",Y308,AA307+Graph!$G$1*1000)</f>
        <v>81343993.428571463</v>
      </c>
      <c r="AB308" s="2">
        <f t="shared" si="21"/>
        <v>420000</v>
      </c>
      <c r="AC308" s="2">
        <f t="shared" si="9"/>
        <v>35984337.428571381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238</v>
      </c>
      <c r="C309" s="7"/>
      <c r="D309" s="2" t="e">
        <f t="shared" si="12"/>
        <v>#N/A</v>
      </c>
      <c r="E309" s="2" t="e">
        <f t="shared" si="22"/>
        <v>#N/A</v>
      </c>
      <c r="F309" s="2">
        <v>1407565.6489795744</v>
      </c>
      <c r="G309" s="2">
        <f t="shared" si="23"/>
        <v>408938.14285714284</v>
      </c>
      <c r="H309" s="2">
        <f t="shared" si="13"/>
        <v>114909399.00000061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3247870.0000000051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1437764.0816326439</v>
      </c>
      <c r="Q309" s="2">
        <f>IF(P309&gt;Graph!$G$1*1000,Graph!$G$1*1000,P309)</f>
        <v>420000</v>
      </c>
      <c r="R309" s="2">
        <f t="shared" si="16"/>
        <v>118157269</v>
      </c>
      <c r="S309" s="2">
        <f t="shared" si="17"/>
        <v>408938.14285714924</v>
      </c>
      <c r="T309" s="2">
        <f t="shared" si="18"/>
        <v>11061.857142857276</v>
      </c>
      <c r="U309" s="2">
        <f t="shared" si="19"/>
        <v>420000</v>
      </c>
      <c r="V309" s="2">
        <f t="shared" si="28"/>
        <v>80558595.000000075</v>
      </c>
      <c r="W309" s="2">
        <f t="shared" si="20"/>
        <v>408938.14285714924</v>
      </c>
      <c r="X309" s="2">
        <f t="shared" si="6"/>
        <v>11061.857142850757</v>
      </c>
      <c r="Y309" s="2">
        <f t="shared" si="7"/>
        <v>37598673.999999911</v>
      </c>
      <c r="Z309" s="2" t="str">
        <f t="shared" si="8"/>
        <v>MEEP</v>
      </c>
      <c r="AA309" s="2">
        <f>IF(Z309="HERE",Y309,AA308+Graph!$G$1*1000)</f>
        <v>81763993.428571463</v>
      </c>
      <c r="AB309" s="2">
        <f t="shared" si="21"/>
        <v>420000</v>
      </c>
      <c r="AC309" s="2">
        <f t="shared" si="9"/>
        <v>35984337.428571381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239</v>
      </c>
      <c r="C310" s="7"/>
      <c r="D310" s="2" t="e">
        <f t="shared" si="12"/>
        <v>#N/A</v>
      </c>
      <c r="E310" s="2" t="e">
        <f t="shared" si="22"/>
        <v>#N/A</v>
      </c>
      <c r="F310" s="2">
        <v>1411579.9651860595</v>
      </c>
      <c r="G310" s="2">
        <f t="shared" si="23"/>
        <v>408938.14285714284</v>
      </c>
      <c r="H310" s="2">
        <f t="shared" si="13"/>
        <v>115318337.14285776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3258931.8571428624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1441880.858343333</v>
      </c>
      <c r="Q310" s="2">
        <f>IF(P310&gt;Graph!$G$1*1000,Graph!$G$1*1000,P310)</f>
        <v>420000</v>
      </c>
      <c r="R310" s="2">
        <f t="shared" si="16"/>
        <v>118577269</v>
      </c>
      <c r="S310" s="2">
        <f t="shared" si="17"/>
        <v>408938.14285714924</v>
      </c>
      <c r="T310" s="2">
        <f t="shared" si="18"/>
        <v>11061.857142857276</v>
      </c>
      <c r="U310" s="2">
        <f t="shared" si="19"/>
        <v>420000</v>
      </c>
      <c r="V310" s="2">
        <f t="shared" si="28"/>
        <v>80967533.142857224</v>
      </c>
      <c r="W310" s="2">
        <f t="shared" si="20"/>
        <v>408938.14285714924</v>
      </c>
      <c r="X310" s="2">
        <f t="shared" si="6"/>
        <v>11061.857142850757</v>
      </c>
      <c r="Y310" s="2">
        <f t="shared" si="7"/>
        <v>37609735.857142761</v>
      </c>
      <c r="Z310" s="2" t="str">
        <f t="shared" si="8"/>
        <v>MEEP</v>
      </c>
      <c r="AA310" s="2">
        <f>IF(Z310="HERE",Y310,AA309+Graph!$G$1*1000)</f>
        <v>82183993.428571463</v>
      </c>
      <c r="AB310" s="2">
        <f t="shared" si="21"/>
        <v>420000</v>
      </c>
      <c r="AC310" s="2">
        <f t="shared" si="9"/>
        <v>35984337.428571381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240</v>
      </c>
      <c r="C311" s="7"/>
      <c r="D311" s="2" t="e">
        <f t="shared" si="12"/>
        <v>#N/A</v>
      </c>
      <c r="E311" s="2" t="e">
        <f t="shared" si="22"/>
        <v>#N/A</v>
      </c>
      <c r="F311" s="2">
        <v>1415594.2813925445</v>
      </c>
      <c r="G311" s="2">
        <f t="shared" si="23"/>
        <v>408938.14285714284</v>
      </c>
      <c r="H311" s="2">
        <f t="shared" si="13"/>
        <v>115727275.28571491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3269993.7142857197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1445997.6350540221</v>
      </c>
      <c r="Q311" s="2">
        <f>IF(P311&gt;Graph!$G$1*1000,Graph!$G$1*1000,P311)</f>
        <v>420000</v>
      </c>
      <c r="R311" s="2">
        <f t="shared" si="16"/>
        <v>118997269</v>
      </c>
      <c r="S311" s="2">
        <f t="shared" si="17"/>
        <v>408938.14285714924</v>
      </c>
      <c r="T311" s="2">
        <f t="shared" si="18"/>
        <v>11061.857142857276</v>
      </c>
      <c r="U311" s="2">
        <f t="shared" si="19"/>
        <v>420000</v>
      </c>
      <c r="V311" s="2">
        <f t="shared" si="28"/>
        <v>81376471.285714373</v>
      </c>
      <c r="W311" s="2">
        <f t="shared" si="20"/>
        <v>408938.14285714924</v>
      </c>
      <c r="X311" s="2">
        <f t="shared" si="6"/>
        <v>11061.857142850757</v>
      </c>
      <c r="Y311" s="2">
        <f t="shared" si="7"/>
        <v>37620797.714285612</v>
      </c>
      <c r="Z311" s="2" t="str">
        <f t="shared" si="8"/>
        <v>MEEP</v>
      </c>
      <c r="AA311" s="2">
        <f>IF(Z311="HERE",Y311,AA310+Graph!$G$1*1000)</f>
        <v>82603993.428571463</v>
      </c>
      <c r="AB311" s="2">
        <f t="shared" si="21"/>
        <v>420000</v>
      </c>
      <c r="AC311" s="2">
        <f t="shared" si="9"/>
        <v>35984337.428571381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241</v>
      </c>
      <c r="C312" s="7"/>
      <c r="D312" s="2" t="e">
        <f t="shared" si="12"/>
        <v>#N/A</v>
      </c>
      <c r="E312" s="2" t="e">
        <f t="shared" si="22"/>
        <v>#N/A</v>
      </c>
      <c r="F312" s="2">
        <v>1419608.5975990295</v>
      </c>
      <c r="G312" s="2">
        <f t="shared" si="23"/>
        <v>408938.14285714284</v>
      </c>
      <c r="H312" s="2">
        <f t="shared" si="13"/>
        <v>116136213.42857206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3281055.5714285769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1450114.4117647111</v>
      </c>
      <c r="Q312" s="2">
        <f>IF(P312&gt;Graph!$G$1*1000,Graph!$G$1*1000,P312)</f>
        <v>420000</v>
      </c>
      <c r="R312" s="2">
        <f t="shared" si="16"/>
        <v>119417269</v>
      </c>
      <c r="S312" s="2">
        <f t="shared" si="17"/>
        <v>408938.14285714924</v>
      </c>
      <c r="T312" s="2">
        <f t="shared" si="18"/>
        <v>11061.857142857276</v>
      </c>
      <c r="U312" s="2">
        <f t="shared" si="19"/>
        <v>420000</v>
      </c>
      <c r="V312" s="2">
        <f t="shared" si="28"/>
        <v>81785409.428571522</v>
      </c>
      <c r="W312" s="2">
        <f t="shared" si="20"/>
        <v>408938.14285714924</v>
      </c>
      <c r="X312" s="2">
        <f t="shared" si="6"/>
        <v>11061.857142850757</v>
      </c>
      <c r="Y312" s="2">
        <f t="shared" si="7"/>
        <v>37631859.571428463</v>
      </c>
      <c r="Z312" s="2" t="str">
        <f t="shared" si="8"/>
        <v>MEEP</v>
      </c>
      <c r="AA312" s="2">
        <f>IF(Z312="HERE",Y312,AA311+Graph!$G$1*1000)</f>
        <v>83023993.428571463</v>
      </c>
      <c r="AB312" s="2">
        <f t="shared" si="21"/>
        <v>420000</v>
      </c>
      <c r="AC312" s="2">
        <f t="shared" si="9"/>
        <v>35984337.428571381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242</v>
      </c>
      <c r="C313" s="7"/>
      <c r="D313" s="2" t="e">
        <f t="shared" si="12"/>
        <v>#N/A</v>
      </c>
      <c r="E313" s="2" t="e">
        <f t="shared" si="22"/>
        <v>#N/A</v>
      </c>
      <c r="F313" s="2">
        <v>1423622.9138055146</v>
      </c>
      <c r="G313" s="2">
        <f t="shared" si="23"/>
        <v>408938.14285714284</v>
      </c>
      <c r="H313" s="2">
        <f t="shared" si="13"/>
        <v>116545151.57142921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3292117.4285714342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1454231.1884754002</v>
      </c>
      <c r="Q313" s="2">
        <f>IF(P313&gt;Graph!$G$1*1000,Graph!$G$1*1000,P313)</f>
        <v>420000</v>
      </c>
      <c r="R313" s="2">
        <f t="shared" si="16"/>
        <v>119837269</v>
      </c>
      <c r="S313" s="2">
        <f t="shared" si="17"/>
        <v>408938.14285714924</v>
      </c>
      <c r="T313" s="2">
        <f t="shared" si="18"/>
        <v>11061.857142857276</v>
      </c>
      <c r="U313" s="2">
        <f t="shared" si="19"/>
        <v>420000</v>
      </c>
      <c r="V313" s="2">
        <f t="shared" si="28"/>
        <v>82194347.571428671</v>
      </c>
      <c r="W313" s="2">
        <f t="shared" si="20"/>
        <v>408938.14285714924</v>
      </c>
      <c r="X313" s="2">
        <f t="shared" si="6"/>
        <v>11061.857142850757</v>
      </c>
      <c r="Y313" s="2">
        <f t="shared" si="7"/>
        <v>37642921.428571314</v>
      </c>
      <c r="Z313" s="2" t="str">
        <f t="shared" si="8"/>
        <v>MEEP</v>
      </c>
      <c r="AA313" s="2">
        <f>IF(Z313="HERE",Y313,AA312+Graph!$G$1*1000)</f>
        <v>83443993.428571463</v>
      </c>
      <c r="AB313" s="2">
        <f t="shared" si="21"/>
        <v>420000</v>
      </c>
      <c r="AC313" s="2">
        <f t="shared" si="9"/>
        <v>35984337.428571381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243</v>
      </c>
      <c r="C314" s="7"/>
      <c r="D314" s="2" t="e">
        <f t="shared" si="12"/>
        <v>#N/A</v>
      </c>
      <c r="E314" s="2" t="e">
        <f t="shared" si="22"/>
        <v>#N/A</v>
      </c>
      <c r="F314" s="2">
        <v>1427637.2300119996</v>
      </c>
      <c r="G314" s="2">
        <f t="shared" si="23"/>
        <v>408938.14285714284</v>
      </c>
      <c r="H314" s="2">
        <f t="shared" si="13"/>
        <v>116954089.71428636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3303179.2857142915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1458347.9651860595</v>
      </c>
      <c r="Q314" s="2">
        <f>IF(P314&gt;Graph!$G$1*1000,Graph!$G$1*1000,P314)</f>
        <v>420000</v>
      </c>
      <c r="R314" s="2">
        <f t="shared" si="16"/>
        <v>120257269</v>
      </c>
      <c r="S314" s="2">
        <f t="shared" si="17"/>
        <v>408938.14285714924</v>
      </c>
      <c r="T314" s="2">
        <f t="shared" si="18"/>
        <v>11061.857142857276</v>
      </c>
      <c r="U314" s="2">
        <f t="shared" si="19"/>
        <v>420000</v>
      </c>
      <c r="V314" s="2">
        <f t="shared" si="28"/>
        <v>82603285.714285821</v>
      </c>
      <c r="W314" s="2">
        <f t="shared" si="20"/>
        <v>408938.14285714924</v>
      </c>
      <c r="X314" s="2">
        <f t="shared" si="6"/>
        <v>11061.857142850757</v>
      </c>
      <c r="Y314" s="2">
        <f t="shared" si="7"/>
        <v>37653983.285714164</v>
      </c>
      <c r="Z314" s="2" t="str">
        <f t="shared" si="8"/>
        <v>MEEP</v>
      </c>
      <c r="AA314" s="2">
        <f>IF(Z314="HERE",Y314,AA313+Graph!$G$1*1000)</f>
        <v>83863993.428571463</v>
      </c>
      <c r="AB314" s="2">
        <f t="shared" si="21"/>
        <v>420000</v>
      </c>
      <c r="AC314" s="2">
        <f t="shared" si="9"/>
        <v>35984337.428571381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244</v>
      </c>
      <c r="C315" s="7"/>
      <c r="D315" s="2" t="e">
        <f t="shared" si="12"/>
        <v>#N/A</v>
      </c>
      <c r="E315" s="2" t="e">
        <f t="shared" si="22"/>
        <v>#N/A</v>
      </c>
      <c r="F315" s="2">
        <v>1431651.5462184846</v>
      </c>
      <c r="G315" s="2">
        <f t="shared" si="23"/>
        <v>408938.14285714284</v>
      </c>
      <c r="H315" s="2">
        <f t="shared" si="13"/>
        <v>117363027.85714351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3314241.1428571488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1462464.7418967485</v>
      </c>
      <c r="Q315" s="2">
        <f>IF(P315&gt;Graph!$G$1*1000,Graph!$G$1*1000,P315)</f>
        <v>420000</v>
      </c>
      <c r="R315" s="2">
        <f t="shared" si="16"/>
        <v>120677269</v>
      </c>
      <c r="S315" s="2">
        <f t="shared" si="17"/>
        <v>408938.14285714924</v>
      </c>
      <c r="T315" s="2">
        <f t="shared" si="18"/>
        <v>11061.857142857276</v>
      </c>
      <c r="U315" s="2">
        <f t="shared" si="19"/>
        <v>420000</v>
      </c>
      <c r="V315" s="2">
        <f t="shared" si="28"/>
        <v>83012223.85714297</v>
      </c>
      <c r="W315" s="2">
        <f t="shared" si="20"/>
        <v>408938.14285714924</v>
      </c>
      <c r="X315" s="2">
        <f t="shared" si="6"/>
        <v>11061.857142850757</v>
      </c>
      <c r="Y315" s="2">
        <f t="shared" si="7"/>
        <v>37665045.142857015</v>
      </c>
      <c r="Z315" s="2" t="str">
        <f t="shared" si="8"/>
        <v>MEEP</v>
      </c>
      <c r="AA315" s="2">
        <f>IF(Z315="HERE",Y315,AA314+Graph!$G$1*1000)</f>
        <v>84283993.428571463</v>
      </c>
      <c r="AB315" s="2">
        <f t="shared" si="21"/>
        <v>420000</v>
      </c>
      <c r="AC315" s="2">
        <f t="shared" si="9"/>
        <v>35984337.428571381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245</v>
      </c>
      <c r="C316" s="7"/>
      <c r="D316" s="2" t="e">
        <f t="shared" si="12"/>
        <v>#N/A</v>
      </c>
      <c r="E316" s="2" t="e">
        <f t="shared" si="22"/>
        <v>#N/A</v>
      </c>
      <c r="F316" s="2">
        <v>1435665.8624249697</v>
      </c>
      <c r="G316" s="2">
        <f t="shared" si="23"/>
        <v>408938.14285714284</v>
      </c>
      <c r="H316" s="2">
        <f t="shared" si="13"/>
        <v>117771966.00000066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3325303.0000000061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1466581.5186074376</v>
      </c>
      <c r="Q316" s="2">
        <f>IF(P316&gt;Graph!$G$1*1000,Graph!$G$1*1000,P316)</f>
        <v>420000</v>
      </c>
      <c r="R316" s="2">
        <f t="shared" si="16"/>
        <v>121097269</v>
      </c>
      <c r="S316" s="2">
        <f t="shared" si="17"/>
        <v>408938.14285714924</v>
      </c>
      <c r="T316" s="2">
        <f t="shared" si="18"/>
        <v>11061.857142857276</v>
      </c>
      <c r="U316" s="2">
        <f t="shared" si="19"/>
        <v>420000</v>
      </c>
      <c r="V316" s="2">
        <f t="shared" si="28"/>
        <v>83421162.000000119</v>
      </c>
      <c r="W316" s="2">
        <f t="shared" si="20"/>
        <v>408938.14285714924</v>
      </c>
      <c r="X316" s="2">
        <f t="shared" si="6"/>
        <v>11061.857142850757</v>
      </c>
      <c r="Y316" s="2">
        <f t="shared" si="7"/>
        <v>37676106.999999866</v>
      </c>
      <c r="Z316" s="2" t="str">
        <f t="shared" si="8"/>
        <v>MEEP</v>
      </c>
      <c r="AA316" s="2">
        <f>IF(Z316="HERE",Y316,AA315+Graph!$G$1*1000)</f>
        <v>84703993.428571463</v>
      </c>
      <c r="AB316" s="2">
        <f t="shared" si="21"/>
        <v>420000</v>
      </c>
      <c r="AC316" s="2">
        <f t="shared" si="9"/>
        <v>35984337.428571381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246</v>
      </c>
      <c r="C317" s="7"/>
      <c r="D317" s="2" t="e">
        <f t="shared" si="12"/>
        <v>#N/A</v>
      </c>
      <c r="E317" s="2" t="e">
        <f t="shared" si="22"/>
        <v>#N/A</v>
      </c>
      <c r="F317" s="2">
        <v>1439680.1786314547</v>
      </c>
      <c r="G317" s="2">
        <f t="shared" si="23"/>
        <v>408938.14285714284</v>
      </c>
      <c r="H317" s="2">
        <f t="shared" si="13"/>
        <v>118180904.1428578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3336364.8571428633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1470698.2953181267</v>
      </c>
      <c r="Q317" s="2">
        <f>IF(P317&gt;Graph!$G$1*1000,Graph!$G$1*1000,P317)</f>
        <v>420000</v>
      </c>
      <c r="R317" s="2">
        <f t="shared" si="16"/>
        <v>121517269</v>
      </c>
      <c r="S317" s="2">
        <f t="shared" si="17"/>
        <v>408938.14285714924</v>
      </c>
      <c r="T317" s="2">
        <f t="shared" si="18"/>
        <v>11061.857142857276</v>
      </c>
      <c r="U317" s="2">
        <f t="shared" si="19"/>
        <v>420000</v>
      </c>
      <c r="V317" s="2">
        <f t="shared" si="28"/>
        <v>83830100.142857268</v>
      </c>
      <c r="W317" s="2">
        <f t="shared" si="20"/>
        <v>408938.14285714924</v>
      </c>
      <c r="X317" s="2">
        <f t="shared" si="6"/>
        <v>11061.857142850757</v>
      </c>
      <c r="Y317" s="2">
        <f t="shared" si="7"/>
        <v>37687168.857142717</v>
      </c>
      <c r="Z317" s="2" t="str">
        <f t="shared" si="8"/>
        <v>MEEP</v>
      </c>
      <c r="AA317" s="2">
        <f>IF(Z317="HERE",Y317,AA316+Graph!$G$1*1000)</f>
        <v>85123993.428571463</v>
      </c>
      <c r="AB317" s="2">
        <f t="shared" si="21"/>
        <v>420000</v>
      </c>
      <c r="AC317" s="2">
        <f t="shared" si="9"/>
        <v>35984337.428571381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247</v>
      </c>
      <c r="C318" s="7"/>
      <c r="D318" s="2" t="e">
        <f t="shared" si="12"/>
        <v>#N/A</v>
      </c>
      <c r="E318" s="2" t="e">
        <f t="shared" si="22"/>
        <v>#N/A</v>
      </c>
      <c r="F318" s="2">
        <v>1443694.4948379397</v>
      </c>
      <c r="G318" s="2">
        <f t="shared" si="23"/>
        <v>408938.14285714284</v>
      </c>
      <c r="H318" s="2">
        <f t="shared" si="13"/>
        <v>118589842.28571495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3347426.7142857206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1474815.0720288157</v>
      </c>
      <c r="Q318" s="2">
        <f>IF(P318&gt;Graph!$G$1*1000,Graph!$G$1*1000,P318)</f>
        <v>420000</v>
      </c>
      <c r="R318" s="2">
        <f t="shared" si="16"/>
        <v>121937269</v>
      </c>
      <c r="S318" s="2">
        <f t="shared" si="17"/>
        <v>408938.14285714924</v>
      </c>
      <c r="T318" s="2">
        <f t="shared" si="18"/>
        <v>11061.857142857276</v>
      </c>
      <c r="U318" s="2">
        <f t="shared" si="19"/>
        <v>420000</v>
      </c>
      <c r="V318" s="2">
        <f t="shared" si="28"/>
        <v>84239038.285714418</v>
      </c>
      <c r="W318" s="2">
        <f t="shared" si="20"/>
        <v>408938.14285714924</v>
      </c>
      <c r="X318" s="2">
        <f t="shared" si="6"/>
        <v>11061.857142850757</v>
      </c>
      <c r="Y318" s="2">
        <f t="shared" si="7"/>
        <v>37698230.714285567</v>
      </c>
      <c r="Z318" s="2" t="str">
        <f t="shared" si="8"/>
        <v>MEEP</v>
      </c>
      <c r="AA318" s="2">
        <f>IF(Z318="HERE",Y318,AA317+Graph!$G$1*1000)</f>
        <v>85543993.428571463</v>
      </c>
      <c r="AB318" s="2">
        <f t="shared" si="21"/>
        <v>420000</v>
      </c>
      <c r="AC318" s="2">
        <f t="shared" si="9"/>
        <v>35984337.428571381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248</v>
      </c>
      <c r="C319" s="7"/>
      <c r="D319" s="2" t="e">
        <f t="shared" si="12"/>
        <v>#N/A</v>
      </c>
      <c r="E319" s="2" t="e">
        <f t="shared" si="22"/>
        <v>#N/A</v>
      </c>
      <c r="F319" s="2">
        <v>1447708.811044395</v>
      </c>
      <c r="G319" s="2">
        <f t="shared" si="23"/>
        <v>408938.14285714284</v>
      </c>
      <c r="H319" s="2">
        <f t="shared" si="13"/>
        <v>118998780.4285721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3358488.5714285779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1478931.8487395048</v>
      </c>
      <c r="Q319" s="2">
        <f>IF(P319&gt;Graph!$G$1*1000,Graph!$G$1*1000,P319)</f>
        <v>420000</v>
      </c>
      <c r="R319" s="2">
        <f t="shared" si="16"/>
        <v>122357269</v>
      </c>
      <c r="S319" s="2">
        <f t="shared" si="17"/>
        <v>408938.14285714924</v>
      </c>
      <c r="T319" s="2">
        <f t="shared" si="18"/>
        <v>11061.857142857276</v>
      </c>
      <c r="U319" s="2">
        <f t="shared" si="19"/>
        <v>420000</v>
      </c>
      <c r="V319" s="2">
        <f t="shared" si="28"/>
        <v>84647976.428571567</v>
      </c>
      <c r="W319" s="2">
        <f t="shared" si="20"/>
        <v>408938.14285714924</v>
      </c>
      <c r="X319" s="2">
        <f t="shared" si="6"/>
        <v>11061.857142850757</v>
      </c>
      <c r="Y319" s="2">
        <f t="shared" si="7"/>
        <v>37709292.571428418</v>
      </c>
      <c r="Z319" s="2" t="str">
        <f t="shared" si="8"/>
        <v>MEEP</v>
      </c>
      <c r="AA319" s="2">
        <f>IF(Z319="HERE",Y319,AA318+Graph!$G$1*1000)</f>
        <v>85963993.428571463</v>
      </c>
      <c r="AB319" s="2">
        <f t="shared" si="21"/>
        <v>420000</v>
      </c>
      <c r="AC319" s="2">
        <f t="shared" si="9"/>
        <v>35984337.428571381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249</v>
      </c>
      <c r="C320" s="7"/>
      <c r="D320" s="2" t="e">
        <f t="shared" si="12"/>
        <v>#N/A</v>
      </c>
      <c r="E320" s="2" t="e">
        <f t="shared" si="22"/>
        <v>#N/A</v>
      </c>
      <c r="F320" s="2">
        <v>1451723.12725088</v>
      </c>
      <c r="G320" s="2">
        <f t="shared" si="23"/>
        <v>408938.14285714284</v>
      </c>
      <c r="H320" s="2">
        <f t="shared" si="13"/>
        <v>119407718.57142925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3369550.4285714352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1483048.6254501641</v>
      </c>
      <c r="Q320" s="2">
        <f>IF(P320&gt;Graph!$G$1*1000,Graph!$G$1*1000,P320)</f>
        <v>420000</v>
      </c>
      <c r="R320" s="2">
        <f t="shared" si="16"/>
        <v>122777269</v>
      </c>
      <c r="S320" s="2">
        <f t="shared" si="17"/>
        <v>408938.14285714924</v>
      </c>
      <c r="T320" s="2">
        <f t="shared" si="18"/>
        <v>11061.857142857276</v>
      </c>
      <c r="U320" s="2">
        <f t="shared" si="19"/>
        <v>420000</v>
      </c>
      <c r="V320" s="2">
        <f t="shared" si="28"/>
        <v>85056914.571428716</v>
      </c>
      <c r="W320" s="2">
        <f t="shared" si="20"/>
        <v>408938.14285714924</v>
      </c>
      <c r="X320" s="2">
        <f t="shared" si="6"/>
        <v>11061.857142850757</v>
      </c>
      <c r="Y320" s="2">
        <f t="shared" si="7"/>
        <v>37720354.428571269</v>
      </c>
      <c r="Z320" s="2" t="str">
        <f t="shared" si="8"/>
        <v>MEEP</v>
      </c>
      <c r="AA320" s="2">
        <f>IF(Z320="HERE",Y320,AA319+Graph!$G$1*1000)</f>
        <v>86383993.428571463</v>
      </c>
      <c r="AB320" s="2">
        <f t="shared" si="21"/>
        <v>420000</v>
      </c>
      <c r="AC320" s="2">
        <f t="shared" si="9"/>
        <v>35984337.428571381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250</v>
      </c>
      <c r="C321" s="7"/>
      <c r="D321" s="2" t="e">
        <f t="shared" si="12"/>
        <v>#N/A</v>
      </c>
      <c r="E321" s="2" t="e">
        <f t="shared" si="22"/>
        <v>#N/A</v>
      </c>
      <c r="F321" s="2">
        <v>1455737.443457365</v>
      </c>
      <c r="G321" s="2">
        <f t="shared" si="23"/>
        <v>408938.14285714284</v>
      </c>
      <c r="H321" s="2">
        <f t="shared" si="13"/>
        <v>119816656.7142864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3380612.2857142924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1487165.4021608531</v>
      </c>
      <c r="Q321" s="2">
        <f>IF(P321&gt;Graph!$G$1*1000,Graph!$G$1*1000,P321)</f>
        <v>420000</v>
      </c>
      <c r="R321" s="2">
        <f t="shared" si="16"/>
        <v>123197269</v>
      </c>
      <c r="S321" s="2">
        <f t="shared" si="17"/>
        <v>408938.14285714924</v>
      </c>
      <c r="T321" s="2">
        <f t="shared" si="18"/>
        <v>11061.857142857276</v>
      </c>
      <c r="U321" s="2">
        <f t="shared" si="19"/>
        <v>420000</v>
      </c>
      <c r="V321" s="2">
        <f t="shared" si="28"/>
        <v>85465852.714285865</v>
      </c>
      <c r="W321" s="2">
        <f t="shared" si="20"/>
        <v>408938.14285714924</v>
      </c>
      <c r="X321" s="2">
        <f t="shared" si="6"/>
        <v>11061.857142850757</v>
      </c>
      <c r="Y321" s="2">
        <f t="shared" si="7"/>
        <v>37731416.28571412</v>
      </c>
      <c r="Z321" s="2" t="str">
        <f t="shared" si="8"/>
        <v>MEEP</v>
      </c>
      <c r="AA321" s="2">
        <f>IF(Z321="HERE",Y321,AA320+Graph!$G$1*1000)</f>
        <v>86803993.428571463</v>
      </c>
      <c r="AB321" s="2">
        <f t="shared" si="21"/>
        <v>420000</v>
      </c>
      <c r="AC321" s="2">
        <f t="shared" si="9"/>
        <v>35984337.428571381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251</v>
      </c>
      <c r="C322" s="7"/>
      <c r="D322" s="2" t="e">
        <f t="shared" si="12"/>
        <v>#N/A</v>
      </c>
      <c r="E322" s="2" t="e">
        <f t="shared" si="22"/>
        <v>#N/A</v>
      </c>
      <c r="F322" s="2">
        <v>1459751.7596638501</v>
      </c>
      <c r="G322" s="2">
        <f t="shared" si="23"/>
        <v>408938.14285714284</v>
      </c>
      <c r="H322" s="2">
        <f t="shared" si="13"/>
        <v>120225594.85714355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3391674.1428571497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1491282.1788715422</v>
      </c>
      <c r="Q322" s="2">
        <f>IF(P322&gt;Graph!$G$1*1000,Graph!$G$1*1000,P322)</f>
        <v>420000</v>
      </c>
      <c r="R322" s="2">
        <f t="shared" si="16"/>
        <v>123617269</v>
      </c>
      <c r="S322" s="2">
        <f t="shared" si="17"/>
        <v>408938.14285714924</v>
      </c>
      <c r="T322" s="2">
        <f t="shared" si="18"/>
        <v>11061.857142857276</v>
      </c>
      <c r="U322" s="2">
        <f t="shared" si="19"/>
        <v>420000</v>
      </c>
      <c r="V322" s="2">
        <f t="shared" si="28"/>
        <v>85874790.857143015</v>
      </c>
      <c r="W322" s="2">
        <f t="shared" si="20"/>
        <v>408938.14285714924</v>
      </c>
      <c r="X322" s="2">
        <f t="shared" si="6"/>
        <v>11061.857142850757</v>
      </c>
      <c r="Y322" s="2">
        <f t="shared" si="7"/>
        <v>37742478.14285697</v>
      </c>
      <c r="Z322" s="2" t="str">
        <f t="shared" si="8"/>
        <v>MEEP</v>
      </c>
      <c r="AA322" s="2">
        <f>IF(Z322="HERE",Y322,AA321+Graph!$G$1*1000)</f>
        <v>87223993.428571463</v>
      </c>
      <c r="AB322" s="2">
        <f t="shared" si="21"/>
        <v>420000</v>
      </c>
      <c r="AC322" s="2">
        <f t="shared" si="9"/>
        <v>35984337.428571381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252</v>
      </c>
      <c r="C323" s="7"/>
      <c r="D323" s="2" t="e">
        <f t="shared" si="12"/>
        <v>#N/A</v>
      </c>
      <c r="E323" s="2" t="e">
        <f t="shared" si="22"/>
        <v>#N/A</v>
      </c>
      <c r="F323" s="2">
        <v>1463766.0758703351</v>
      </c>
      <c r="G323" s="2">
        <f t="shared" si="23"/>
        <v>408938.14285714284</v>
      </c>
      <c r="H323" s="2">
        <f t="shared" si="13"/>
        <v>120634533.0000007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3402736.000000007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1495398.9555822313</v>
      </c>
      <c r="Q323" s="2">
        <f>IF(P323&gt;Graph!$G$1*1000,Graph!$G$1*1000,P323)</f>
        <v>420000</v>
      </c>
      <c r="R323" s="2">
        <f t="shared" si="16"/>
        <v>124037269</v>
      </c>
      <c r="S323" s="2">
        <f t="shared" si="17"/>
        <v>408938.14285714924</v>
      </c>
      <c r="T323" s="2">
        <f t="shared" si="18"/>
        <v>11061.857142857276</v>
      </c>
      <c r="U323" s="2">
        <f t="shared" si="19"/>
        <v>420000</v>
      </c>
      <c r="V323" s="2">
        <f t="shared" si="28"/>
        <v>86283729.000000164</v>
      </c>
      <c r="W323" s="2">
        <f t="shared" si="20"/>
        <v>408938.14285714924</v>
      </c>
      <c r="X323" s="2">
        <f t="shared" si="6"/>
        <v>11061.857142850757</v>
      </c>
      <c r="Y323" s="2">
        <f t="shared" si="7"/>
        <v>37753539.999999821</v>
      </c>
      <c r="Z323" s="2" t="str">
        <f t="shared" si="8"/>
        <v>MEEP</v>
      </c>
      <c r="AA323" s="2">
        <f>IF(Z323="HERE",Y323,AA322+Graph!$G$1*1000)</f>
        <v>87643993.428571463</v>
      </c>
      <c r="AB323" s="2">
        <f t="shared" si="21"/>
        <v>420000</v>
      </c>
      <c r="AC323" s="2">
        <f t="shared" si="9"/>
        <v>35984337.428571381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253</v>
      </c>
      <c r="C324" s="7"/>
      <c r="D324" s="2" t="e">
        <f t="shared" si="12"/>
        <v>#N/A</v>
      </c>
      <c r="E324" s="2" t="e">
        <f t="shared" si="22"/>
        <v>#N/A</v>
      </c>
      <c r="F324" s="2">
        <v>1467780.3920768201</v>
      </c>
      <c r="G324" s="2">
        <f t="shared" si="23"/>
        <v>408938.14285714284</v>
      </c>
      <c r="H324" s="2">
        <f t="shared" si="13"/>
        <v>121043471.14285785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3413797.8571428643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1499515.7322929204</v>
      </c>
      <c r="Q324" s="2">
        <f>IF(P324&gt;Graph!$G$1*1000,Graph!$G$1*1000,P324)</f>
        <v>420000</v>
      </c>
      <c r="R324" s="2">
        <f t="shared" si="16"/>
        <v>124457269</v>
      </c>
      <c r="S324" s="2">
        <f t="shared" si="17"/>
        <v>408938.14285714924</v>
      </c>
      <c r="T324" s="2">
        <f t="shared" si="18"/>
        <v>11061.857142857276</v>
      </c>
      <c r="U324" s="2">
        <f t="shared" si="19"/>
        <v>420000</v>
      </c>
      <c r="V324" s="2">
        <f t="shared" si="28"/>
        <v>86692667.142857313</v>
      </c>
      <c r="W324" s="2">
        <f t="shared" si="20"/>
        <v>408938.14285714924</v>
      </c>
      <c r="X324" s="2">
        <f t="shared" si="6"/>
        <v>11061.857142850757</v>
      </c>
      <c r="Y324" s="2">
        <f t="shared" si="7"/>
        <v>37764601.857142672</v>
      </c>
      <c r="Z324" s="2" t="str">
        <f t="shared" si="8"/>
        <v>MEEP</v>
      </c>
      <c r="AA324" s="2">
        <f>IF(Z324="HERE",Y324,AA323+Graph!$G$1*1000)</f>
        <v>88063993.428571463</v>
      </c>
      <c r="AB324" s="2">
        <f t="shared" si="21"/>
        <v>420000</v>
      </c>
      <c r="AC324" s="2">
        <f t="shared" si="9"/>
        <v>35984337.428571381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254</v>
      </c>
      <c r="C325" s="7"/>
      <c r="D325" s="2" t="e">
        <f t="shared" si="12"/>
        <v>#N/A</v>
      </c>
      <c r="E325" s="2" t="e">
        <f t="shared" si="22"/>
        <v>#N/A</v>
      </c>
      <c r="F325" s="2">
        <v>1471794.7082833052</v>
      </c>
      <c r="G325" s="2">
        <f t="shared" si="23"/>
        <v>408938.14285714284</v>
      </c>
      <c r="H325" s="2">
        <f t="shared" si="13"/>
        <v>121452409.285715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3424859.7142857215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1503632.5090036094</v>
      </c>
      <c r="Q325" s="2">
        <f>IF(P325&gt;Graph!$G$1*1000,Graph!$G$1*1000,P325)</f>
        <v>420000</v>
      </c>
      <c r="R325" s="2">
        <f t="shared" si="16"/>
        <v>124877269</v>
      </c>
      <c r="S325" s="2">
        <f t="shared" si="17"/>
        <v>408938.14285714924</v>
      </c>
      <c r="T325" s="2">
        <f t="shared" si="18"/>
        <v>11061.857142857276</v>
      </c>
      <c r="U325" s="2">
        <f t="shared" si="19"/>
        <v>420000</v>
      </c>
      <c r="V325" s="2">
        <f t="shared" si="28"/>
        <v>87101605.285714462</v>
      </c>
      <c r="W325" s="2">
        <f t="shared" si="20"/>
        <v>408938.14285714924</v>
      </c>
      <c r="X325" s="2">
        <f t="shared" si="6"/>
        <v>11061.857142850757</v>
      </c>
      <c r="Y325" s="2">
        <f t="shared" si="7"/>
        <v>37775663.714285523</v>
      </c>
      <c r="Z325" s="2" t="str">
        <f t="shared" si="8"/>
        <v>MEEP</v>
      </c>
      <c r="AA325" s="2">
        <f>IF(Z325="HERE",Y325,AA324+Graph!$G$1*1000)</f>
        <v>88483993.428571463</v>
      </c>
      <c r="AB325" s="2">
        <f t="shared" si="21"/>
        <v>420000</v>
      </c>
      <c r="AC325" s="2">
        <f t="shared" si="9"/>
        <v>35984337.428571381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255</v>
      </c>
      <c r="C326" s="7"/>
      <c r="D326" s="2" t="e">
        <f t="shared" si="12"/>
        <v>#N/A</v>
      </c>
      <c r="E326" s="2" t="e">
        <f t="shared" si="22"/>
        <v>#N/A</v>
      </c>
      <c r="F326" s="2">
        <v>1475809.0244897902</v>
      </c>
      <c r="G326" s="2">
        <f t="shared" si="23"/>
        <v>408938.14285714284</v>
      </c>
      <c r="H326" s="2">
        <f t="shared" si="13"/>
        <v>121861347.42857215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3435921.5714285788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1507749.2857142687</v>
      </c>
      <c r="Q326" s="2">
        <f>IF(P326&gt;Graph!$G$1*1000,Graph!$G$1*1000,P326)</f>
        <v>420000</v>
      </c>
      <c r="R326" s="2">
        <f t="shared" si="16"/>
        <v>125297269</v>
      </c>
      <c r="S326" s="2">
        <f t="shared" si="17"/>
        <v>408938.14285714924</v>
      </c>
      <c r="T326" s="2">
        <f t="shared" si="18"/>
        <v>11061.857142857276</v>
      </c>
      <c r="U326" s="2">
        <f t="shared" si="19"/>
        <v>420000</v>
      </c>
      <c r="V326" s="2">
        <f t="shared" si="28"/>
        <v>87510543.428571612</v>
      </c>
      <c r="W326" s="2">
        <f t="shared" si="20"/>
        <v>408938.14285714924</v>
      </c>
      <c r="X326" s="2">
        <f t="shared" si="6"/>
        <v>11061.857142850757</v>
      </c>
      <c r="Y326" s="2">
        <f t="shared" si="7"/>
        <v>37786725.571428373</v>
      </c>
      <c r="Z326" s="2" t="str">
        <f t="shared" si="8"/>
        <v>MEEP</v>
      </c>
      <c r="AA326" s="2">
        <f>IF(Z326="HERE",Y326,AA325+Graph!$G$1*1000)</f>
        <v>88903993.428571463</v>
      </c>
      <c r="AB326" s="2">
        <f t="shared" si="21"/>
        <v>420000</v>
      </c>
      <c r="AC326" s="2">
        <f t="shared" si="9"/>
        <v>35984337.428571381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256</v>
      </c>
      <c r="C327" s="7"/>
      <c r="D327" s="2" t="e">
        <f t="shared" si="12"/>
        <v>#N/A</v>
      </c>
      <c r="E327" s="2" t="e">
        <f t="shared" si="22"/>
        <v>#N/A</v>
      </c>
      <c r="F327" s="2">
        <v>1479823.3406962752</v>
      </c>
      <c r="G327" s="2">
        <f t="shared" si="23"/>
        <v>408938.14285714284</v>
      </c>
      <c r="H327" s="2">
        <f t="shared" si="13"/>
        <v>122270285.5714293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3446983.4285714361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1511866.0624249578</v>
      </c>
      <c r="Q327" s="2">
        <f>IF(P327&gt;Graph!$G$1*1000,Graph!$G$1*1000,P327)</f>
        <v>420000</v>
      </c>
      <c r="R327" s="2">
        <f t="shared" si="16"/>
        <v>125717269</v>
      </c>
      <c r="S327" s="2">
        <f t="shared" si="17"/>
        <v>408938.14285714924</v>
      </c>
      <c r="T327" s="2">
        <f t="shared" si="18"/>
        <v>11061.857142857276</v>
      </c>
      <c r="U327" s="2">
        <f t="shared" si="19"/>
        <v>420000</v>
      </c>
      <c r="V327" s="2">
        <f t="shared" si="28"/>
        <v>87919481.571428761</v>
      </c>
      <c r="W327" s="2">
        <f t="shared" si="20"/>
        <v>408938.14285714924</v>
      </c>
      <c r="X327" s="2">
        <f t="shared" si="6"/>
        <v>11061.857142850757</v>
      </c>
      <c r="Y327" s="2">
        <f t="shared" si="7"/>
        <v>37797787.428571224</v>
      </c>
      <c r="Z327" s="2" t="str">
        <f t="shared" si="8"/>
        <v>MEEP</v>
      </c>
      <c r="AA327" s="2">
        <f>IF(Z327="HERE",Y327,AA326+Graph!$G$1*1000)</f>
        <v>89323993.428571463</v>
      </c>
      <c r="AB327" s="2">
        <f t="shared" si="21"/>
        <v>420000</v>
      </c>
      <c r="AC327" s="2">
        <f t="shared" si="9"/>
        <v>35984337.428571381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257</v>
      </c>
      <c r="C328" s="7"/>
      <c r="D328" s="2" t="e">
        <f t="shared" si="12"/>
        <v>#N/A</v>
      </c>
      <c r="E328" s="2" t="e">
        <f t="shared" si="22"/>
        <v>#N/A</v>
      </c>
      <c r="F328" s="2">
        <v>1483837.6569027603</v>
      </c>
      <c r="G328" s="2">
        <f t="shared" si="23"/>
        <v>408938.14285714284</v>
      </c>
      <c r="H328" s="2">
        <f t="shared" si="13"/>
        <v>122679223.71428645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3458045.2857142934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1515982.8391356468</v>
      </c>
      <c r="Q328" s="2">
        <f>IF(P328&gt;Graph!$G$1*1000,Graph!$G$1*1000,P328)</f>
        <v>420000</v>
      </c>
      <c r="R328" s="2">
        <f t="shared" si="16"/>
        <v>126137269</v>
      </c>
      <c r="S328" s="2">
        <f t="shared" si="17"/>
        <v>408938.14285714924</v>
      </c>
      <c r="T328" s="2">
        <f t="shared" si="18"/>
        <v>11061.857142857276</v>
      </c>
      <c r="U328" s="2">
        <f t="shared" si="19"/>
        <v>420000</v>
      </c>
      <c r="V328" s="2">
        <f t="shared" si="28"/>
        <v>88328419.71428591</v>
      </c>
      <c r="W328" s="2">
        <f t="shared" si="20"/>
        <v>408938.14285714924</v>
      </c>
      <c r="X328" s="2">
        <f t="shared" si="6"/>
        <v>11061.857142850757</v>
      </c>
      <c r="Y328" s="2">
        <f t="shared" si="7"/>
        <v>37808849.285714075</v>
      </c>
      <c r="Z328" s="2" t="str">
        <f t="shared" si="8"/>
        <v>MEEP</v>
      </c>
      <c r="AA328" s="2">
        <f>IF(Z328="HERE",Y328,AA327+Graph!$G$1*1000)</f>
        <v>89743993.428571463</v>
      </c>
      <c r="AB328" s="2">
        <f t="shared" si="21"/>
        <v>420000</v>
      </c>
      <c r="AC328" s="2">
        <f t="shared" si="9"/>
        <v>35984337.428571381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258</v>
      </c>
      <c r="C329" s="7"/>
      <c r="D329" s="2" t="e">
        <f t="shared" si="12"/>
        <v>#N/A</v>
      </c>
      <c r="E329" s="2" t="e">
        <f t="shared" si="22"/>
        <v>#N/A</v>
      </c>
      <c r="F329" s="2">
        <v>1487851.9731092453</v>
      </c>
      <c r="G329" s="2">
        <f t="shared" si="23"/>
        <v>408938.14285714284</v>
      </c>
      <c r="H329" s="2">
        <f t="shared" si="13"/>
        <v>123088161.8571436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3469107.1428571506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1520099.6158463359</v>
      </c>
      <c r="Q329" s="2">
        <f>IF(P329&gt;Graph!$G$1*1000,Graph!$G$1*1000,P329)</f>
        <v>420000</v>
      </c>
      <c r="R329" s="2">
        <f t="shared" si="16"/>
        <v>126557269</v>
      </c>
      <c r="S329" s="2">
        <f t="shared" si="17"/>
        <v>408938.14285714924</v>
      </c>
      <c r="T329" s="2">
        <f t="shared" si="18"/>
        <v>11061.857142857276</v>
      </c>
      <c r="U329" s="2">
        <f t="shared" si="19"/>
        <v>420000</v>
      </c>
      <c r="V329" s="2">
        <f t="shared" si="28"/>
        <v>88737357.857143059</v>
      </c>
      <c r="W329" s="2">
        <f t="shared" si="20"/>
        <v>408938.14285714924</v>
      </c>
      <c r="X329" s="2">
        <f t="shared" si="6"/>
        <v>11061.857142850757</v>
      </c>
      <c r="Y329" s="2">
        <f t="shared" si="7"/>
        <v>37819911.142856926</v>
      </c>
      <c r="Z329" s="2" t="str">
        <f t="shared" si="8"/>
        <v>MEEP</v>
      </c>
      <c r="AA329" s="2">
        <f>IF(Z329="HERE",Y329,AA328+Graph!$G$1*1000)</f>
        <v>90163993.428571463</v>
      </c>
      <c r="AB329" s="2">
        <f t="shared" si="21"/>
        <v>420000</v>
      </c>
      <c r="AC329" s="2">
        <f t="shared" si="9"/>
        <v>35984337.428571381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259</v>
      </c>
      <c r="C330" s="7"/>
      <c r="D330" s="2" t="e">
        <f t="shared" si="12"/>
        <v>#N/A</v>
      </c>
      <c r="E330" s="2" t="e">
        <f t="shared" si="22"/>
        <v>#N/A</v>
      </c>
      <c r="F330" s="2">
        <v>1491866.2893157303</v>
      </c>
      <c r="G330" s="2">
        <f t="shared" si="23"/>
        <v>408938.14285714284</v>
      </c>
      <c r="H330" s="2">
        <f t="shared" si="13"/>
        <v>123497100.00000075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3480169.0000000079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1524216.392557025</v>
      </c>
      <c r="Q330" s="2">
        <f>IF(P330&gt;Graph!$G$1*1000,Graph!$G$1*1000,P330)</f>
        <v>420000</v>
      </c>
      <c r="R330" s="2">
        <f t="shared" si="16"/>
        <v>126977269</v>
      </c>
      <c r="S330" s="2">
        <f t="shared" si="17"/>
        <v>408938.14285714924</v>
      </c>
      <c r="T330" s="2">
        <f t="shared" si="18"/>
        <v>11061.857142857276</v>
      </c>
      <c r="U330" s="2">
        <f t="shared" si="19"/>
        <v>420000</v>
      </c>
      <c r="V330" s="2">
        <f t="shared" si="28"/>
        <v>89146296.000000209</v>
      </c>
      <c r="W330" s="2">
        <f t="shared" si="20"/>
        <v>408938.14285714924</v>
      </c>
      <c r="X330" s="2">
        <f t="shared" si="6"/>
        <v>11061.857142850757</v>
      </c>
      <c r="Y330" s="2">
        <f t="shared" si="7"/>
        <v>37830972.999999776</v>
      </c>
      <c r="Z330" s="2" t="str">
        <f t="shared" si="8"/>
        <v>MEEP</v>
      </c>
      <c r="AA330" s="2">
        <f>IF(Z330="HERE",Y330,AA329+Graph!$G$1*1000)</f>
        <v>90583993.428571463</v>
      </c>
      <c r="AB330" s="2">
        <f t="shared" si="21"/>
        <v>420000</v>
      </c>
      <c r="AC330" s="2">
        <f t="shared" si="9"/>
        <v>35984337.428571381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260</v>
      </c>
      <c r="C331" s="7"/>
      <c r="D331" s="2" t="e">
        <f t="shared" si="12"/>
        <v>#N/A</v>
      </c>
      <c r="E331" s="2" t="e">
        <f t="shared" si="22"/>
        <v>#N/A</v>
      </c>
      <c r="F331" s="2">
        <v>1495880.6055222154</v>
      </c>
      <c r="G331" s="2">
        <f t="shared" si="23"/>
        <v>408938.14285714284</v>
      </c>
      <c r="H331" s="2">
        <f t="shared" si="13"/>
        <v>123906038.14285789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3491230.8571428652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1528333.169267714</v>
      </c>
      <c r="Q331" s="2">
        <f>IF(P331&gt;Graph!$G$1*1000,Graph!$G$1*1000,P331)</f>
        <v>420000</v>
      </c>
      <c r="R331" s="2">
        <f t="shared" si="16"/>
        <v>127397269</v>
      </c>
      <c r="S331" s="2">
        <f t="shared" si="17"/>
        <v>408938.14285714924</v>
      </c>
      <c r="T331" s="2">
        <f t="shared" si="18"/>
        <v>11061.857142857276</v>
      </c>
      <c r="U331" s="2">
        <f t="shared" si="19"/>
        <v>420000</v>
      </c>
      <c r="V331" s="2">
        <f t="shared" si="28"/>
        <v>89555234.142857358</v>
      </c>
      <c r="W331" s="2">
        <f t="shared" si="20"/>
        <v>408938.14285714924</v>
      </c>
      <c r="X331" s="2">
        <f t="shared" si="6"/>
        <v>11061.857142850757</v>
      </c>
      <c r="Y331" s="2">
        <f t="shared" si="7"/>
        <v>37842034.857142627</v>
      </c>
      <c r="Z331" s="2" t="str">
        <f t="shared" si="8"/>
        <v>MEEP</v>
      </c>
      <c r="AA331" s="2">
        <f>IF(Z331="HERE",Y331,AA330+Graph!$G$1*1000)</f>
        <v>91003993.428571463</v>
      </c>
      <c r="AB331" s="2">
        <f t="shared" si="21"/>
        <v>420000</v>
      </c>
      <c r="AC331" s="2">
        <f t="shared" si="9"/>
        <v>35984337.428571381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261</v>
      </c>
      <c r="C332" s="7"/>
      <c r="D332" s="2" t="e">
        <f t="shared" si="12"/>
        <v>#N/A</v>
      </c>
      <c r="E332" s="2" t="e">
        <f t="shared" si="22"/>
        <v>#N/A</v>
      </c>
      <c r="F332" s="2">
        <v>1499894.9217286706</v>
      </c>
      <c r="G332" s="2">
        <f t="shared" si="23"/>
        <v>408938.14285714284</v>
      </c>
      <c r="H332" s="2">
        <f t="shared" si="13"/>
        <v>124314976.28571504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3502292.7142857225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1532449.9459784031</v>
      </c>
      <c r="Q332" s="2">
        <f>IF(P332&gt;Graph!$G$1*1000,Graph!$G$1*1000,P332)</f>
        <v>420000</v>
      </c>
      <c r="R332" s="2">
        <f t="shared" si="16"/>
        <v>127817269</v>
      </c>
      <c r="S332" s="2">
        <f t="shared" si="17"/>
        <v>408938.14285714924</v>
      </c>
      <c r="T332" s="2">
        <f t="shared" si="18"/>
        <v>11061.857142857276</v>
      </c>
      <c r="U332" s="2">
        <f t="shared" si="19"/>
        <v>420000</v>
      </c>
      <c r="V332" s="2">
        <f t="shared" si="28"/>
        <v>89964172.285714507</v>
      </c>
      <c r="W332" s="2">
        <f t="shared" si="20"/>
        <v>408938.14285714924</v>
      </c>
      <c r="X332" s="2">
        <f t="shared" si="6"/>
        <v>11061.857142850757</v>
      </c>
      <c r="Y332" s="2">
        <f t="shared" si="7"/>
        <v>37853096.714285478</v>
      </c>
      <c r="Z332" s="2" t="str">
        <f t="shared" si="8"/>
        <v>MEEP</v>
      </c>
      <c r="AA332" s="2">
        <f>IF(Z332="HERE",Y332,AA331+Graph!$G$1*1000)</f>
        <v>91423993.428571463</v>
      </c>
      <c r="AB332" s="2">
        <f t="shared" si="21"/>
        <v>420000</v>
      </c>
      <c r="AC332" s="2">
        <f t="shared" si="9"/>
        <v>35984337.428571381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262</v>
      </c>
      <c r="C333" s="7"/>
      <c r="D333" s="2" t="e">
        <f t="shared" si="12"/>
        <v>#N/A</v>
      </c>
      <c r="E333" s="2" t="e">
        <f t="shared" si="22"/>
        <v>#N/A</v>
      </c>
      <c r="F333" s="2">
        <v>1503909.2379351556</v>
      </c>
      <c r="G333" s="2">
        <f t="shared" si="23"/>
        <v>408938.14285714284</v>
      </c>
      <c r="H333" s="2">
        <f t="shared" si="13"/>
        <v>124723914.42857219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3513354.5714285797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1536566.7226890624</v>
      </c>
      <c r="Q333" s="2">
        <f>IF(P333&gt;Graph!$G$1*1000,Graph!$G$1*1000,P333)</f>
        <v>420000</v>
      </c>
      <c r="R333" s="2">
        <f t="shared" si="16"/>
        <v>128237269</v>
      </c>
      <c r="S333" s="2">
        <f t="shared" si="17"/>
        <v>408938.14285714924</v>
      </c>
      <c r="T333" s="2">
        <f t="shared" si="18"/>
        <v>11061.857142857276</v>
      </c>
      <c r="U333" s="2">
        <f t="shared" si="19"/>
        <v>420000</v>
      </c>
      <c r="V333" s="2">
        <f t="shared" si="28"/>
        <v>90373110.428571656</v>
      </c>
      <c r="W333" s="2">
        <f t="shared" si="20"/>
        <v>408938.14285714924</v>
      </c>
      <c r="X333" s="2">
        <f t="shared" si="6"/>
        <v>11061.857142850757</v>
      </c>
      <c r="Y333" s="2">
        <f t="shared" si="7"/>
        <v>37864158.571428329</v>
      </c>
      <c r="Z333" s="2" t="str">
        <f t="shared" si="8"/>
        <v>MEEP</v>
      </c>
      <c r="AA333" s="2">
        <f>IF(Z333="HERE",Y333,AA332+Graph!$G$1*1000)</f>
        <v>91843993.428571463</v>
      </c>
      <c r="AB333" s="2">
        <f t="shared" si="21"/>
        <v>420000</v>
      </c>
      <c r="AC333" s="2">
        <f t="shared" si="9"/>
        <v>35984337.428571381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263</v>
      </c>
      <c r="C334" s="7"/>
      <c r="D334" s="2" t="e">
        <f t="shared" si="12"/>
        <v>#N/A</v>
      </c>
      <c r="E334" s="2" t="e">
        <f t="shared" si="22"/>
        <v>#N/A</v>
      </c>
      <c r="F334" s="2">
        <v>1507923.5541416407</v>
      </c>
      <c r="G334" s="2">
        <f t="shared" si="23"/>
        <v>408938.14285714284</v>
      </c>
      <c r="H334" s="2">
        <f t="shared" si="13"/>
        <v>125132852.57142934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3524416.428571437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1540683.4993997514</v>
      </c>
      <c r="Q334" s="2">
        <f>IF(P334&gt;Graph!$G$1*1000,Graph!$G$1*1000,P334)</f>
        <v>420000</v>
      </c>
      <c r="R334" s="2">
        <f t="shared" si="16"/>
        <v>128657269</v>
      </c>
      <c r="S334" s="2">
        <f t="shared" si="17"/>
        <v>408938.14285714924</v>
      </c>
      <c r="T334" s="2">
        <f t="shared" si="18"/>
        <v>11061.857142857276</v>
      </c>
      <c r="U334" s="2">
        <f t="shared" si="19"/>
        <v>420000</v>
      </c>
      <c r="V334" s="2">
        <f t="shared" si="28"/>
        <v>90782048.571428806</v>
      </c>
      <c r="W334" s="2">
        <f t="shared" si="20"/>
        <v>408938.14285714924</v>
      </c>
      <c r="X334" s="2">
        <f t="shared" si="6"/>
        <v>11061.857142850757</v>
      </c>
      <c r="Y334" s="2">
        <f t="shared" si="7"/>
        <v>37875220.42857118</v>
      </c>
      <c r="Z334" s="2" t="str">
        <f t="shared" si="8"/>
        <v>MEEP</v>
      </c>
      <c r="AA334" s="2">
        <f>IF(Z334="HERE",Y334,AA333+Graph!$G$1*1000)</f>
        <v>92263993.428571463</v>
      </c>
      <c r="AB334" s="2">
        <f t="shared" si="21"/>
        <v>420000</v>
      </c>
      <c r="AC334" s="2">
        <f t="shared" si="9"/>
        <v>35984337.428571381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264</v>
      </c>
      <c r="C335" s="7"/>
      <c r="D335" s="2" t="e">
        <f t="shared" si="12"/>
        <v>#N/A</v>
      </c>
      <c r="E335" s="2" t="e">
        <f t="shared" si="22"/>
        <v>#N/A</v>
      </c>
      <c r="F335" s="2">
        <v>1511937.8703481257</v>
      </c>
      <c r="G335" s="2">
        <f t="shared" si="23"/>
        <v>408938.14285714284</v>
      </c>
      <c r="H335" s="2">
        <f t="shared" si="13"/>
        <v>125541790.71428649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3535478.2857142943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1544800.2761104405</v>
      </c>
      <c r="Q335" s="2">
        <f>IF(P335&gt;Graph!$G$1*1000,Graph!$G$1*1000,P335)</f>
        <v>420000</v>
      </c>
      <c r="R335" s="2">
        <f t="shared" si="16"/>
        <v>129077269</v>
      </c>
      <c r="S335" s="2">
        <f t="shared" si="17"/>
        <v>408938.14285714924</v>
      </c>
      <c r="T335" s="2">
        <f t="shared" si="18"/>
        <v>11061.857142857276</v>
      </c>
      <c r="U335" s="2">
        <f t="shared" si="19"/>
        <v>420000</v>
      </c>
      <c r="V335" s="2">
        <f t="shared" si="28"/>
        <v>91190986.714285955</v>
      </c>
      <c r="W335" s="2">
        <f t="shared" si="20"/>
        <v>408938.14285714924</v>
      </c>
      <c r="X335" s="2">
        <f t="shared" si="6"/>
        <v>11061.857142850757</v>
      </c>
      <c r="Y335" s="2">
        <f t="shared" si="7"/>
        <v>37886282.28571403</v>
      </c>
      <c r="Z335" s="2" t="str">
        <f t="shared" si="8"/>
        <v>MEEP</v>
      </c>
      <c r="AA335" s="2">
        <f>IF(Z335="HERE",Y335,AA334+Graph!$G$1*1000)</f>
        <v>92683993.428571463</v>
      </c>
      <c r="AB335" s="2">
        <f t="shared" si="21"/>
        <v>420000</v>
      </c>
      <c r="AC335" s="2">
        <f t="shared" si="9"/>
        <v>35984337.428571381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265</v>
      </c>
      <c r="C336" s="7"/>
      <c r="D336" s="2" t="e">
        <f t="shared" si="12"/>
        <v>#N/A</v>
      </c>
      <c r="E336" s="2" t="e">
        <f t="shared" si="22"/>
        <v>#N/A</v>
      </c>
      <c r="F336" s="2">
        <v>1515952.1865546107</v>
      </c>
      <c r="G336" s="2">
        <f t="shared" si="23"/>
        <v>408938.14285714284</v>
      </c>
      <c r="H336" s="2">
        <f t="shared" si="13"/>
        <v>125950728.85714364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3546540.1428571516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1548917.0528211296</v>
      </c>
      <c r="Q336" s="2">
        <f>IF(P336&gt;Graph!$G$1*1000,Graph!$G$1*1000,P336)</f>
        <v>420000</v>
      </c>
      <c r="R336" s="2">
        <f t="shared" si="16"/>
        <v>129497269</v>
      </c>
      <c r="S336" s="2">
        <f t="shared" si="17"/>
        <v>408938.14285714924</v>
      </c>
      <c r="T336" s="2">
        <f t="shared" si="18"/>
        <v>11061.857142857276</v>
      </c>
      <c r="U336" s="2">
        <f t="shared" si="19"/>
        <v>420000</v>
      </c>
      <c r="V336" s="2">
        <f t="shared" si="28"/>
        <v>91599924.857143104</v>
      </c>
      <c r="W336" s="2">
        <f t="shared" si="20"/>
        <v>408938.14285714924</v>
      </c>
      <c r="X336" s="2">
        <f t="shared" si="6"/>
        <v>11061.857142850757</v>
      </c>
      <c r="Y336" s="2">
        <f t="shared" si="7"/>
        <v>37897344.142856881</v>
      </c>
      <c r="Z336" s="2" t="str">
        <f t="shared" si="8"/>
        <v>MEEP</v>
      </c>
      <c r="AA336" s="2">
        <f>IF(Z336="HERE",Y336,AA335+Graph!$G$1*1000)</f>
        <v>93103993.428571463</v>
      </c>
      <c r="AB336" s="2">
        <f t="shared" si="21"/>
        <v>420000</v>
      </c>
      <c r="AC336" s="2">
        <f t="shared" si="9"/>
        <v>35984337.428571381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266</v>
      </c>
      <c r="C337" s="7"/>
      <c r="D337" s="2" t="e">
        <f t="shared" si="12"/>
        <v>#N/A</v>
      </c>
      <c r="E337" s="2" t="e">
        <f t="shared" si="22"/>
        <v>#N/A</v>
      </c>
      <c r="F337" s="2">
        <v>1519966.5027610958</v>
      </c>
      <c r="G337" s="2">
        <f t="shared" si="23"/>
        <v>408938.14285714284</v>
      </c>
      <c r="H337" s="2">
        <f t="shared" si="13"/>
        <v>126359667.00000079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3557602.0000000088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1553033.8295318186</v>
      </c>
      <c r="Q337" s="2">
        <f>IF(P337&gt;Graph!$G$1*1000,Graph!$G$1*1000,P337)</f>
        <v>420000</v>
      </c>
      <c r="R337" s="2">
        <f t="shared" si="16"/>
        <v>129917269</v>
      </c>
      <c r="S337" s="2">
        <f t="shared" si="17"/>
        <v>408938.14285714924</v>
      </c>
      <c r="T337" s="2">
        <f t="shared" si="18"/>
        <v>11061.857142857276</v>
      </c>
      <c r="U337" s="2">
        <f t="shared" si="19"/>
        <v>420000</v>
      </c>
      <c r="V337" s="2">
        <f t="shared" si="28"/>
        <v>92008863.000000253</v>
      </c>
      <c r="W337" s="2">
        <f t="shared" si="20"/>
        <v>408938.14285714924</v>
      </c>
      <c r="X337" s="2">
        <f t="shared" si="6"/>
        <v>11061.857142850757</v>
      </c>
      <c r="Y337" s="2">
        <f t="shared" si="7"/>
        <v>37908405.999999732</v>
      </c>
      <c r="Z337" s="2" t="str">
        <f t="shared" si="8"/>
        <v>MEEP</v>
      </c>
      <c r="AA337" s="2">
        <f>IF(Z337="HERE",Y337,AA336+Graph!$G$1*1000)</f>
        <v>93523993.428571463</v>
      </c>
      <c r="AB337" s="2">
        <f t="shared" si="21"/>
        <v>420000</v>
      </c>
      <c r="AC337" s="2">
        <f t="shared" si="9"/>
        <v>35984337.428571381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267</v>
      </c>
      <c r="C338" s="7"/>
      <c r="D338" s="2" t="e">
        <f t="shared" si="12"/>
        <v>#N/A</v>
      </c>
      <c r="E338" s="2" t="e">
        <f t="shared" si="22"/>
        <v>#N/A</v>
      </c>
      <c r="F338" s="2">
        <v>1523980.8189675808</v>
      </c>
      <c r="G338" s="2">
        <f t="shared" si="23"/>
        <v>408938.14285714284</v>
      </c>
      <c r="H338" s="2">
        <f t="shared" si="13"/>
        <v>126768605.14285794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3568663.8571428661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1557150.6062425077</v>
      </c>
      <c r="Q338" s="2">
        <f>IF(P338&gt;Graph!$G$1*1000,Graph!$G$1*1000,P338)</f>
        <v>420000</v>
      </c>
      <c r="R338" s="2">
        <f t="shared" si="16"/>
        <v>130337269</v>
      </c>
      <c r="S338" s="2">
        <f t="shared" si="17"/>
        <v>408938.14285714924</v>
      </c>
      <c r="T338" s="2">
        <f t="shared" si="18"/>
        <v>11061.857142857276</v>
      </c>
      <c r="U338" s="2">
        <f t="shared" si="19"/>
        <v>420000</v>
      </c>
      <c r="V338" s="2">
        <f t="shared" si="28"/>
        <v>92417801.142857403</v>
      </c>
      <c r="W338" s="2">
        <f t="shared" si="20"/>
        <v>408938.14285714924</v>
      </c>
      <c r="X338" s="2">
        <f t="shared" si="6"/>
        <v>11061.857142850757</v>
      </c>
      <c r="Y338" s="2">
        <f t="shared" si="7"/>
        <v>37919467.857142583</v>
      </c>
      <c r="Z338" s="2" t="str">
        <f t="shared" si="8"/>
        <v>MEEP</v>
      </c>
      <c r="AA338" s="2">
        <f>IF(Z338="HERE",Y338,AA337+Graph!$G$1*1000)</f>
        <v>93943993.428571463</v>
      </c>
      <c r="AB338" s="2">
        <f t="shared" si="21"/>
        <v>420000</v>
      </c>
      <c r="AC338" s="2">
        <f t="shared" si="9"/>
        <v>35984337.428571381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268</v>
      </c>
      <c r="C339" s="7"/>
      <c r="D339" s="2" t="e">
        <f t="shared" si="12"/>
        <v>#N/A</v>
      </c>
      <c r="E339" s="2" t="e">
        <f t="shared" si="22"/>
        <v>#N/A</v>
      </c>
      <c r="F339" s="2">
        <v>1527995.1351740658</v>
      </c>
      <c r="G339" s="2">
        <f t="shared" si="23"/>
        <v>408938.14285714284</v>
      </c>
      <c r="H339" s="2">
        <f t="shared" si="13"/>
        <v>127177543.28571509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3579725.7142857234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1561267.382953167</v>
      </c>
      <c r="Q339" s="2">
        <f>IF(P339&gt;Graph!$G$1*1000,Graph!$G$1*1000,P339)</f>
        <v>420000</v>
      </c>
      <c r="R339" s="2">
        <f t="shared" si="16"/>
        <v>130757269</v>
      </c>
      <c r="S339" s="2">
        <f t="shared" si="17"/>
        <v>408938.14285714924</v>
      </c>
      <c r="T339" s="2">
        <f t="shared" si="18"/>
        <v>11061.857142857276</v>
      </c>
      <c r="U339" s="2">
        <f t="shared" si="19"/>
        <v>420000</v>
      </c>
      <c r="V339" s="2">
        <f t="shared" si="28"/>
        <v>92826739.285714552</v>
      </c>
      <c r="W339" s="2">
        <f t="shared" si="20"/>
        <v>408938.14285714924</v>
      </c>
      <c r="X339" s="2">
        <f t="shared" si="6"/>
        <v>11061.857142850757</v>
      </c>
      <c r="Y339" s="2">
        <f t="shared" si="7"/>
        <v>37930529.714285433</v>
      </c>
      <c r="Z339" s="2" t="str">
        <f t="shared" si="8"/>
        <v>MEEP</v>
      </c>
      <c r="AA339" s="2">
        <f>IF(Z339="HERE",Y339,AA338+Graph!$G$1*1000)</f>
        <v>94363993.428571463</v>
      </c>
      <c r="AB339" s="2">
        <f t="shared" si="21"/>
        <v>420000</v>
      </c>
      <c r="AC339" s="2">
        <f t="shared" si="9"/>
        <v>35984337.428571381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269</v>
      </c>
      <c r="C340" s="7"/>
      <c r="D340" s="2" t="e">
        <f t="shared" si="12"/>
        <v>#N/A</v>
      </c>
      <c r="E340" s="2" t="e">
        <f t="shared" si="22"/>
        <v>#N/A</v>
      </c>
      <c r="F340" s="2">
        <v>1532009.4513805509</v>
      </c>
      <c r="G340" s="2">
        <f t="shared" si="23"/>
        <v>408938.14285714284</v>
      </c>
      <c r="H340" s="2">
        <f t="shared" si="13"/>
        <v>127586481.42857224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3590787.5714285807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1565384.159663856</v>
      </c>
      <c r="Q340" s="2">
        <f>IF(P340&gt;Graph!$G$1*1000,Graph!$G$1*1000,P340)</f>
        <v>420000</v>
      </c>
      <c r="R340" s="2">
        <f t="shared" si="16"/>
        <v>131177269</v>
      </c>
      <c r="S340" s="2">
        <f t="shared" si="17"/>
        <v>408938.14285714924</v>
      </c>
      <c r="T340" s="2">
        <f t="shared" si="18"/>
        <v>11061.857142857276</v>
      </c>
      <c r="U340" s="2">
        <f t="shared" si="19"/>
        <v>420000</v>
      </c>
      <c r="V340" s="2">
        <f t="shared" si="28"/>
        <v>93235677.428571701</v>
      </c>
      <c r="W340" s="2">
        <f t="shared" si="20"/>
        <v>408938.14285714924</v>
      </c>
      <c r="X340" s="2">
        <f t="shared" si="6"/>
        <v>11061.857142850757</v>
      </c>
      <c r="Y340" s="2">
        <f t="shared" si="7"/>
        <v>37941591.571428284</v>
      </c>
      <c r="Z340" s="2" t="str">
        <f t="shared" si="8"/>
        <v>MEEP</v>
      </c>
      <c r="AA340" s="2">
        <f>IF(Z340="HERE",Y340,AA339+Graph!$G$1*1000)</f>
        <v>94783993.428571463</v>
      </c>
      <c r="AB340" s="2">
        <f t="shared" si="21"/>
        <v>420000</v>
      </c>
      <c r="AC340" s="2">
        <f t="shared" si="9"/>
        <v>35984337.428571381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270</v>
      </c>
      <c r="C341" s="7"/>
      <c r="D341" s="2" t="e">
        <f t="shared" si="12"/>
        <v>#N/A</v>
      </c>
      <c r="E341" s="2" t="e">
        <f t="shared" si="22"/>
        <v>#N/A</v>
      </c>
      <c r="F341" s="2">
        <v>1536023.7675870359</v>
      </c>
      <c r="G341" s="2">
        <f t="shared" si="23"/>
        <v>408938.14285714284</v>
      </c>
      <c r="H341" s="2">
        <f t="shared" si="13"/>
        <v>127995419.57142939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3601849.428571438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1569500.9363745451</v>
      </c>
      <c r="Q341" s="2">
        <f>IF(P341&gt;Graph!$G$1*1000,Graph!$G$1*1000,P341)</f>
        <v>420000</v>
      </c>
      <c r="R341" s="2">
        <f t="shared" si="16"/>
        <v>131597269</v>
      </c>
      <c r="S341" s="2">
        <f t="shared" si="17"/>
        <v>408938.14285714924</v>
      </c>
      <c r="T341" s="2">
        <f t="shared" si="18"/>
        <v>11061.857142857276</v>
      </c>
      <c r="U341" s="2">
        <f t="shared" si="19"/>
        <v>420000</v>
      </c>
      <c r="V341" s="2">
        <f t="shared" si="28"/>
        <v>93644615.57142885</v>
      </c>
      <c r="W341" s="2">
        <f t="shared" si="20"/>
        <v>408938.14285714924</v>
      </c>
      <c r="X341" s="2">
        <f t="shared" si="6"/>
        <v>11061.857142850757</v>
      </c>
      <c r="Y341" s="2">
        <f t="shared" si="7"/>
        <v>37952653.428571135</v>
      </c>
      <c r="Z341" s="2" t="str">
        <f t="shared" si="8"/>
        <v>MEEP</v>
      </c>
      <c r="AA341" s="2">
        <f>IF(Z341="HERE",Y341,AA340+Graph!$G$1*1000)</f>
        <v>95203993.428571463</v>
      </c>
      <c r="AB341" s="2">
        <f t="shared" si="21"/>
        <v>420000</v>
      </c>
      <c r="AC341" s="2">
        <f t="shared" si="9"/>
        <v>35984337.428571381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271</v>
      </c>
      <c r="C342" s="7"/>
      <c r="D342" s="2" t="e">
        <f t="shared" si="12"/>
        <v>#N/A</v>
      </c>
      <c r="E342" s="2" t="e">
        <f t="shared" si="22"/>
        <v>#N/A</v>
      </c>
      <c r="F342" s="2">
        <v>1540038.0837935209</v>
      </c>
      <c r="G342" s="2">
        <f t="shared" si="23"/>
        <v>408938.14285714284</v>
      </c>
      <c r="H342" s="2">
        <f t="shared" si="13"/>
        <v>128404357.71428654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3612911.2857142952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1573617.7130852342</v>
      </c>
      <c r="Q342" s="2">
        <f>IF(P342&gt;Graph!$G$1*1000,Graph!$G$1*1000,P342)</f>
        <v>420000</v>
      </c>
      <c r="R342" s="2">
        <f t="shared" si="16"/>
        <v>132017269</v>
      </c>
      <c r="S342" s="2">
        <f t="shared" si="17"/>
        <v>408938.14285714924</v>
      </c>
      <c r="T342" s="2">
        <f t="shared" si="18"/>
        <v>11061.857142857276</v>
      </c>
      <c r="U342" s="2">
        <f t="shared" si="19"/>
        <v>420000</v>
      </c>
      <c r="V342" s="2">
        <f t="shared" si="28"/>
        <v>94053553.714286</v>
      </c>
      <c r="W342" s="2">
        <f t="shared" si="20"/>
        <v>408938.14285714924</v>
      </c>
      <c r="X342" s="2">
        <f t="shared" si="6"/>
        <v>11061.857142850757</v>
      </c>
      <c r="Y342" s="2">
        <f t="shared" si="7"/>
        <v>37963715.285713986</v>
      </c>
      <c r="Z342" s="2" t="str">
        <f t="shared" si="8"/>
        <v>MEEP</v>
      </c>
      <c r="AA342" s="2">
        <f>IF(Z342="HERE",Y342,AA341+Graph!$G$1*1000)</f>
        <v>95623993.428571463</v>
      </c>
      <c r="AB342" s="2">
        <f t="shared" si="21"/>
        <v>420000</v>
      </c>
      <c r="AC342" s="2">
        <f t="shared" si="9"/>
        <v>35984337.428571381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272</v>
      </c>
      <c r="C343" s="7"/>
      <c r="D343" s="2" t="e">
        <f t="shared" si="12"/>
        <v>#N/A</v>
      </c>
      <c r="E343" s="2" t="e">
        <f t="shared" si="22"/>
        <v>#N/A</v>
      </c>
      <c r="F343" s="2">
        <v>1544052.400000006</v>
      </c>
      <c r="G343" s="2">
        <f t="shared" si="23"/>
        <v>408938.14285714284</v>
      </c>
      <c r="H343" s="2">
        <f t="shared" si="13"/>
        <v>128813295.85714369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3623973.1428571525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1577734.4897959232</v>
      </c>
      <c r="Q343" s="2">
        <f>IF(P343&gt;Graph!$G$1*1000,Graph!$G$1*1000,P343)</f>
        <v>420000</v>
      </c>
      <c r="R343" s="2">
        <f t="shared" si="16"/>
        <v>132437269</v>
      </c>
      <c r="S343" s="2">
        <f t="shared" si="17"/>
        <v>408938.14285714924</v>
      </c>
      <c r="T343" s="2">
        <f t="shared" si="18"/>
        <v>11061.857142857276</v>
      </c>
      <c r="U343" s="2">
        <f t="shared" si="19"/>
        <v>420000</v>
      </c>
      <c r="V343" s="2">
        <f t="shared" si="28"/>
        <v>94462491.857143149</v>
      </c>
      <c r="W343" s="2">
        <f t="shared" si="20"/>
        <v>408938.14285714924</v>
      </c>
      <c r="X343" s="2">
        <f t="shared" si="6"/>
        <v>11061.857142850757</v>
      </c>
      <c r="Y343" s="2">
        <f t="shared" si="7"/>
        <v>37974777.142856836</v>
      </c>
      <c r="Z343" s="2" t="str">
        <f t="shared" si="8"/>
        <v>MEEP</v>
      </c>
      <c r="AA343" s="2">
        <f>IF(Z343="HERE",Y343,AA342+Graph!$G$1*1000)</f>
        <v>96043993.428571463</v>
      </c>
      <c r="AB343" s="2">
        <f t="shared" si="21"/>
        <v>420000</v>
      </c>
      <c r="AC343" s="2">
        <f t="shared" si="9"/>
        <v>35984337.428571381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273</v>
      </c>
      <c r="C344" s="7"/>
      <c r="D344" s="2" t="e">
        <f t="shared" si="12"/>
        <v>#N/A</v>
      </c>
      <c r="E344" s="2" t="e">
        <f t="shared" si="22"/>
        <v>#N/A</v>
      </c>
      <c r="F344" s="2">
        <v>1548066.7162064612</v>
      </c>
      <c r="G344" s="2">
        <f t="shared" si="23"/>
        <v>408938.14285714284</v>
      </c>
      <c r="H344" s="2">
        <f t="shared" si="13"/>
        <v>129222234.00000083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3635035.0000000098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1581851.2665066123</v>
      </c>
      <c r="Q344" s="2">
        <f>IF(P344&gt;Graph!$G$1*1000,Graph!$G$1*1000,P344)</f>
        <v>420000</v>
      </c>
      <c r="R344" s="2">
        <f t="shared" si="16"/>
        <v>132857269</v>
      </c>
      <c r="S344" s="2">
        <f t="shared" si="17"/>
        <v>408938.14285714924</v>
      </c>
      <c r="T344" s="2">
        <f t="shared" si="18"/>
        <v>11061.857142857276</v>
      </c>
      <c r="U344" s="2">
        <f t="shared" si="19"/>
        <v>420000</v>
      </c>
      <c r="V344" s="2">
        <f t="shared" si="28"/>
        <v>94871430.000000298</v>
      </c>
      <c r="W344" s="2">
        <f t="shared" si="20"/>
        <v>408938.14285714924</v>
      </c>
      <c r="X344" s="2">
        <f t="shared" si="6"/>
        <v>11061.857142850757</v>
      </c>
      <c r="Y344" s="2">
        <f t="shared" si="7"/>
        <v>37985838.999999687</v>
      </c>
      <c r="Z344" s="2" t="str">
        <f t="shared" si="8"/>
        <v>MEEP</v>
      </c>
      <c r="AA344" s="2">
        <f>IF(Z344="HERE",Y344,AA343+Graph!$G$1*1000)</f>
        <v>96463993.428571463</v>
      </c>
      <c r="AB344" s="2">
        <f t="shared" si="21"/>
        <v>420000</v>
      </c>
      <c r="AC344" s="2">
        <f t="shared" si="9"/>
        <v>35984337.428571381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274</v>
      </c>
      <c r="C345" s="7"/>
      <c r="D345" s="2" t="e">
        <f t="shared" si="12"/>
        <v>#N/A</v>
      </c>
      <c r="E345" s="2" t="e">
        <f t="shared" si="22"/>
        <v>#N/A</v>
      </c>
      <c r="F345" s="2">
        <v>1552081.0324129462</v>
      </c>
      <c r="G345" s="2">
        <f t="shared" si="23"/>
        <v>408938.14285714284</v>
      </c>
      <c r="H345" s="2">
        <f t="shared" si="13"/>
        <v>129631172.14285798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3646096.8571428671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1585968.0432172716</v>
      </c>
      <c r="Q345" s="2">
        <f>IF(P345&gt;Graph!$G$1*1000,Graph!$G$1*1000,P345)</f>
        <v>420000</v>
      </c>
      <c r="R345" s="2">
        <f t="shared" si="16"/>
        <v>133277269</v>
      </c>
      <c r="S345" s="2">
        <f t="shared" si="17"/>
        <v>408938.14285714924</v>
      </c>
      <c r="T345" s="2">
        <f t="shared" si="18"/>
        <v>11061.857142857276</v>
      </c>
      <c r="U345" s="2">
        <f t="shared" si="19"/>
        <v>420000</v>
      </c>
      <c r="V345" s="2">
        <f t="shared" si="28"/>
        <v>95280368.142857447</v>
      </c>
      <c r="W345" s="2">
        <f t="shared" si="20"/>
        <v>408938.14285714924</v>
      </c>
      <c r="X345" s="2">
        <f t="shared" si="6"/>
        <v>11061.857142850757</v>
      </c>
      <c r="Y345" s="2">
        <f t="shared" si="7"/>
        <v>37996900.857142538</v>
      </c>
      <c r="Z345" s="2" t="str">
        <f t="shared" si="8"/>
        <v>MEEP</v>
      </c>
      <c r="AA345" s="2">
        <f>IF(Z345="HERE",Y345,AA344+Graph!$G$1*1000)</f>
        <v>96883993.428571463</v>
      </c>
      <c r="AB345" s="2">
        <f t="shared" si="21"/>
        <v>420000</v>
      </c>
      <c r="AC345" s="2">
        <f t="shared" si="9"/>
        <v>35984337.428571381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275</v>
      </c>
      <c r="C346" s="7"/>
      <c r="D346" s="2" t="e">
        <f t="shared" si="12"/>
        <v>#N/A</v>
      </c>
      <c r="E346" s="2" t="e">
        <f t="shared" si="22"/>
        <v>#N/A</v>
      </c>
      <c r="F346" s="2">
        <v>1556095.3486194313</v>
      </c>
      <c r="G346" s="2">
        <f t="shared" si="23"/>
        <v>408938.14285714284</v>
      </c>
      <c r="H346" s="2">
        <f t="shared" si="13"/>
        <v>130040110.28571513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3657158.7142857243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1590084.8199279606</v>
      </c>
      <c r="Q346" s="2">
        <f>IF(P346&gt;Graph!$G$1*1000,Graph!$G$1*1000,P346)</f>
        <v>420000</v>
      </c>
      <c r="R346" s="2">
        <f t="shared" si="16"/>
        <v>133697269</v>
      </c>
      <c r="S346" s="2">
        <f t="shared" si="17"/>
        <v>408938.14285714924</v>
      </c>
      <c r="T346" s="2">
        <f t="shared" si="18"/>
        <v>11061.857142857276</v>
      </c>
      <c r="U346" s="2">
        <f t="shared" si="19"/>
        <v>420000</v>
      </c>
      <c r="V346" s="2">
        <f t="shared" si="28"/>
        <v>95689306.285714597</v>
      </c>
      <c r="W346" s="2">
        <f t="shared" si="20"/>
        <v>408938.14285714924</v>
      </c>
      <c r="X346" s="2">
        <f t="shared" si="6"/>
        <v>11061.857142850757</v>
      </c>
      <c r="Y346" s="2">
        <f t="shared" si="7"/>
        <v>38007962.714285389</v>
      </c>
      <c r="Z346" s="2" t="str">
        <f t="shared" si="8"/>
        <v>MEEP</v>
      </c>
      <c r="AA346" s="2">
        <f>IF(Z346="HERE",Y346,AA345+Graph!$G$1*1000)</f>
        <v>97303993.428571463</v>
      </c>
      <c r="AB346" s="2">
        <f t="shared" si="21"/>
        <v>420000</v>
      </c>
      <c r="AC346" s="2">
        <f t="shared" si="9"/>
        <v>35984337.428571381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276</v>
      </c>
      <c r="C347" s="7"/>
      <c r="D347" s="2" t="e">
        <f t="shared" si="12"/>
        <v>#N/A</v>
      </c>
      <c r="E347" s="2" t="e">
        <f t="shared" si="22"/>
        <v>#N/A</v>
      </c>
      <c r="F347" s="2">
        <v>1560109.6648259163</v>
      </c>
      <c r="G347" s="2">
        <f t="shared" si="23"/>
        <v>408938.14285714284</v>
      </c>
      <c r="H347" s="2">
        <f t="shared" si="13"/>
        <v>130449048.42857228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3668220.5714285816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1594201.5966386497</v>
      </c>
      <c r="Q347" s="2">
        <f>IF(P347&gt;Graph!$G$1*1000,Graph!$G$1*1000,P347)</f>
        <v>420000</v>
      </c>
      <c r="R347" s="2">
        <f t="shared" si="16"/>
        <v>134117269</v>
      </c>
      <c r="S347" s="2">
        <f t="shared" si="17"/>
        <v>408938.14285714924</v>
      </c>
      <c r="T347" s="2">
        <f t="shared" si="18"/>
        <v>11061.857142857276</v>
      </c>
      <c r="U347" s="2">
        <f t="shared" si="19"/>
        <v>420000</v>
      </c>
      <c r="V347" s="2">
        <f t="shared" si="28"/>
        <v>96098244.428571746</v>
      </c>
      <c r="W347" s="2">
        <f t="shared" si="20"/>
        <v>408938.14285714924</v>
      </c>
      <c r="X347" s="2">
        <f t="shared" si="6"/>
        <v>11061.857142850757</v>
      </c>
      <c r="Y347" s="2">
        <f t="shared" si="7"/>
        <v>38019024.571428239</v>
      </c>
      <c r="Z347" s="2" t="str">
        <f t="shared" si="8"/>
        <v>MEEP</v>
      </c>
      <c r="AA347" s="2">
        <f>IF(Z347="HERE",Y347,AA346+Graph!$G$1*1000)</f>
        <v>97723993.428571463</v>
      </c>
      <c r="AB347" s="2">
        <f t="shared" si="21"/>
        <v>420000</v>
      </c>
      <c r="AC347" s="2">
        <f t="shared" si="9"/>
        <v>35984337.428571381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277</v>
      </c>
      <c r="C348" s="7"/>
      <c r="D348" s="2" t="e">
        <f t="shared" si="12"/>
        <v>#N/A</v>
      </c>
      <c r="E348" s="2" t="e">
        <f t="shared" si="22"/>
        <v>#N/A</v>
      </c>
      <c r="F348" s="2">
        <v>1564123.9810324013</v>
      </c>
      <c r="G348" s="2">
        <f t="shared" si="23"/>
        <v>408938.14285714284</v>
      </c>
      <c r="H348" s="2">
        <f t="shared" si="13"/>
        <v>130857986.57142943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3679282.4285714389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1598318.3733493388</v>
      </c>
      <c r="Q348" s="2">
        <f>IF(P348&gt;Graph!$G$1*1000,Graph!$G$1*1000,P348)</f>
        <v>420000</v>
      </c>
      <c r="R348" s="2">
        <f t="shared" si="16"/>
        <v>134537269</v>
      </c>
      <c r="S348" s="2">
        <f t="shared" si="17"/>
        <v>408938.14285714924</v>
      </c>
      <c r="T348" s="2">
        <f t="shared" si="18"/>
        <v>11061.857142857276</v>
      </c>
      <c r="U348" s="2">
        <f t="shared" si="19"/>
        <v>420000</v>
      </c>
      <c r="V348" s="2">
        <f t="shared" si="28"/>
        <v>96507182.571428895</v>
      </c>
      <c r="W348" s="2">
        <f t="shared" si="20"/>
        <v>408938.14285714924</v>
      </c>
      <c r="X348" s="2">
        <f t="shared" si="6"/>
        <v>11061.857142850757</v>
      </c>
      <c r="Y348" s="2">
        <f t="shared" si="7"/>
        <v>38030086.42857109</v>
      </c>
      <c r="Z348" s="2" t="str">
        <f t="shared" si="8"/>
        <v>MEEP</v>
      </c>
      <c r="AA348" s="2">
        <f>IF(Z348="HERE",Y348,AA347+Graph!$G$1*1000)</f>
        <v>98143993.428571463</v>
      </c>
      <c r="AB348" s="2">
        <f t="shared" si="21"/>
        <v>420000</v>
      </c>
      <c r="AC348" s="2">
        <f t="shared" si="9"/>
        <v>35984337.428571381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278</v>
      </c>
      <c r="C349" s="7"/>
      <c r="D349" s="2" t="e">
        <f t="shared" si="12"/>
        <v>#N/A</v>
      </c>
      <c r="E349" s="2" t="e">
        <f t="shared" si="22"/>
        <v>#N/A</v>
      </c>
      <c r="F349" s="2">
        <v>1568138.2972388864</v>
      </c>
      <c r="G349" s="2">
        <f t="shared" si="23"/>
        <v>408938.14285714284</v>
      </c>
      <c r="H349" s="2">
        <f t="shared" si="13"/>
        <v>131266924.71428658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3690344.2857142962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1602435.1500600278</v>
      </c>
      <c r="Q349" s="2">
        <f>IF(P349&gt;Graph!$G$1*1000,Graph!$G$1*1000,P349)</f>
        <v>420000</v>
      </c>
      <c r="R349" s="2">
        <f t="shared" si="16"/>
        <v>134957269</v>
      </c>
      <c r="S349" s="2">
        <f t="shared" si="17"/>
        <v>408938.14285714924</v>
      </c>
      <c r="T349" s="2">
        <f t="shared" si="18"/>
        <v>11061.857142857276</v>
      </c>
      <c r="U349" s="2">
        <f t="shared" si="19"/>
        <v>420000</v>
      </c>
      <c r="V349" s="2">
        <f t="shared" si="28"/>
        <v>96916120.714286044</v>
      </c>
      <c r="W349" s="2">
        <f t="shared" si="20"/>
        <v>408938.14285714924</v>
      </c>
      <c r="X349" s="2">
        <f t="shared" si="6"/>
        <v>11061.857142850757</v>
      </c>
      <c r="Y349" s="2">
        <f t="shared" si="7"/>
        <v>38041148.285713941</v>
      </c>
      <c r="Z349" s="2" t="str">
        <f t="shared" si="8"/>
        <v>MEEP</v>
      </c>
      <c r="AA349" s="2">
        <f>IF(Z349="HERE",Y349,AA348+Graph!$G$1*1000)</f>
        <v>98563993.428571463</v>
      </c>
      <c r="AB349" s="2">
        <f t="shared" si="21"/>
        <v>420000</v>
      </c>
      <c r="AC349" s="2">
        <f t="shared" si="9"/>
        <v>35984337.428571381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279</v>
      </c>
      <c r="C350" s="7"/>
      <c r="D350" s="2" t="e">
        <f t="shared" si="12"/>
        <v>#N/A</v>
      </c>
      <c r="E350" s="2" t="e">
        <f t="shared" si="22"/>
        <v>#N/A</v>
      </c>
      <c r="F350" s="2">
        <v>1572152.6134453714</v>
      </c>
      <c r="G350" s="2">
        <f t="shared" si="23"/>
        <v>408938.14285714284</v>
      </c>
      <c r="H350" s="2">
        <f t="shared" si="13"/>
        <v>131675862.85714373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3701406.1428571534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1606551.9267707169</v>
      </c>
      <c r="Q350" s="2">
        <f>IF(P350&gt;Graph!$G$1*1000,Graph!$G$1*1000,P350)</f>
        <v>420000</v>
      </c>
      <c r="R350" s="2">
        <f t="shared" si="16"/>
        <v>135377269</v>
      </c>
      <c r="S350" s="2">
        <f t="shared" si="17"/>
        <v>408938.14285714924</v>
      </c>
      <c r="T350" s="2">
        <f t="shared" si="18"/>
        <v>11061.857142857276</v>
      </c>
      <c r="U350" s="2">
        <f t="shared" si="19"/>
        <v>420000</v>
      </c>
      <c r="V350" s="2">
        <f t="shared" si="28"/>
        <v>97325058.857143193</v>
      </c>
      <c r="W350" s="2">
        <f t="shared" si="20"/>
        <v>408938.14285714924</v>
      </c>
      <c r="X350" s="2">
        <f t="shared" si="6"/>
        <v>11061.857142850757</v>
      </c>
      <c r="Y350" s="2">
        <f t="shared" si="7"/>
        <v>38052210.142856792</v>
      </c>
      <c r="Z350" s="2" t="str">
        <f t="shared" si="8"/>
        <v>MEEP</v>
      </c>
      <c r="AA350" s="2">
        <f>IF(Z350="HERE",Y350,AA349+Graph!$G$1*1000)</f>
        <v>98983993.428571463</v>
      </c>
      <c r="AB350" s="2">
        <f t="shared" si="21"/>
        <v>420000</v>
      </c>
      <c r="AC350" s="2">
        <f t="shared" si="9"/>
        <v>35984337.428571381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280</v>
      </c>
      <c r="C351" s="7"/>
      <c r="D351" s="2" t="e">
        <f t="shared" si="12"/>
        <v>#N/A</v>
      </c>
      <c r="E351" s="2" t="e">
        <f t="shared" si="22"/>
        <v>#N/A</v>
      </c>
      <c r="F351" s="2">
        <v>1576166.9296518564</v>
      </c>
      <c r="G351" s="2">
        <f t="shared" si="23"/>
        <v>408938.14285714284</v>
      </c>
      <c r="H351" s="2">
        <f t="shared" si="13"/>
        <v>132084801.00000088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3712468.0000000107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1610668.7034813762</v>
      </c>
      <c r="Q351" s="2">
        <f>IF(P351&gt;Graph!$G$1*1000,Graph!$G$1*1000,P351)</f>
        <v>420000</v>
      </c>
      <c r="R351" s="2">
        <f t="shared" si="16"/>
        <v>135797269</v>
      </c>
      <c r="S351" s="2">
        <f t="shared" si="17"/>
        <v>408938.14285714924</v>
      </c>
      <c r="T351" s="2">
        <f t="shared" si="18"/>
        <v>11061.857142857276</v>
      </c>
      <c r="U351" s="2">
        <f t="shared" si="19"/>
        <v>420000</v>
      </c>
      <c r="V351" s="2">
        <f t="shared" si="28"/>
        <v>97733997.000000343</v>
      </c>
      <c r="W351" s="2">
        <f t="shared" si="20"/>
        <v>408938.14285714924</v>
      </c>
      <c r="X351" s="2">
        <f t="shared" si="6"/>
        <v>11061.857142850757</v>
      </c>
      <c r="Y351" s="2">
        <f t="shared" si="7"/>
        <v>38063271.999999642</v>
      </c>
      <c r="Z351" s="2" t="str">
        <f t="shared" si="8"/>
        <v>MEEP</v>
      </c>
      <c r="AA351" s="2">
        <f>IF(Z351="HERE",Y351,AA350+Graph!$G$1*1000)</f>
        <v>99403993.428571463</v>
      </c>
      <c r="AB351" s="2">
        <f t="shared" si="21"/>
        <v>420000</v>
      </c>
      <c r="AC351" s="2">
        <f t="shared" si="9"/>
        <v>35984337.428571381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281</v>
      </c>
      <c r="C352" s="7"/>
      <c r="D352" s="2" t="e">
        <f t="shared" si="12"/>
        <v>#N/A</v>
      </c>
      <c r="E352" s="2" t="e">
        <f t="shared" si="22"/>
        <v>#N/A</v>
      </c>
      <c r="F352" s="2">
        <v>1580181.2458583415</v>
      </c>
      <c r="G352" s="2">
        <f t="shared" si="23"/>
        <v>408938.14285714284</v>
      </c>
      <c r="H352" s="2">
        <f t="shared" si="13"/>
        <v>132493739.14285803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3723529.857142868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1614785.4801920652</v>
      </c>
      <c r="Q352" s="2">
        <f>IF(P352&gt;Graph!$G$1*1000,Graph!$G$1*1000,P352)</f>
        <v>420000</v>
      </c>
      <c r="R352" s="2">
        <f t="shared" si="16"/>
        <v>136217269</v>
      </c>
      <c r="S352" s="2">
        <f t="shared" si="17"/>
        <v>408938.14285714924</v>
      </c>
      <c r="T352" s="2">
        <f t="shared" si="18"/>
        <v>11061.857142857276</v>
      </c>
      <c r="U352" s="2">
        <f t="shared" si="19"/>
        <v>420000</v>
      </c>
      <c r="V352" s="2">
        <f t="shared" si="28"/>
        <v>98142935.142857492</v>
      </c>
      <c r="W352" s="2">
        <f t="shared" si="20"/>
        <v>408938.14285714924</v>
      </c>
      <c r="X352" s="2">
        <f t="shared" si="6"/>
        <v>11061.857142850757</v>
      </c>
      <c r="Y352" s="2">
        <f t="shared" si="7"/>
        <v>38074333.857142493</v>
      </c>
      <c r="Z352" s="2" t="str">
        <f t="shared" si="8"/>
        <v>MEEP</v>
      </c>
      <c r="AA352" s="2">
        <f>IF(Z352="HERE",Y352,AA351+Graph!$G$1*1000)</f>
        <v>99823993.428571463</v>
      </c>
      <c r="AB352" s="2">
        <f t="shared" si="21"/>
        <v>420000</v>
      </c>
      <c r="AC352" s="2">
        <f t="shared" si="9"/>
        <v>35984337.428571381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282</v>
      </c>
      <c r="C353" s="7"/>
      <c r="D353" s="2" t="e">
        <f t="shared" si="12"/>
        <v>#N/A</v>
      </c>
      <c r="E353" s="2" t="e">
        <f t="shared" si="22"/>
        <v>#N/A</v>
      </c>
      <c r="F353" s="2">
        <v>1584195.5620648265</v>
      </c>
      <c r="G353" s="2">
        <f t="shared" si="23"/>
        <v>408938.14285714284</v>
      </c>
      <c r="H353" s="2">
        <f t="shared" si="13"/>
        <v>132902677.28571518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3734591.7142857253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1618902.2569027543</v>
      </c>
      <c r="Q353" s="2">
        <f>IF(P353&gt;Graph!$G$1*1000,Graph!$G$1*1000,P353)</f>
        <v>420000</v>
      </c>
      <c r="R353" s="2">
        <f t="shared" si="16"/>
        <v>136637269</v>
      </c>
      <c r="S353" s="2">
        <f t="shared" si="17"/>
        <v>408938.14285714924</v>
      </c>
      <c r="T353" s="2">
        <f t="shared" si="18"/>
        <v>11061.857142857276</v>
      </c>
      <c r="U353" s="2">
        <f t="shared" si="19"/>
        <v>420000</v>
      </c>
      <c r="V353" s="2">
        <f t="shared" si="28"/>
        <v>98551873.285714641</v>
      </c>
      <c r="W353" s="2">
        <f t="shared" si="20"/>
        <v>408938.14285714924</v>
      </c>
      <c r="X353" s="2">
        <f t="shared" si="6"/>
        <v>11061.857142850757</v>
      </c>
      <c r="Y353" s="2">
        <f t="shared" si="7"/>
        <v>38085395.714285344</v>
      </c>
      <c r="Z353" s="2" t="str">
        <f t="shared" si="8"/>
        <v>MEEP</v>
      </c>
      <c r="AA353" s="2">
        <f>IF(Z353="HERE",Y353,AA352+Graph!$G$1*1000)</f>
        <v>100243993.42857146</v>
      </c>
      <c r="AB353" s="2">
        <f t="shared" si="21"/>
        <v>420000</v>
      </c>
      <c r="AC353" s="2">
        <f t="shared" si="9"/>
        <v>35984337.428571381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283</v>
      </c>
      <c r="C354" s="7"/>
      <c r="D354" s="2" t="e">
        <f t="shared" si="12"/>
        <v>#N/A</v>
      </c>
      <c r="E354" s="2" t="e">
        <f t="shared" si="22"/>
        <v>#N/A</v>
      </c>
      <c r="F354" s="2">
        <v>1588209.8782713115</v>
      </c>
      <c r="G354" s="2">
        <f t="shared" si="23"/>
        <v>408938.14285714284</v>
      </c>
      <c r="H354" s="2">
        <f t="shared" si="13"/>
        <v>133311615.42857233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3745653.5714285825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1623019.0336134434</v>
      </c>
      <c r="Q354" s="2">
        <f>IF(P354&gt;Graph!$G$1*1000,Graph!$G$1*1000,P354)</f>
        <v>420000</v>
      </c>
      <c r="R354" s="2">
        <f t="shared" si="16"/>
        <v>137057269</v>
      </c>
      <c r="S354" s="2">
        <f t="shared" si="17"/>
        <v>408938.14285714924</v>
      </c>
      <c r="T354" s="2">
        <f t="shared" si="18"/>
        <v>11061.857142857276</v>
      </c>
      <c r="U354" s="2">
        <f t="shared" si="19"/>
        <v>420000</v>
      </c>
      <c r="V354" s="2">
        <f t="shared" si="28"/>
        <v>98960811.42857179</v>
      </c>
      <c r="W354" s="2">
        <f t="shared" si="20"/>
        <v>408938.14285714924</v>
      </c>
      <c r="X354" s="2">
        <f t="shared" si="6"/>
        <v>11061.857142850757</v>
      </c>
      <c r="Y354" s="2">
        <f t="shared" si="7"/>
        <v>38096457.571428195</v>
      </c>
      <c r="Z354" s="2" t="str">
        <f t="shared" si="8"/>
        <v>MEEP</v>
      </c>
      <c r="AA354" s="2">
        <f>IF(Z354="HERE",Y354,AA353+Graph!$G$1*1000)</f>
        <v>100663993.42857146</v>
      </c>
      <c r="AB354" s="2">
        <f t="shared" si="21"/>
        <v>420000</v>
      </c>
      <c r="AC354" s="2">
        <f t="shared" si="9"/>
        <v>35984337.428571381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284</v>
      </c>
      <c r="C355" s="7"/>
      <c r="D355" s="2" t="e">
        <f t="shared" si="12"/>
        <v>#N/A</v>
      </c>
      <c r="E355" s="2" t="e">
        <f t="shared" si="22"/>
        <v>#N/A</v>
      </c>
      <c r="F355" s="2">
        <v>1592224.1944777966</v>
      </c>
      <c r="G355" s="2">
        <f t="shared" si="23"/>
        <v>408938.14285714284</v>
      </c>
      <c r="H355" s="2">
        <f t="shared" si="13"/>
        <v>133720553.57142948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3756715.4285714398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1627135.8103241324</v>
      </c>
      <c r="Q355" s="2">
        <f>IF(P355&gt;Graph!$G$1*1000,Graph!$G$1*1000,P355)</f>
        <v>420000</v>
      </c>
      <c r="R355" s="2">
        <f t="shared" si="16"/>
        <v>137477269</v>
      </c>
      <c r="S355" s="2">
        <f t="shared" si="17"/>
        <v>408938.14285714924</v>
      </c>
      <c r="T355" s="2">
        <f t="shared" si="18"/>
        <v>11061.857142857276</v>
      </c>
      <c r="U355" s="2">
        <f t="shared" si="19"/>
        <v>420000</v>
      </c>
      <c r="V355" s="2">
        <f t="shared" si="28"/>
        <v>99369749.57142894</v>
      </c>
      <c r="W355" s="2">
        <f t="shared" si="20"/>
        <v>408938.14285714924</v>
      </c>
      <c r="X355" s="2">
        <f t="shared" si="6"/>
        <v>11061.857142850757</v>
      </c>
      <c r="Y355" s="2">
        <f t="shared" si="7"/>
        <v>38107519.428571045</v>
      </c>
      <c r="Z355" s="2" t="str">
        <f t="shared" si="8"/>
        <v>MEEP</v>
      </c>
      <c r="AA355" s="2">
        <f>IF(Z355="HERE",Y355,AA354+Graph!$G$1*1000)</f>
        <v>101083993.42857146</v>
      </c>
      <c r="AB355" s="2">
        <f t="shared" si="21"/>
        <v>420000</v>
      </c>
      <c r="AC355" s="2">
        <f t="shared" si="9"/>
        <v>35984337.428571381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285</v>
      </c>
      <c r="C356" s="7"/>
      <c r="D356" s="2" t="e">
        <f t="shared" si="12"/>
        <v>#N/A</v>
      </c>
      <c r="E356" s="2" t="e">
        <f t="shared" si="22"/>
        <v>#N/A</v>
      </c>
      <c r="F356" s="2">
        <v>1596238.5106842518</v>
      </c>
      <c r="G356" s="2">
        <f t="shared" si="23"/>
        <v>408938.14285714284</v>
      </c>
      <c r="H356" s="2">
        <f t="shared" si="13"/>
        <v>134129491.71428663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3767777.2857142971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1631252.5870348215</v>
      </c>
      <c r="Q356" s="2">
        <f>IF(P356&gt;Graph!$G$1*1000,Graph!$G$1*1000,P356)</f>
        <v>420000</v>
      </c>
      <c r="R356" s="2">
        <f t="shared" si="16"/>
        <v>137897269</v>
      </c>
      <c r="S356" s="2">
        <f t="shared" si="17"/>
        <v>408938.14285714924</v>
      </c>
      <c r="T356" s="2">
        <f t="shared" si="18"/>
        <v>11061.857142857276</v>
      </c>
      <c r="U356" s="2">
        <f t="shared" si="19"/>
        <v>420000</v>
      </c>
      <c r="V356" s="2">
        <f t="shared" si="28"/>
        <v>99778687.714286089</v>
      </c>
      <c r="W356" s="2">
        <f t="shared" si="20"/>
        <v>408938.14285714924</v>
      </c>
      <c r="X356" s="2">
        <f t="shared" si="6"/>
        <v>11061.857142850757</v>
      </c>
      <c r="Y356" s="2">
        <f t="shared" si="7"/>
        <v>38118581.285713896</v>
      </c>
      <c r="Z356" s="2" t="str">
        <f t="shared" si="8"/>
        <v>MEEP</v>
      </c>
      <c r="AA356" s="2">
        <f>IF(Z356="HERE",Y356,AA355+Graph!$G$1*1000)</f>
        <v>101503993.42857146</v>
      </c>
      <c r="AB356" s="2">
        <f t="shared" si="21"/>
        <v>420000</v>
      </c>
      <c r="AC356" s="2">
        <f t="shared" si="9"/>
        <v>35984337.428571381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286</v>
      </c>
      <c r="C357" s="7"/>
      <c r="D357" s="2" t="e">
        <f t="shared" si="12"/>
        <v>#N/A</v>
      </c>
      <c r="E357" s="2" t="e">
        <f t="shared" si="22"/>
        <v>#N/A</v>
      </c>
      <c r="F357" s="2">
        <v>1600252.8268907368</v>
      </c>
      <c r="G357" s="2">
        <f t="shared" si="23"/>
        <v>408938.14285714284</v>
      </c>
      <c r="H357" s="2">
        <f t="shared" si="13"/>
        <v>134538429.85714376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3778839.1428571544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1635369.3637455106</v>
      </c>
      <c r="Q357" s="2">
        <f>IF(P357&gt;Graph!$G$1*1000,Graph!$G$1*1000,P357)</f>
        <v>420000</v>
      </c>
      <c r="R357" s="2">
        <f t="shared" si="16"/>
        <v>138317269</v>
      </c>
      <c r="S357" s="2">
        <f t="shared" si="17"/>
        <v>408938.14285713434</v>
      </c>
      <c r="T357" s="2">
        <f t="shared" si="18"/>
        <v>11061.857142857276</v>
      </c>
      <c r="U357" s="2">
        <f t="shared" si="19"/>
        <v>420000</v>
      </c>
      <c r="V357" s="2">
        <f t="shared" si="28"/>
        <v>100187625.85714324</v>
      </c>
      <c r="W357" s="2">
        <f t="shared" si="20"/>
        <v>408938.14285714924</v>
      </c>
      <c r="X357" s="2">
        <f t="shared" si="6"/>
        <v>11061.857142850757</v>
      </c>
      <c r="Y357" s="2">
        <f t="shared" si="7"/>
        <v>38129643.142856747</v>
      </c>
      <c r="Z357" s="2" t="str">
        <f t="shared" si="8"/>
        <v>MEEP</v>
      </c>
      <c r="AA357" s="2">
        <f>IF(Z357="HERE",Y357,AA356+Graph!$G$1*1000)</f>
        <v>101923993.42857146</v>
      </c>
      <c r="AB357" s="2">
        <f t="shared" si="21"/>
        <v>420000</v>
      </c>
      <c r="AC357" s="2">
        <f t="shared" si="9"/>
        <v>35984337.428571381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287</v>
      </c>
      <c r="C358" s="7"/>
      <c r="D358" s="2" t="e">
        <f t="shared" si="12"/>
        <v>#N/A</v>
      </c>
      <c r="E358" s="2" t="e">
        <f t="shared" si="22"/>
        <v>#N/A</v>
      </c>
      <c r="F358" s="2">
        <v>1604267.1430972219</v>
      </c>
      <c r="G358" s="2">
        <f t="shared" si="23"/>
        <v>408938.14285714284</v>
      </c>
      <c r="H358" s="2">
        <f t="shared" si="13"/>
        <v>134947368.00000089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3789901.0000000116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1639486.1404561698</v>
      </c>
      <c r="Q358" s="2">
        <f>IF(P358&gt;Graph!$G$1*1000,Graph!$G$1*1000,P358)</f>
        <v>420000</v>
      </c>
      <c r="R358" s="2">
        <f t="shared" si="16"/>
        <v>138737269</v>
      </c>
      <c r="S358" s="2">
        <f t="shared" si="17"/>
        <v>408938.14285713434</v>
      </c>
      <c r="T358" s="2">
        <f t="shared" si="18"/>
        <v>11061.857142857276</v>
      </c>
      <c r="U358" s="2">
        <f t="shared" si="19"/>
        <v>420000</v>
      </c>
      <c r="V358" s="2">
        <f t="shared" si="28"/>
        <v>100596564.00000039</v>
      </c>
      <c r="W358" s="2">
        <f t="shared" si="20"/>
        <v>408938.14285714924</v>
      </c>
      <c r="X358" s="2">
        <f t="shared" si="6"/>
        <v>11061.857142850757</v>
      </c>
      <c r="Y358" s="2">
        <f t="shared" si="7"/>
        <v>38140704.999999598</v>
      </c>
      <c r="Z358" s="2" t="str">
        <f t="shared" si="8"/>
        <v>MEEP</v>
      </c>
      <c r="AA358" s="2">
        <f>IF(Z358="HERE",Y358,AA357+Graph!$G$1*1000)</f>
        <v>102343993.42857146</v>
      </c>
      <c r="AB358" s="2">
        <f t="shared" si="21"/>
        <v>420000</v>
      </c>
      <c r="AC358" s="2">
        <f t="shared" si="9"/>
        <v>35984337.428571381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288</v>
      </c>
      <c r="C359" s="7"/>
      <c r="D359" s="2" t="e">
        <f t="shared" si="12"/>
        <v>#N/A</v>
      </c>
      <c r="E359" s="2" t="e">
        <f t="shared" si="22"/>
        <v>#N/A</v>
      </c>
      <c r="F359" s="2">
        <v>1608281.4593037069</v>
      </c>
      <c r="G359" s="2">
        <f t="shared" si="23"/>
        <v>408938.14285714284</v>
      </c>
      <c r="H359" s="2">
        <f t="shared" si="13"/>
        <v>135356306.14285803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3800962.8571428689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1643602.9171668589</v>
      </c>
      <c r="Q359" s="2">
        <f>IF(P359&gt;Graph!$G$1*1000,Graph!$G$1*1000,P359)</f>
        <v>420000</v>
      </c>
      <c r="R359" s="2">
        <f t="shared" si="16"/>
        <v>139157269</v>
      </c>
      <c r="S359" s="2">
        <f t="shared" si="17"/>
        <v>408938.14285713434</v>
      </c>
      <c r="T359" s="2">
        <f t="shared" si="18"/>
        <v>11061.857142857276</v>
      </c>
      <c r="U359" s="2">
        <f t="shared" si="19"/>
        <v>420000</v>
      </c>
      <c r="V359" s="2">
        <f t="shared" si="28"/>
        <v>101005502.14285754</v>
      </c>
      <c r="W359" s="2">
        <f t="shared" si="20"/>
        <v>408938.14285714924</v>
      </c>
      <c r="X359" s="2">
        <f t="shared" si="6"/>
        <v>11061.857142850757</v>
      </c>
      <c r="Y359" s="2">
        <f t="shared" si="7"/>
        <v>38151766.857142448</v>
      </c>
      <c r="Z359" s="2" t="str">
        <f t="shared" si="8"/>
        <v>MEEP</v>
      </c>
      <c r="AA359" s="2">
        <f>IF(Z359="HERE",Y359,AA358+Graph!$G$1*1000)</f>
        <v>102763993.42857146</v>
      </c>
      <c r="AB359" s="2">
        <f t="shared" si="21"/>
        <v>420000</v>
      </c>
      <c r="AC359" s="2">
        <f t="shared" si="9"/>
        <v>35984337.428571381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289</v>
      </c>
      <c r="C360" s="7"/>
      <c r="D360" s="2" t="e">
        <f t="shared" si="12"/>
        <v>#N/A</v>
      </c>
      <c r="E360" s="2" t="e">
        <f t="shared" si="22"/>
        <v>#N/A</v>
      </c>
      <c r="F360" s="2">
        <v>1612295.7755101919</v>
      </c>
      <c r="G360" s="2">
        <f t="shared" si="23"/>
        <v>408938.14285714284</v>
      </c>
      <c r="H360" s="2">
        <f t="shared" si="13"/>
        <v>135765244.28571516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3812024.7142857262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1647719.693877548</v>
      </c>
      <c r="Q360" s="2">
        <f>IF(P360&gt;Graph!$G$1*1000,Graph!$G$1*1000,P360)</f>
        <v>420000</v>
      </c>
      <c r="R360" s="2">
        <f t="shared" si="16"/>
        <v>139577269</v>
      </c>
      <c r="S360" s="2">
        <f t="shared" si="17"/>
        <v>408938.14285713434</v>
      </c>
      <c r="T360" s="2">
        <f t="shared" si="18"/>
        <v>11061.857142857276</v>
      </c>
      <c r="U360" s="2">
        <f t="shared" si="19"/>
        <v>420000</v>
      </c>
      <c r="V360" s="2">
        <f t="shared" si="28"/>
        <v>101414440.28571469</v>
      </c>
      <c r="W360" s="2">
        <f t="shared" si="20"/>
        <v>408938.14285714924</v>
      </c>
      <c r="X360" s="2">
        <f t="shared" si="6"/>
        <v>11061.857142850757</v>
      </c>
      <c r="Y360" s="2">
        <f t="shared" si="7"/>
        <v>38162828.714285299</v>
      </c>
      <c r="Z360" s="2" t="str">
        <f t="shared" si="8"/>
        <v>MEEP</v>
      </c>
      <c r="AA360" s="2">
        <f>IF(Z360="HERE",Y360,AA359+Graph!$G$1*1000)</f>
        <v>103183993.42857146</v>
      </c>
      <c r="AB360" s="2">
        <f t="shared" si="21"/>
        <v>420000</v>
      </c>
      <c r="AC360" s="2">
        <f t="shared" si="9"/>
        <v>35984337.428571381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290</v>
      </c>
      <c r="C361" s="7"/>
      <c r="D361" s="2" t="e">
        <f t="shared" si="12"/>
        <v>#N/A</v>
      </c>
      <c r="E361" s="2" t="e">
        <f t="shared" si="22"/>
        <v>#N/A</v>
      </c>
      <c r="F361" s="2">
        <v>1616310.091716677</v>
      </c>
      <c r="G361" s="2">
        <f t="shared" si="23"/>
        <v>408938.14285714284</v>
      </c>
      <c r="H361" s="2">
        <f t="shared" si="13"/>
        <v>136174182.4285723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3823086.5714285835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1651836.470588237</v>
      </c>
      <c r="Q361" s="2">
        <f>IF(P361&gt;Graph!$G$1*1000,Graph!$G$1*1000,P361)</f>
        <v>420000</v>
      </c>
      <c r="R361" s="2">
        <f t="shared" si="16"/>
        <v>139997269</v>
      </c>
      <c r="S361" s="2">
        <f t="shared" si="17"/>
        <v>408938.14285713434</v>
      </c>
      <c r="T361" s="2">
        <f t="shared" si="18"/>
        <v>11061.857142857276</v>
      </c>
      <c r="U361" s="2">
        <f t="shared" si="19"/>
        <v>420000</v>
      </c>
      <c r="V361" s="2">
        <f t="shared" si="28"/>
        <v>101823378.42857184</v>
      </c>
      <c r="W361" s="2">
        <f t="shared" si="20"/>
        <v>408938.14285714924</v>
      </c>
      <c r="X361" s="2">
        <f t="shared" si="6"/>
        <v>11061.857142850757</v>
      </c>
      <c r="Y361" s="2">
        <f t="shared" si="7"/>
        <v>38173890.57142815</v>
      </c>
      <c r="Z361" s="2" t="str">
        <f t="shared" si="8"/>
        <v>MEEP</v>
      </c>
      <c r="AA361" s="2">
        <f>IF(Z361="HERE",Y361,AA360+Graph!$G$1*1000)</f>
        <v>103603993.42857146</v>
      </c>
      <c r="AB361" s="2">
        <f t="shared" si="21"/>
        <v>420000</v>
      </c>
      <c r="AC361" s="2">
        <f t="shared" si="9"/>
        <v>35984337.428571381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291</v>
      </c>
      <c r="C362" s="7"/>
      <c r="D362" s="2" t="e">
        <f t="shared" si="12"/>
        <v>#N/A</v>
      </c>
      <c r="E362" s="2" t="e">
        <f t="shared" si="22"/>
        <v>#N/A</v>
      </c>
      <c r="F362" s="2">
        <v>1620324.407923162</v>
      </c>
      <c r="G362" s="2">
        <f t="shared" si="23"/>
        <v>408938.14285714284</v>
      </c>
      <c r="H362" s="2">
        <f t="shared" si="13"/>
        <v>136583120.57142943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3834148.4285714407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1655953.2472989261</v>
      </c>
      <c r="Q362" s="2">
        <f>IF(P362&gt;Graph!$G$1*1000,Graph!$G$1*1000,P362)</f>
        <v>420000</v>
      </c>
      <c r="R362" s="2">
        <f t="shared" si="16"/>
        <v>140417269</v>
      </c>
      <c r="S362" s="2">
        <f t="shared" si="17"/>
        <v>408938.14285713434</v>
      </c>
      <c r="T362" s="2">
        <f t="shared" si="18"/>
        <v>11061.857142857276</v>
      </c>
      <c r="U362" s="2">
        <f t="shared" si="19"/>
        <v>420000</v>
      </c>
      <c r="V362" s="2">
        <f t="shared" si="28"/>
        <v>102232316.57142898</v>
      </c>
      <c r="W362" s="2">
        <f t="shared" si="20"/>
        <v>408938.14285714924</v>
      </c>
      <c r="X362" s="2">
        <f t="shared" si="6"/>
        <v>11061.857142850757</v>
      </c>
      <c r="Y362" s="2">
        <f t="shared" si="7"/>
        <v>38184952.428571001</v>
      </c>
      <c r="Z362" s="2" t="str">
        <f t="shared" si="8"/>
        <v>MEEP</v>
      </c>
      <c r="AA362" s="2">
        <f>IF(Z362="HERE",Y362,AA361+Graph!$G$1*1000)</f>
        <v>104023993.42857146</v>
      </c>
      <c r="AB362" s="2">
        <f t="shared" si="21"/>
        <v>420000</v>
      </c>
      <c r="AC362" s="2">
        <f t="shared" si="9"/>
        <v>35984337.428571381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292</v>
      </c>
      <c r="C363" s="7"/>
      <c r="D363" s="2" t="e">
        <f t="shared" si="12"/>
        <v>#N/A</v>
      </c>
      <c r="E363" s="2" t="e">
        <f t="shared" si="22"/>
        <v>#N/A</v>
      </c>
      <c r="F363" s="2">
        <v>1624338.724129647</v>
      </c>
      <c r="G363" s="2">
        <f t="shared" si="23"/>
        <v>408938.14285714284</v>
      </c>
      <c r="H363" s="2">
        <f t="shared" si="13"/>
        <v>136992058.71428657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3845210.285714298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1660070.0240096152</v>
      </c>
      <c r="Q363" s="2">
        <f>IF(P363&gt;Graph!$G$1*1000,Graph!$G$1*1000,P363)</f>
        <v>420000</v>
      </c>
      <c r="R363" s="2">
        <f t="shared" si="16"/>
        <v>140837269</v>
      </c>
      <c r="S363" s="2">
        <f t="shared" si="17"/>
        <v>408938.14285713434</v>
      </c>
      <c r="T363" s="2">
        <f t="shared" si="18"/>
        <v>11061.857142857276</v>
      </c>
      <c r="U363" s="2">
        <f t="shared" si="19"/>
        <v>420000</v>
      </c>
      <c r="V363" s="2">
        <f t="shared" si="28"/>
        <v>102641254.71428613</v>
      </c>
      <c r="W363" s="2">
        <f t="shared" si="20"/>
        <v>408938.14285714924</v>
      </c>
      <c r="X363" s="2">
        <f t="shared" si="6"/>
        <v>11061.857142850757</v>
      </c>
      <c r="Y363" s="2">
        <f t="shared" si="7"/>
        <v>38196014.285713851</v>
      </c>
      <c r="Z363" s="2" t="str">
        <f t="shared" si="8"/>
        <v>MEEP</v>
      </c>
      <c r="AA363" s="2">
        <f>IF(Z363="HERE",Y363,AA362+Graph!$G$1*1000)</f>
        <v>104443993.42857146</v>
      </c>
      <c r="AB363" s="2">
        <f t="shared" si="21"/>
        <v>420000</v>
      </c>
      <c r="AC363" s="2">
        <f t="shared" si="9"/>
        <v>35984337.428571381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293</v>
      </c>
      <c r="C364" s="7"/>
      <c r="D364" s="2" t="e">
        <f t="shared" si="12"/>
        <v>#N/A</v>
      </c>
      <c r="E364" s="2" t="e">
        <f t="shared" si="22"/>
        <v>#N/A</v>
      </c>
      <c r="F364" s="2">
        <v>1628353.040336132</v>
      </c>
      <c r="G364" s="2">
        <f t="shared" si="23"/>
        <v>408938.14285714284</v>
      </c>
      <c r="H364" s="2">
        <f t="shared" si="13"/>
        <v>137400996.8571437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3856272.1428571553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1664186.8007202744</v>
      </c>
      <c r="Q364" s="2">
        <f>IF(P364&gt;Graph!$G$1*1000,Graph!$G$1*1000,P364)</f>
        <v>420000</v>
      </c>
      <c r="R364" s="2">
        <f t="shared" si="16"/>
        <v>141257269</v>
      </c>
      <c r="S364" s="2">
        <f t="shared" si="17"/>
        <v>408938.14285713434</v>
      </c>
      <c r="T364" s="2">
        <f t="shared" si="18"/>
        <v>11061.857142857276</v>
      </c>
      <c r="U364" s="2">
        <f t="shared" si="19"/>
        <v>420000</v>
      </c>
      <c r="V364" s="2">
        <f t="shared" si="28"/>
        <v>103050192.85714328</v>
      </c>
      <c r="W364" s="2">
        <f t="shared" si="20"/>
        <v>408938.14285714924</v>
      </c>
      <c r="X364" s="2">
        <f t="shared" si="6"/>
        <v>11061.857142850757</v>
      </c>
      <c r="Y364" s="2">
        <f t="shared" si="7"/>
        <v>38207076.142856702</v>
      </c>
      <c r="Z364" s="2" t="str">
        <f t="shared" si="8"/>
        <v>MEEP</v>
      </c>
      <c r="AA364" s="2">
        <f>IF(Z364="HERE",Y364,AA363+Graph!$G$1*1000)</f>
        <v>104863993.42857146</v>
      </c>
      <c r="AB364" s="2">
        <f t="shared" si="21"/>
        <v>420000</v>
      </c>
      <c r="AC364" s="2">
        <f t="shared" si="9"/>
        <v>35984337.428571381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294</v>
      </c>
      <c r="C365" s="7"/>
      <c r="D365" s="2" t="e">
        <f t="shared" si="12"/>
        <v>#N/A</v>
      </c>
      <c r="E365" s="2" t="e">
        <f t="shared" si="22"/>
        <v>#N/A</v>
      </c>
      <c r="F365" s="2">
        <v>1632367.3565426171</v>
      </c>
      <c r="G365" s="2">
        <f t="shared" si="23"/>
        <v>408938.14285714284</v>
      </c>
      <c r="H365" s="2">
        <f t="shared" si="13"/>
        <v>137809935.00000083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3867334.0000000126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1668303.5774309635</v>
      </c>
      <c r="Q365" s="2">
        <f>IF(P365&gt;Graph!$G$1*1000,Graph!$G$1*1000,P365)</f>
        <v>420000</v>
      </c>
      <c r="R365" s="2">
        <f t="shared" si="16"/>
        <v>141677269</v>
      </c>
      <c r="S365" s="2">
        <f t="shared" si="17"/>
        <v>408938.14285713434</v>
      </c>
      <c r="T365" s="2">
        <f t="shared" si="18"/>
        <v>11061.857142857276</v>
      </c>
      <c r="U365" s="2">
        <f t="shared" si="19"/>
        <v>420000</v>
      </c>
      <c r="V365" s="2">
        <f t="shared" si="28"/>
        <v>103459131.00000043</v>
      </c>
      <c r="W365" s="2">
        <f t="shared" si="20"/>
        <v>408938.14285714924</v>
      </c>
      <c r="X365" s="2">
        <f t="shared" si="6"/>
        <v>11061.857142850757</v>
      </c>
      <c r="Y365" s="2">
        <f t="shared" si="7"/>
        <v>38218137.999999553</v>
      </c>
      <c r="Z365" s="2" t="str">
        <f t="shared" si="8"/>
        <v>MEEP</v>
      </c>
      <c r="AA365" s="2">
        <f>IF(Z365="HERE",Y365,AA364+Graph!$G$1*1000)</f>
        <v>105283993.42857146</v>
      </c>
      <c r="AB365" s="2">
        <f t="shared" si="21"/>
        <v>420000</v>
      </c>
      <c r="AC365" s="2">
        <f t="shared" si="9"/>
        <v>35984337.428571381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295</v>
      </c>
      <c r="C366" s="7"/>
      <c r="D366" s="2" t="e">
        <f t="shared" si="12"/>
        <v>#N/A</v>
      </c>
      <c r="E366" s="2" t="e">
        <f t="shared" si="22"/>
        <v>#N/A</v>
      </c>
      <c r="F366" s="2">
        <v>1636381.6727491021</v>
      </c>
      <c r="G366" s="2">
        <f t="shared" si="23"/>
        <v>408938.14285714284</v>
      </c>
      <c r="H366" s="2">
        <f t="shared" si="13"/>
        <v>138218873.14285797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3878395.8571428698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1672420.3541416526</v>
      </c>
      <c r="Q366" s="2">
        <f>IF(P366&gt;Graph!$G$1*1000,Graph!$G$1*1000,P366)</f>
        <v>420000</v>
      </c>
      <c r="R366" s="2">
        <f t="shared" si="16"/>
        <v>142097269</v>
      </c>
      <c r="S366" s="2">
        <f t="shared" si="17"/>
        <v>408938.14285713434</v>
      </c>
      <c r="T366" s="2">
        <f t="shared" si="18"/>
        <v>11061.857142857276</v>
      </c>
      <c r="U366" s="2">
        <f t="shared" si="19"/>
        <v>420000</v>
      </c>
      <c r="V366" s="2">
        <f t="shared" si="28"/>
        <v>103868069.14285758</v>
      </c>
      <c r="W366" s="2">
        <f t="shared" si="20"/>
        <v>408938.14285714924</v>
      </c>
      <c r="X366" s="2">
        <f t="shared" si="6"/>
        <v>11061.857142850757</v>
      </c>
      <c r="Y366" s="2">
        <f t="shared" si="7"/>
        <v>38229199.857142404</v>
      </c>
      <c r="Z366" s="2" t="str">
        <f t="shared" si="8"/>
        <v>MEEP</v>
      </c>
      <c r="AA366" s="2">
        <f>IF(Z366="HERE",Y366,AA365+Graph!$G$1*1000)</f>
        <v>105703993.42857146</v>
      </c>
      <c r="AB366" s="2">
        <f t="shared" si="21"/>
        <v>420000</v>
      </c>
      <c r="AC366" s="2">
        <f t="shared" si="9"/>
        <v>35984337.428571381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296</v>
      </c>
      <c r="C367" s="7"/>
      <c r="D367" s="2" t="e">
        <f t="shared" si="12"/>
        <v>#N/A</v>
      </c>
      <c r="E367" s="2" t="e">
        <f t="shared" si="22"/>
        <v>#N/A</v>
      </c>
      <c r="F367" s="2">
        <v>1640395.9889555871</v>
      </c>
      <c r="G367" s="2">
        <f t="shared" si="23"/>
        <v>408938.14285714284</v>
      </c>
      <c r="H367" s="2">
        <f t="shared" si="13"/>
        <v>138627811.2857151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3889457.7142857271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1676537.1308523417</v>
      </c>
      <c r="Q367" s="2">
        <f>IF(P367&gt;Graph!$G$1*1000,Graph!$G$1*1000,P367)</f>
        <v>420000</v>
      </c>
      <c r="R367" s="2">
        <f t="shared" si="16"/>
        <v>142517269</v>
      </c>
      <c r="S367" s="2">
        <f t="shared" si="17"/>
        <v>408938.14285713434</v>
      </c>
      <c r="T367" s="2">
        <f t="shared" si="18"/>
        <v>11061.857142857276</v>
      </c>
      <c r="U367" s="2">
        <f t="shared" si="19"/>
        <v>420000</v>
      </c>
      <c r="V367" s="2">
        <f t="shared" si="28"/>
        <v>104277007.28571473</v>
      </c>
      <c r="W367" s="2">
        <f t="shared" si="20"/>
        <v>408938.14285714924</v>
      </c>
      <c r="X367" s="2">
        <f t="shared" si="6"/>
        <v>11061.857142850757</v>
      </c>
      <c r="Y367" s="2">
        <f t="shared" si="7"/>
        <v>38240261.714285254</v>
      </c>
      <c r="Z367" s="2" t="str">
        <f t="shared" si="8"/>
        <v>MEEP</v>
      </c>
      <c r="AA367" s="2">
        <f>IF(Z367="HERE",Y367,AA366+Graph!$G$1*1000)</f>
        <v>106123993.42857146</v>
      </c>
      <c r="AB367" s="2">
        <f t="shared" si="21"/>
        <v>420000</v>
      </c>
      <c r="AC367" s="2">
        <f t="shared" si="9"/>
        <v>35984337.428571381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297</v>
      </c>
      <c r="C368" s="7"/>
      <c r="D368" s="2" t="e">
        <f t="shared" si="12"/>
        <v>#N/A</v>
      </c>
      <c r="E368" s="2" t="e">
        <f t="shared" si="22"/>
        <v>#N/A</v>
      </c>
      <c r="F368" s="2">
        <v>1644410.3051620424</v>
      </c>
      <c r="G368" s="2">
        <f t="shared" si="23"/>
        <v>408938.14285714284</v>
      </c>
      <c r="H368" s="2">
        <f t="shared" si="13"/>
        <v>139036749.42857224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3900519.5714285844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1680653.9075630307</v>
      </c>
      <c r="Q368" s="2">
        <f>IF(P368&gt;Graph!$G$1*1000,Graph!$G$1*1000,P368)</f>
        <v>420000</v>
      </c>
      <c r="R368" s="2">
        <f t="shared" si="16"/>
        <v>142937269</v>
      </c>
      <c r="S368" s="2">
        <f t="shared" si="17"/>
        <v>408938.14285713434</v>
      </c>
      <c r="T368" s="2">
        <f t="shared" si="18"/>
        <v>11061.857142857276</v>
      </c>
      <c r="U368" s="2">
        <f t="shared" si="19"/>
        <v>420000</v>
      </c>
      <c r="V368" s="2">
        <f t="shared" si="28"/>
        <v>104685945.42857188</v>
      </c>
      <c r="W368" s="2">
        <f t="shared" si="20"/>
        <v>408938.14285714924</v>
      </c>
      <c r="X368" s="2">
        <f t="shared" si="6"/>
        <v>11061.857142850757</v>
      </c>
      <c r="Y368" s="2">
        <f t="shared" si="7"/>
        <v>38251323.571428105</v>
      </c>
      <c r="Z368" s="2" t="str">
        <f t="shared" si="8"/>
        <v>MEEP</v>
      </c>
      <c r="AA368" s="2">
        <f>IF(Z368="HERE",Y368,AA367+Graph!$G$1*1000)</f>
        <v>106543993.42857146</v>
      </c>
      <c r="AB368" s="2">
        <f t="shared" si="21"/>
        <v>420000</v>
      </c>
      <c r="AC368" s="2">
        <f t="shared" si="9"/>
        <v>35984337.428571381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298</v>
      </c>
      <c r="C369" s="7"/>
      <c r="D369" s="2" t="e">
        <f t="shared" si="12"/>
        <v>#N/A</v>
      </c>
      <c r="E369" s="2" t="e">
        <f t="shared" si="22"/>
        <v>#N/A</v>
      </c>
      <c r="F369" s="2">
        <v>1648424.6213685274</v>
      </c>
      <c r="G369" s="2">
        <f t="shared" si="23"/>
        <v>408938.14285714284</v>
      </c>
      <c r="H369" s="2">
        <f t="shared" si="13"/>
        <v>139445687.57142937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3911581.4285714417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1684770.6842737198</v>
      </c>
      <c r="Q369" s="2">
        <f>IF(P369&gt;Graph!$G$1*1000,Graph!$G$1*1000,P369)</f>
        <v>420000</v>
      </c>
      <c r="R369" s="2">
        <f t="shared" si="16"/>
        <v>143357269</v>
      </c>
      <c r="S369" s="2">
        <f t="shared" si="17"/>
        <v>408938.14285713434</v>
      </c>
      <c r="T369" s="2">
        <f t="shared" si="18"/>
        <v>11061.857142857276</v>
      </c>
      <c r="U369" s="2">
        <f t="shared" si="19"/>
        <v>420000</v>
      </c>
      <c r="V369" s="2">
        <f t="shared" si="28"/>
        <v>105094883.57142903</v>
      </c>
      <c r="W369" s="2">
        <f t="shared" si="20"/>
        <v>408938.14285714924</v>
      </c>
      <c r="X369" s="2">
        <f t="shared" si="6"/>
        <v>11061.857142850757</v>
      </c>
      <c r="Y369" s="2">
        <f t="shared" si="7"/>
        <v>38262385.428570956</v>
      </c>
      <c r="Z369" s="2" t="str">
        <f t="shared" si="8"/>
        <v>MEEP</v>
      </c>
      <c r="AA369" s="2">
        <f>IF(Z369="HERE",Y369,AA368+Graph!$G$1*1000)</f>
        <v>106963993.42857146</v>
      </c>
      <c r="AB369" s="2">
        <f t="shared" si="21"/>
        <v>420000</v>
      </c>
      <c r="AC369" s="2">
        <f t="shared" si="9"/>
        <v>35984337.428571381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299</v>
      </c>
      <c r="C370" s="7"/>
      <c r="D370" s="2" t="e">
        <f t="shared" si="12"/>
        <v>#N/A</v>
      </c>
      <c r="E370" s="2" t="e">
        <f t="shared" si="22"/>
        <v>#N/A</v>
      </c>
      <c r="F370" s="2">
        <v>1652438.9375750124</v>
      </c>
      <c r="G370" s="2">
        <f t="shared" si="23"/>
        <v>408938.14285714284</v>
      </c>
      <c r="H370" s="2">
        <f t="shared" si="13"/>
        <v>139854625.71428651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3922643.285714299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1688887.4609843791</v>
      </c>
      <c r="Q370" s="2">
        <f>IF(P370&gt;Graph!$G$1*1000,Graph!$G$1*1000,P370)</f>
        <v>420000</v>
      </c>
      <c r="R370" s="2">
        <f t="shared" si="16"/>
        <v>143777269</v>
      </c>
      <c r="S370" s="2">
        <f t="shared" si="17"/>
        <v>408938.14285713434</v>
      </c>
      <c r="T370" s="2">
        <f t="shared" si="18"/>
        <v>11061.857142857276</v>
      </c>
      <c r="U370" s="2">
        <f t="shared" si="19"/>
        <v>420000</v>
      </c>
      <c r="V370" s="2">
        <f t="shared" si="28"/>
        <v>105503821.71428618</v>
      </c>
      <c r="W370" s="2">
        <f t="shared" si="20"/>
        <v>408938.14285714924</v>
      </c>
      <c r="X370" s="2">
        <f t="shared" si="6"/>
        <v>11061.857142850757</v>
      </c>
      <c r="Y370" s="2">
        <f t="shared" si="7"/>
        <v>38273447.285713807</v>
      </c>
      <c r="Z370" s="2" t="str">
        <f t="shared" si="8"/>
        <v>MEEP</v>
      </c>
      <c r="AA370" s="2">
        <f>IF(Z370="HERE",Y370,AA369+Graph!$G$1*1000)</f>
        <v>107383993.42857146</v>
      </c>
      <c r="AB370" s="2">
        <f t="shared" si="21"/>
        <v>420000</v>
      </c>
      <c r="AC370" s="2">
        <f t="shared" si="9"/>
        <v>35984337.428571381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300</v>
      </c>
      <c r="C371" s="7"/>
      <c r="D371" s="2" t="e">
        <f t="shared" si="12"/>
        <v>#N/A</v>
      </c>
      <c r="E371" s="2" t="e">
        <f t="shared" si="22"/>
        <v>#N/A</v>
      </c>
      <c r="F371" s="2">
        <v>1656453.2537814975</v>
      </c>
      <c r="G371" s="2">
        <f t="shared" si="23"/>
        <v>408938.14285714284</v>
      </c>
      <c r="H371" s="2">
        <f t="shared" si="13"/>
        <v>140263563.85714364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3933705.1428571562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1693004.2376950681</v>
      </c>
      <c r="Q371" s="2">
        <f>IF(P371&gt;Graph!$G$1*1000,Graph!$G$1*1000,P371)</f>
        <v>420000</v>
      </c>
      <c r="R371" s="2">
        <f t="shared" si="16"/>
        <v>144197269</v>
      </c>
      <c r="S371" s="2">
        <f t="shared" si="17"/>
        <v>408938.14285713434</v>
      </c>
      <c r="T371" s="2">
        <f t="shared" si="18"/>
        <v>11061.857142857276</v>
      </c>
      <c r="U371" s="2">
        <f t="shared" si="19"/>
        <v>420000</v>
      </c>
      <c r="V371" s="2">
        <f t="shared" si="28"/>
        <v>105912759.85714333</v>
      </c>
      <c r="W371" s="2">
        <f t="shared" si="20"/>
        <v>408938.14285714924</v>
      </c>
      <c r="X371" s="2">
        <f t="shared" si="6"/>
        <v>11061.857142850757</v>
      </c>
      <c r="Y371" s="2">
        <f t="shared" si="7"/>
        <v>38284509.142856658</v>
      </c>
      <c r="Z371" s="2" t="str">
        <f t="shared" si="8"/>
        <v>MEEP</v>
      </c>
      <c r="AA371" s="2">
        <f>IF(Z371="HERE",Y371,AA370+Graph!$G$1*1000)</f>
        <v>107803993.42857146</v>
      </c>
      <c r="AB371" s="2">
        <f t="shared" si="21"/>
        <v>420000</v>
      </c>
      <c r="AC371" s="2">
        <f t="shared" si="9"/>
        <v>35984337.428571381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301</v>
      </c>
      <c r="C372" s="7"/>
      <c r="D372" s="2" t="e">
        <f t="shared" si="12"/>
        <v>#N/A</v>
      </c>
      <c r="E372" s="2" t="e">
        <f t="shared" si="22"/>
        <v>#N/A</v>
      </c>
      <c r="F372" s="2">
        <v>1660467.5699879825</v>
      </c>
      <c r="G372" s="2">
        <f t="shared" si="23"/>
        <v>408938.14285714284</v>
      </c>
      <c r="H372" s="2">
        <f t="shared" si="13"/>
        <v>140672502.00000077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3944767.0000000135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1697121.0144057572</v>
      </c>
      <c r="Q372" s="2">
        <f>IF(P372&gt;Graph!$G$1*1000,Graph!$G$1*1000,P372)</f>
        <v>420000</v>
      </c>
      <c r="R372" s="2">
        <f t="shared" si="16"/>
        <v>144617269</v>
      </c>
      <c r="S372" s="2">
        <f t="shared" si="17"/>
        <v>408938.14285713434</v>
      </c>
      <c r="T372" s="2">
        <f t="shared" si="18"/>
        <v>11061.857142857276</v>
      </c>
      <c r="U372" s="2">
        <f t="shared" si="19"/>
        <v>420000</v>
      </c>
      <c r="V372" s="2">
        <f t="shared" si="28"/>
        <v>106321698.00000048</v>
      </c>
      <c r="W372" s="2">
        <f t="shared" si="20"/>
        <v>408938.14285714924</v>
      </c>
      <c r="X372" s="2">
        <f t="shared" si="6"/>
        <v>11061.857142850757</v>
      </c>
      <c r="Y372" s="2">
        <f t="shared" si="7"/>
        <v>38295570.999999508</v>
      </c>
      <c r="Z372" s="2" t="str">
        <f t="shared" si="8"/>
        <v>MEEP</v>
      </c>
      <c r="AA372" s="2">
        <f>IF(Z372="HERE",Y372,AA371+Graph!$G$1*1000)</f>
        <v>108223993.42857146</v>
      </c>
      <c r="AB372" s="2">
        <f t="shared" si="21"/>
        <v>420000</v>
      </c>
      <c r="AC372" s="2">
        <f t="shared" si="9"/>
        <v>35984337.428571381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302</v>
      </c>
      <c r="C373" s="7"/>
      <c r="D373" s="2" t="e">
        <f t="shared" si="12"/>
        <v>#N/A</v>
      </c>
      <c r="E373" s="2" t="e">
        <f t="shared" si="22"/>
        <v>#N/A</v>
      </c>
      <c r="F373" s="2">
        <v>1664481.8861944675</v>
      </c>
      <c r="G373" s="2">
        <f t="shared" si="23"/>
        <v>408938.14285714284</v>
      </c>
      <c r="H373" s="2">
        <f t="shared" si="13"/>
        <v>141081440.14285791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3955828.8571428708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1701237.7911164463</v>
      </c>
      <c r="Q373" s="2">
        <f>IF(P373&gt;Graph!$G$1*1000,Graph!$G$1*1000,P373)</f>
        <v>420000</v>
      </c>
      <c r="R373" s="2">
        <f t="shared" si="16"/>
        <v>145037269</v>
      </c>
      <c r="S373" s="2">
        <f t="shared" si="17"/>
        <v>408938.14285713434</v>
      </c>
      <c r="T373" s="2">
        <f t="shared" si="18"/>
        <v>11061.857142857276</v>
      </c>
      <c r="U373" s="2">
        <f t="shared" si="19"/>
        <v>420000</v>
      </c>
      <c r="V373" s="2">
        <f t="shared" si="28"/>
        <v>106730636.14285763</v>
      </c>
      <c r="W373" s="2">
        <f t="shared" si="20"/>
        <v>408938.14285714924</v>
      </c>
      <c r="X373" s="2">
        <f t="shared" si="6"/>
        <v>11061.857142850757</v>
      </c>
      <c r="Y373" s="2">
        <f t="shared" si="7"/>
        <v>38306632.857142359</v>
      </c>
      <c r="Z373" s="2" t="str">
        <f t="shared" si="8"/>
        <v>MEEP</v>
      </c>
      <c r="AA373" s="2">
        <f>IF(Z373="HERE",Y373,AA372+Graph!$G$1*1000)</f>
        <v>108643993.42857146</v>
      </c>
      <c r="AB373" s="2">
        <f t="shared" si="21"/>
        <v>420000</v>
      </c>
      <c r="AC373" s="2">
        <f t="shared" si="9"/>
        <v>35984337.428571381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303</v>
      </c>
      <c r="C374" s="7"/>
      <c r="D374" s="2" t="e">
        <f t="shared" si="12"/>
        <v>#N/A</v>
      </c>
      <c r="E374" s="2" t="e">
        <f t="shared" si="22"/>
        <v>#N/A</v>
      </c>
      <c r="F374" s="2">
        <v>1668496.2024009526</v>
      </c>
      <c r="G374" s="2">
        <f t="shared" si="23"/>
        <v>408938.14285714284</v>
      </c>
      <c r="H374" s="2">
        <f t="shared" si="13"/>
        <v>141490378.28571504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3966890.7142857281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1705354.5678271353</v>
      </c>
      <c r="Q374" s="2">
        <f>IF(P374&gt;Graph!$G$1*1000,Graph!$G$1*1000,P374)</f>
        <v>420000</v>
      </c>
      <c r="R374" s="2">
        <f t="shared" si="16"/>
        <v>145457269</v>
      </c>
      <c r="S374" s="2">
        <f t="shared" si="17"/>
        <v>408938.14285713434</v>
      </c>
      <c r="T374" s="2">
        <f t="shared" si="18"/>
        <v>11061.857142857276</v>
      </c>
      <c r="U374" s="2">
        <f t="shared" si="19"/>
        <v>420000</v>
      </c>
      <c r="V374" s="2">
        <f t="shared" si="28"/>
        <v>107139574.28571478</v>
      </c>
      <c r="W374" s="2">
        <f t="shared" si="20"/>
        <v>408938.14285714924</v>
      </c>
      <c r="X374" s="2">
        <f t="shared" si="6"/>
        <v>11061.857142850757</v>
      </c>
      <c r="Y374" s="2">
        <f t="shared" si="7"/>
        <v>38317694.71428521</v>
      </c>
      <c r="Z374" s="2" t="str">
        <f t="shared" si="8"/>
        <v>MEEP</v>
      </c>
      <c r="AA374" s="2">
        <f>IF(Z374="HERE",Y374,AA373+Graph!$G$1*1000)</f>
        <v>109063993.42857146</v>
      </c>
      <c r="AB374" s="2">
        <f t="shared" si="21"/>
        <v>420000</v>
      </c>
      <c r="AC374" s="2">
        <f t="shared" si="9"/>
        <v>35984337.428571381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304</v>
      </c>
      <c r="C375" s="7"/>
      <c r="D375" s="2" t="e">
        <f t="shared" si="12"/>
        <v>#N/A</v>
      </c>
      <c r="E375" s="2" t="e">
        <f t="shared" si="22"/>
        <v>#N/A</v>
      </c>
      <c r="F375" s="2">
        <v>1672510.5186074376</v>
      </c>
      <c r="G375" s="2">
        <f t="shared" si="23"/>
        <v>408938.14285714284</v>
      </c>
      <c r="H375" s="2">
        <f t="shared" si="13"/>
        <v>141899316.42857218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3977952.5714285853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1709471.3445378244</v>
      </c>
      <c r="Q375" s="2">
        <f>IF(P375&gt;Graph!$G$1*1000,Graph!$G$1*1000,P375)</f>
        <v>420000</v>
      </c>
      <c r="R375" s="2">
        <f t="shared" si="16"/>
        <v>145877269</v>
      </c>
      <c r="S375" s="2">
        <f t="shared" si="17"/>
        <v>408938.14285713434</v>
      </c>
      <c r="T375" s="2">
        <f t="shared" si="18"/>
        <v>11061.857142857276</v>
      </c>
      <c r="U375" s="2">
        <f t="shared" si="19"/>
        <v>420000</v>
      </c>
      <c r="V375" s="2">
        <f t="shared" si="28"/>
        <v>107548512.42857192</v>
      </c>
      <c r="W375" s="2">
        <f t="shared" si="20"/>
        <v>408938.14285714924</v>
      </c>
      <c r="X375" s="2">
        <f t="shared" si="6"/>
        <v>11061.857142850757</v>
      </c>
      <c r="Y375" s="2">
        <f t="shared" si="7"/>
        <v>38328756.571428061</v>
      </c>
      <c r="Z375" s="2" t="str">
        <f t="shared" si="8"/>
        <v>MEEP</v>
      </c>
      <c r="AA375" s="2">
        <f>IF(Z375="HERE",Y375,AA374+Graph!$G$1*1000)</f>
        <v>109483993.42857146</v>
      </c>
      <c r="AB375" s="2">
        <f t="shared" si="21"/>
        <v>420000</v>
      </c>
      <c r="AC375" s="2">
        <f t="shared" si="9"/>
        <v>35984337.428571381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305</v>
      </c>
      <c r="C376" s="7"/>
      <c r="D376" s="2" t="e">
        <f t="shared" si="12"/>
        <v>#N/A</v>
      </c>
      <c r="E376" s="2" t="e">
        <f t="shared" si="22"/>
        <v>#N/A</v>
      </c>
      <c r="F376" s="2">
        <v>1676524.8348139226</v>
      </c>
      <c r="G376" s="2">
        <f t="shared" si="23"/>
        <v>408938.14285714284</v>
      </c>
      <c r="H376" s="2">
        <f t="shared" si="13"/>
        <v>142308254.57142931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3989014.4285714426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1713588.1212484837</v>
      </c>
      <c r="Q376" s="2">
        <f>IF(P376&gt;Graph!$G$1*1000,Graph!$G$1*1000,P376)</f>
        <v>420000</v>
      </c>
      <c r="R376" s="2">
        <f t="shared" si="16"/>
        <v>146297269</v>
      </c>
      <c r="S376" s="2">
        <f t="shared" si="17"/>
        <v>408938.14285713434</v>
      </c>
      <c r="T376" s="2">
        <f t="shared" si="18"/>
        <v>11061.857142857276</v>
      </c>
      <c r="U376" s="2">
        <f t="shared" si="19"/>
        <v>420000</v>
      </c>
      <c r="V376" s="2">
        <f t="shared" si="28"/>
        <v>107957450.57142907</v>
      </c>
      <c r="W376" s="2">
        <f t="shared" si="20"/>
        <v>408938.14285714924</v>
      </c>
      <c r="X376" s="2">
        <f t="shared" si="6"/>
        <v>11061.857142850757</v>
      </c>
      <c r="Y376" s="2">
        <f t="shared" si="7"/>
        <v>38339818.428570911</v>
      </c>
      <c r="Z376" s="2" t="str">
        <f t="shared" si="8"/>
        <v>MEEP</v>
      </c>
      <c r="AA376" s="2">
        <f>IF(Z376="HERE",Y376,AA375+Graph!$G$1*1000)</f>
        <v>109903993.42857146</v>
      </c>
      <c r="AB376" s="2">
        <f t="shared" si="21"/>
        <v>420000</v>
      </c>
      <c r="AC376" s="2">
        <f t="shared" si="9"/>
        <v>35984337.428571381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306</v>
      </c>
      <c r="C377" s="7"/>
      <c r="D377" s="2" t="e">
        <f t="shared" si="12"/>
        <v>#N/A</v>
      </c>
      <c r="E377" s="2" t="e">
        <f t="shared" si="22"/>
        <v>#N/A</v>
      </c>
      <c r="F377" s="2">
        <v>1680539.1510204077</v>
      </c>
      <c r="G377" s="2">
        <f t="shared" si="23"/>
        <v>408938.14285714284</v>
      </c>
      <c r="H377" s="2">
        <f t="shared" si="13"/>
        <v>142717192.71428645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4000076.2857142999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1717704.8979591727</v>
      </c>
      <c r="Q377" s="2">
        <f>IF(P377&gt;Graph!$G$1*1000,Graph!$G$1*1000,P377)</f>
        <v>420000</v>
      </c>
      <c r="R377" s="2">
        <f t="shared" si="16"/>
        <v>146717269</v>
      </c>
      <c r="S377" s="2">
        <f t="shared" si="17"/>
        <v>408938.14285713434</v>
      </c>
      <c r="T377" s="2">
        <f t="shared" si="18"/>
        <v>11061.857142857276</v>
      </c>
      <c r="U377" s="2">
        <f t="shared" si="19"/>
        <v>420000</v>
      </c>
      <c r="V377" s="2">
        <f t="shared" si="28"/>
        <v>108366388.71428622</v>
      </c>
      <c r="W377" s="2">
        <f t="shared" si="20"/>
        <v>408938.14285714924</v>
      </c>
      <c r="X377" s="2">
        <f t="shared" si="6"/>
        <v>11061.857142850757</v>
      </c>
      <c r="Y377" s="2">
        <f t="shared" si="7"/>
        <v>38350880.285713762</v>
      </c>
      <c r="Z377" s="2" t="str">
        <f t="shared" si="8"/>
        <v>MEEP</v>
      </c>
      <c r="AA377" s="2">
        <f>IF(Z377="HERE",Y377,AA376+Graph!$G$1*1000)</f>
        <v>110323993.42857146</v>
      </c>
      <c r="AB377" s="2">
        <f t="shared" si="21"/>
        <v>420000</v>
      </c>
      <c r="AC377" s="2">
        <f t="shared" si="9"/>
        <v>35984337.428571381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307</v>
      </c>
      <c r="C378" s="7"/>
      <c r="D378" s="2" t="e">
        <f t="shared" si="12"/>
        <v>#N/A</v>
      </c>
      <c r="E378" s="2" t="e">
        <f t="shared" si="22"/>
        <v>#N/A</v>
      </c>
      <c r="F378" s="2">
        <v>1684553.4672268927</v>
      </c>
      <c r="G378" s="2">
        <f t="shared" si="23"/>
        <v>408938.14285714284</v>
      </c>
      <c r="H378" s="2">
        <f t="shared" si="13"/>
        <v>143126130.85714358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4011138.1428571572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1721821.6746698618</v>
      </c>
      <c r="Q378" s="2">
        <f>IF(P378&gt;Graph!$G$1*1000,Graph!$G$1*1000,P378)</f>
        <v>420000</v>
      </c>
      <c r="R378" s="2">
        <f t="shared" si="16"/>
        <v>147137269</v>
      </c>
      <c r="S378" s="2">
        <f t="shared" si="17"/>
        <v>408938.14285713434</v>
      </c>
      <c r="T378" s="2">
        <f t="shared" si="18"/>
        <v>11061.857142857276</v>
      </c>
      <c r="U378" s="2">
        <f t="shared" si="19"/>
        <v>420000</v>
      </c>
      <c r="V378" s="2">
        <f t="shared" si="28"/>
        <v>108775326.85714337</v>
      </c>
      <c r="W378" s="2">
        <f t="shared" si="20"/>
        <v>408938.14285714924</v>
      </c>
      <c r="X378" s="2">
        <f t="shared" si="6"/>
        <v>11061.857142850757</v>
      </c>
      <c r="Y378" s="2">
        <f t="shared" si="7"/>
        <v>38361942.142856613</v>
      </c>
      <c r="Z378" s="2" t="str">
        <f t="shared" si="8"/>
        <v>MEEP</v>
      </c>
      <c r="AA378" s="2">
        <f>IF(Z378="HERE",Y378,AA377+Graph!$G$1*1000)</f>
        <v>110743993.42857146</v>
      </c>
      <c r="AB378" s="2">
        <f t="shared" si="21"/>
        <v>420000</v>
      </c>
      <c r="AC378" s="2">
        <f t="shared" si="9"/>
        <v>35984337.428571381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308</v>
      </c>
      <c r="C379" s="7"/>
      <c r="D379" s="2" t="e">
        <f t="shared" si="12"/>
        <v>#N/A</v>
      </c>
      <c r="E379" s="2" t="e">
        <f t="shared" si="22"/>
        <v>#N/A</v>
      </c>
      <c r="F379" s="2">
        <v>1688567.7834333777</v>
      </c>
      <c r="G379" s="2">
        <f t="shared" si="23"/>
        <v>408938.14285714284</v>
      </c>
      <c r="H379" s="2">
        <f t="shared" si="13"/>
        <v>143535069.00000072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4022200.0000000144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1725938.4513805509</v>
      </c>
      <c r="Q379" s="2">
        <f>IF(P379&gt;Graph!$G$1*1000,Graph!$G$1*1000,P379)</f>
        <v>420000</v>
      </c>
      <c r="R379" s="2">
        <f t="shared" si="16"/>
        <v>147557269</v>
      </c>
      <c r="S379" s="2">
        <f t="shared" si="17"/>
        <v>408938.14285713434</v>
      </c>
      <c r="T379" s="2">
        <f t="shared" si="18"/>
        <v>11061.857142857276</v>
      </c>
      <c r="U379" s="2">
        <f t="shared" si="19"/>
        <v>420000</v>
      </c>
      <c r="V379" s="2">
        <f t="shared" si="28"/>
        <v>109184265.00000052</v>
      </c>
      <c r="W379" s="2">
        <f t="shared" si="20"/>
        <v>408938.14285714924</v>
      </c>
      <c r="X379" s="2">
        <f t="shared" si="6"/>
        <v>11061.857142850757</v>
      </c>
      <c r="Y379" s="2">
        <f t="shared" si="7"/>
        <v>38373003.999999464</v>
      </c>
      <c r="Z379" s="2" t="str">
        <f t="shared" si="8"/>
        <v>MEEP</v>
      </c>
      <c r="AA379" s="2">
        <f>IF(Z379="HERE",Y379,AA378+Graph!$G$1*1000)</f>
        <v>111163993.42857146</v>
      </c>
      <c r="AB379" s="2">
        <f t="shared" si="21"/>
        <v>420000</v>
      </c>
      <c r="AC379" s="2">
        <f t="shared" si="9"/>
        <v>35984337.428571381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309</v>
      </c>
      <c r="C380" s="7"/>
      <c r="D380" s="2" t="e">
        <f t="shared" si="12"/>
        <v>#N/A</v>
      </c>
      <c r="E380" s="2" t="e">
        <f t="shared" si="22"/>
        <v>#N/A</v>
      </c>
      <c r="F380" s="2">
        <v>1692582.099639833</v>
      </c>
      <c r="G380" s="2">
        <f t="shared" si="23"/>
        <v>408938.14285714284</v>
      </c>
      <c r="H380" s="2">
        <f t="shared" si="13"/>
        <v>143944007.14285785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4033261.8571428717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1730055.2280912399</v>
      </c>
      <c r="Q380" s="2">
        <f>IF(P380&gt;Graph!$G$1*1000,Graph!$G$1*1000,P380)</f>
        <v>420000</v>
      </c>
      <c r="R380" s="2">
        <f t="shared" si="16"/>
        <v>147977269</v>
      </c>
      <c r="S380" s="2">
        <f t="shared" si="17"/>
        <v>408938.14285713434</v>
      </c>
      <c r="T380" s="2">
        <f t="shared" si="18"/>
        <v>11061.857142857276</v>
      </c>
      <c r="U380" s="2">
        <f t="shared" si="19"/>
        <v>420000</v>
      </c>
      <c r="V380" s="2">
        <f t="shared" si="28"/>
        <v>109593203.14285767</v>
      </c>
      <c r="W380" s="2">
        <f t="shared" si="20"/>
        <v>408938.14285714924</v>
      </c>
      <c r="X380" s="2">
        <f t="shared" si="6"/>
        <v>11061.857142850757</v>
      </c>
      <c r="Y380" s="2">
        <f t="shared" si="7"/>
        <v>38384065.857142314</v>
      </c>
      <c r="Z380" s="2" t="str">
        <f t="shared" si="8"/>
        <v>MEEP</v>
      </c>
      <c r="AA380" s="2">
        <f>IF(Z380="HERE",Y380,AA379+Graph!$G$1*1000)</f>
        <v>111583993.42857146</v>
      </c>
      <c r="AB380" s="2">
        <f t="shared" si="21"/>
        <v>420000</v>
      </c>
      <c r="AC380" s="2">
        <f t="shared" si="9"/>
        <v>35984337.428571381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310</v>
      </c>
      <c r="C381" s="7"/>
      <c r="D381" s="2" t="e">
        <f t="shared" si="12"/>
        <v>#N/A</v>
      </c>
      <c r="E381" s="2" t="e">
        <f t="shared" si="22"/>
        <v>#N/A</v>
      </c>
      <c r="F381" s="2">
        <v>1696596.415846318</v>
      </c>
      <c r="G381" s="2">
        <f t="shared" si="23"/>
        <v>408938.14285714284</v>
      </c>
      <c r="H381" s="2">
        <f t="shared" si="13"/>
        <v>144352945.28571498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4044323.714285729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1734172.004801929</v>
      </c>
      <c r="Q381" s="2">
        <f>IF(P381&gt;Graph!$G$1*1000,Graph!$G$1*1000,P381)</f>
        <v>420000</v>
      </c>
      <c r="R381" s="2">
        <f t="shared" si="16"/>
        <v>148397269</v>
      </c>
      <c r="S381" s="2">
        <f t="shared" si="17"/>
        <v>408938.14285713434</v>
      </c>
      <c r="T381" s="2">
        <f t="shared" si="18"/>
        <v>11061.857142857276</v>
      </c>
      <c r="U381" s="2">
        <f t="shared" si="19"/>
        <v>420000</v>
      </c>
      <c r="V381" s="2">
        <f t="shared" si="28"/>
        <v>110002141.28571482</v>
      </c>
      <c r="W381" s="2">
        <f t="shared" si="20"/>
        <v>408938.14285714924</v>
      </c>
      <c r="X381" s="2">
        <f t="shared" si="6"/>
        <v>11061.857142850757</v>
      </c>
      <c r="Y381" s="2">
        <f t="shared" si="7"/>
        <v>38395127.714285165</v>
      </c>
      <c r="Z381" s="2" t="str">
        <f t="shared" si="8"/>
        <v>MEEP</v>
      </c>
      <c r="AA381" s="2">
        <f>IF(Z381="HERE",Y381,AA380+Graph!$G$1*1000)</f>
        <v>112003993.42857146</v>
      </c>
      <c r="AB381" s="2">
        <f t="shared" si="21"/>
        <v>420000</v>
      </c>
      <c r="AC381" s="2">
        <f t="shared" si="9"/>
        <v>35984337.428571381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311</v>
      </c>
      <c r="C382" s="7"/>
      <c r="D382" s="2" t="e">
        <f t="shared" si="12"/>
        <v>#N/A</v>
      </c>
      <c r="E382" s="2" t="e">
        <f t="shared" si="22"/>
        <v>#N/A</v>
      </c>
      <c r="F382" s="2">
        <v>1700610.732052803</v>
      </c>
      <c r="G382" s="2">
        <f t="shared" si="23"/>
        <v>408938.14285714284</v>
      </c>
      <c r="H382" s="2">
        <f t="shared" si="13"/>
        <v>144761883.42857212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4055385.5714285863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1738288.7815125883</v>
      </c>
      <c r="Q382" s="2">
        <f>IF(P382&gt;Graph!$G$1*1000,Graph!$G$1*1000,P382)</f>
        <v>420000</v>
      </c>
      <c r="R382" s="2">
        <f t="shared" si="16"/>
        <v>148817269</v>
      </c>
      <c r="S382" s="2">
        <f t="shared" si="17"/>
        <v>408938.14285713434</v>
      </c>
      <c r="T382" s="2">
        <f t="shared" si="18"/>
        <v>11061.857142857276</v>
      </c>
      <c r="U382" s="2">
        <f t="shared" si="19"/>
        <v>420000</v>
      </c>
      <c r="V382" s="2">
        <f t="shared" si="28"/>
        <v>110411079.42857197</v>
      </c>
      <c r="W382" s="2">
        <f t="shared" si="20"/>
        <v>408938.14285714924</v>
      </c>
      <c r="X382" s="2">
        <f t="shared" si="6"/>
        <v>11061.857142850757</v>
      </c>
      <c r="Y382" s="2">
        <f t="shared" si="7"/>
        <v>38406189.571428016</v>
      </c>
      <c r="Z382" s="2" t="str">
        <f t="shared" si="8"/>
        <v>MEEP</v>
      </c>
      <c r="AA382" s="2">
        <f>IF(Z382="HERE",Y382,AA381+Graph!$G$1*1000)</f>
        <v>112423993.42857146</v>
      </c>
      <c r="AB382" s="2">
        <f t="shared" si="21"/>
        <v>420000</v>
      </c>
      <c r="AC382" s="2">
        <f t="shared" si="9"/>
        <v>35984337.428571381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312</v>
      </c>
      <c r="C383" s="7"/>
      <c r="D383" s="2" t="e">
        <f t="shared" si="12"/>
        <v>#N/A</v>
      </c>
      <c r="E383" s="2" t="e">
        <f t="shared" si="22"/>
        <v>#N/A</v>
      </c>
      <c r="F383" s="2">
        <v>1704625.0482592881</v>
      </c>
      <c r="G383" s="2">
        <f t="shared" si="23"/>
        <v>408938.14285714284</v>
      </c>
      <c r="H383" s="2">
        <f t="shared" si="13"/>
        <v>145170821.57142925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4066447.4285714435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1742405.5582232773</v>
      </c>
      <c r="Q383" s="2">
        <f>IF(P383&gt;Graph!$G$1*1000,Graph!$G$1*1000,P383)</f>
        <v>420000</v>
      </c>
      <c r="R383" s="2">
        <f t="shared" si="16"/>
        <v>149237269</v>
      </c>
      <c r="S383" s="2">
        <f t="shared" si="17"/>
        <v>408938.14285713434</v>
      </c>
      <c r="T383" s="2">
        <f t="shared" si="18"/>
        <v>11061.857142857276</v>
      </c>
      <c r="U383" s="2">
        <f t="shared" si="19"/>
        <v>420000</v>
      </c>
      <c r="V383" s="2">
        <f t="shared" si="28"/>
        <v>110820017.57142912</v>
      </c>
      <c r="W383" s="2">
        <f t="shared" si="20"/>
        <v>408938.14285714924</v>
      </c>
      <c r="X383" s="2">
        <f t="shared" si="6"/>
        <v>11061.857142850757</v>
      </c>
      <c r="Y383" s="2">
        <f t="shared" si="7"/>
        <v>38417251.428570867</v>
      </c>
      <c r="Z383" s="2" t="str">
        <f t="shared" si="8"/>
        <v>MEEP</v>
      </c>
      <c r="AA383" s="2">
        <f>IF(Z383="HERE",Y383,AA382+Graph!$G$1*1000)</f>
        <v>112843993.42857146</v>
      </c>
      <c r="AB383" s="2">
        <f t="shared" si="21"/>
        <v>420000</v>
      </c>
      <c r="AC383" s="2">
        <f t="shared" si="9"/>
        <v>35984337.428571381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313</v>
      </c>
      <c r="C384" s="7"/>
      <c r="D384" s="2" t="e">
        <f t="shared" si="12"/>
        <v>#N/A</v>
      </c>
      <c r="E384" s="2" t="e">
        <f t="shared" si="22"/>
        <v>#N/A</v>
      </c>
      <c r="F384" s="2">
        <v>1708639.3644657731</v>
      </c>
      <c r="G384" s="2">
        <f t="shared" si="23"/>
        <v>408938.14285714284</v>
      </c>
      <c r="H384" s="2">
        <f t="shared" si="13"/>
        <v>145579759.71428639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4077509.2857143008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1746522.3349339664</v>
      </c>
      <c r="Q384" s="2">
        <f>IF(P384&gt;Graph!$G$1*1000,Graph!$G$1*1000,P384)</f>
        <v>420000</v>
      </c>
      <c r="R384" s="2">
        <f t="shared" si="16"/>
        <v>149657269</v>
      </c>
      <c r="S384" s="2">
        <f t="shared" si="17"/>
        <v>408938.14285713434</v>
      </c>
      <c r="T384" s="2">
        <f t="shared" si="18"/>
        <v>11061.857142857276</v>
      </c>
      <c r="U384" s="2">
        <f t="shared" si="19"/>
        <v>420000</v>
      </c>
      <c r="V384" s="2">
        <f t="shared" si="28"/>
        <v>111228955.71428627</v>
      </c>
      <c r="W384" s="2">
        <f t="shared" si="20"/>
        <v>408938.14285714924</v>
      </c>
      <c r="X384" s="2">
        <f t="shared" si="6"/>
        <v>11061.857142850757</v>
      </c>
      <c r="Y384" s="2">
        <f t="shared" si="7"/>
        <v>38428313.285713717</v>
      </c>
      <c r="Z384" s="2" t="str">
        <f t="shared" si="8"/>
        <v>MEEP</v>
      </c>
      <c r="AA384" s="2">
        <f>IF(Z384="HERE",Y384,AA383+Graph!$G$1*1000)</f>
        <v>113263993.42857146</v>
      </c>
      <c r="AB384" s="2">
        <f t="shared" si="21"/>
        <v>420000</v>
      </c>
      <c r="AC384" s="2">
        <f t="shared" si="9"/>
        <v>35984337.428571381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314</v>
      </c>
      <c r="C385" s="7"/>
      <c r="D385" s="2" t="e">
        <f t="shared" si="12"/>
        <v>#N/A</v>
      </c>
      <c r="E385" s="2" t="e">
        <f t="shared" si="22"/>
        <v>#N/A</v>
      </c>
      <c r="F385" s="2">
        <v>1712653.6806722581</v>
      </c>
      <c r="G385" s="2">
        <f t="shared" si="23"/>
        <v>408938.14285714284</v>
      </c>
      <c r="H385" s="2">
        <f t="shared" si="13"/>
        <v>145988697.85714352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4088571.1428571581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1750639.1116446555</v>
      </c>
      <c r="Q385" s="2">
        <f>IF(P385&gt;Graph!$G$1*1000,Graph!$G$1*1000,P385)</f>
        <v>420000</v>
      </c>
      <c r="R385" s="2">
        <f t="shared" si="16"/>
        <v>150077269</v>
      </c>
      <c r="S385" s="2">
        <f t="shared" si="17"/>
        <v>408938.14285713434</v>
      </c>
      <c r="T385" s="2">
        <f t="shared" si="18"/>
        <v>11061.857142857276</v>
      </c>
      <c r="U385" s="2">
        <f t="shared" si="19"/>
        <v>420000</v>
      </c>
      <c r="V385" s="2">
        <f t="shared" si="28"/>
        <v>111637893.85714342</v>
      </c>
      <c r="W385" s="2">
        <f t="shared" si="20"/>
        <v>408938.14285714924</v>
      </c>
      <c r="X385" s="2">
        <f t="shared" si="6"/>
        <v>11061.857142850757</v>
      </c>
      <c r="Y385" s="2">
        <f t="shared" si="7"/>
        <v>38439375.142856568</v>
      </c>
      <c r="Z385" s="2" t="str">
        <f t="shared" si="8"/>
        <v>MEEP</v>
      </c>
      <c r="AA385" s="2">
        <f>IF(Z385="HERE",Y385,AA384+Graph!$G$1*1000)</f>
        <v>113683993.42857146</v>
      </c>
      <c r="AB385" s="2">
        <f t="shared" si="21"/>
        <v>420000</v>
      </c>
      <c r="AC385" s="2">
        <f t="shared" si="9"/>
        <v>35984337.428571381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147" priority="4" operator="greaterThan">
      <formula>0</formula>
    </cfRule>
  </conditionalFormatting>
  <conditionalFormatting sqref="C31:C64 C117:C385 C66:C114">
    <cfRule type="cellIs" dxfId="146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45" priority="7" operator="greaterThan">
      <formula>0</formula>
    </cfRule>
  </conditionalFormatting>
  <conditionalFormatting sqref="C115">
    <cfRule type="cellIs" dxfId="144" priority="8" operator="greaterThan">
      <formula>0</formula>
    </cfRule>
  </conditionalFormatting>
  <conditionalFormatting sqref="C65">
    <cfRule type="cellIs" dxfId="143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42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tabSelected="1" topLeftCell="D10" workbookViewId="0">
      <selection activeCell="J45" sqref="J45"/>
    </sheetView>
  </sheetViews>
  <sheetFormatPr defaultColWidth="12.625" defaultRowHeight="15" customHeight="1" x14ac:dyDescent="0.2"/>
  <sheetData>
    <row r="1" spans="3:19" x14ac:dyDescent="0.25">
      <c r="F1" s="2" t="s">
        <v>31</v>
      </c>
      <c r="G1" s="4">
        <v>420</v>
      </c>
      <c r="H1" s="5" t="s">
        <v>32</v>
      </c>
    </row>
    <row r="3" spans="3:19" x14ac:dyDescent="0.25">
      <c r="N3" s="5" t="s">
        <v>33</v>
      </c>
    </row>
    <row r="4" spans="3:19" x14ac:dyDescent="0.25">
      <c r="N4" s="5" t="s">
        <v>34</v>
      </c>
    </row>
    <row r="5" spans="3:19" x14ac:dyDescent="0.25">
      <c r="C5" s="5">
        <v>1</v>
      </c>
    </row>
    <row r="6" spans="3:19" x14ac:dyDescent="0.25">
      <c r="N6" s="5" t="s">
        <v>35</v>
      </c>
    </row>
    <row r="16" spans="3:19" x14ac:dyDescent="0.25">
      <c r="Q16" s="2" t="s">
        <v>31</v>
      </c>
      <c r="R16" s="4">
        <f>G1</f>
        <v>420</v>
      </c>
      <c r="S16" s="5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topLeftCell="A49" workbookViewId="0">
      <selection activeCell="I71" sqref="I71"/>
    </sheetView>
  </sheetViews>
  <sheetFormatPr defaultRowHeight="15" x14ac:dyDescent="0.25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style="23" customWidth="1"/>
    <col min="15" max="16" width="9" hidden="1" customWidth="1"/>
    <col min="17" max="17" width="18.75" style="23" customWidth="1"/>
    <col min="18" max="29" width="9" hidden="1" customWidth="1"/>
    <col min="30" max="30" width="10.75" hidden="1" customWidth="1"/>
    <col min="31" max="31" width="43.5" hidden="1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1" t="s">
        <v>69</v>
      </c>
      <c r="O1" s="2" t="s">
        <v>11</v>
      </c>
      <c r="P1" s="2" t="s">
        <v>12</v>
      </c>
      <c r="Q1" s="21" t="s">
        <v>68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0" t="s">
        <v>41</v>
      </c>
      <c r="AE1" s="2" t="s">
        <v>23</v>
      </c>
      <c r="AF1" s="21" t="s">
        <v>42</v>
      </c>
      <c r="AG1" s="21" t="s">
        <v>43</v>
      </c>
      <c r="AH1" s="3" t="s">
        <v>24</v>
      </c>
    </row>
    <row r="2" spans="1:34" hidden="1" x14ac:dyDescent="0.25">
      <c r="A2" s="1">
        <v>44178</v>
      </c>
      <c r="B2" s="2">
        <f t="shared" ref="B2:B256" si="0">ROW(M2)-MATCH(MAX(I:I),I:I,0)</f>
        <v>-69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1"/>
      <c r="O2" s="2"/>
      <c r="P2" s="2"/>
      <c r="Q2" s="21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idden="1" x14ac:dyDescent="0.25">
      <c r="A3" s="1">
        <v>44179</v>
      </c>
      <c r="B3" s="2">
        <f t="shared" si="0"/>
        <v>-68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1"/>
      <c r="O3" s="2"/>
      <c r="P3" s="2"/>
      <c r="Q3" s="21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idden="1" x14ac:dyDescent="0.25">
      <c r="A4" s="1">
        <v>44180</v>
      </c>
      <c r="B4" s="2">
        <f t="shared" si="0"/>
        <v>-67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1"/>
      <c r="O4" s="2"/>
      <c r="P4" s="2"/>
      <c r="Q4" s="21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idden="1" x14ac:dyDescent="0.25">
      <c r="A5" s="1">
        <v>44181</v>
      </c>
      <c r="B5" s="2">
        <f t="shared" si="0"/>
        <v>-66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1"/>
      <c r="O5" s="2"/>
      <c r="P5" s="2"/>
      <c r="Q5" s="2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idden="1" x14ac:dyDescent="0.25">
      <c r="A6" s="1">
        <v>44182</v>
      </c>
      <c r="B6" s="2">
        <f t="shared" si="0"/>
        <v>-65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1"/>
      <c r="O6" s="2"/>
      <c r="P6" s="2"/>
      <c r="Q6" s="21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idden="1" x14ac:dyDescent="0.25">
      <c r="A7" s="1">
        <v>44183</v>
      </c>
      <c r="B7" s="2">
        <f t="shared" si="0"/>
        <v>-64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1"/>
      <c r="O7" s="2"/>
      <c r="P7" s="2"/>
      <c r="Q7" s="21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idden="1" x14ac:dyDescent="0.25">
      <c r="A8" s="1">
        <v>44184</v>
      </c>
      <c r="B8" s="2">
        <f t="shared" si="0"/>
        <v>-63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1"/>
      <c r="O8" s="2"/>
      <c r="P8" s="2"/>
      <c r="Q8" s="21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idden="1" x14ac:dyDescent="0.25">
      <c r="A9" s="1">
        <v>44185</v>
      </c>
      <c r="B9" s="2">
        <f t="shared" si="0"/>
        <v>-62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1"/>
      <c r="O9" s="2"/>
      <c r="P9" s="2"/>
      <c r="Q9" s="2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idden="1" x14ac:dyDescent="0.25">
      <c r="A10" s="1">
        <v>44186</v>
      </c>
      <c r="B10" s="2">
        <f t="shared" si="0"/>
        <v>-61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1"/>
      <c r="O10" s="2"/>
      <c r="P10" s="2"/>
      <c r="Q10" s="2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idden="1" x14ac:dyDescent="0.25">
      <c r="A11" s="1">
        <v>44187</v>
      </c>
      <c r="B11" s="2">
        <f t="shared" si="0"/>
        <v>-60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1"/>
      <c r="O11" s="2"/>
      <c r="P11" s="2"/>
      <c r="Q11" s="2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idden="1" x14ac:dyDescent="0.25">
      <c r="A12" s="1">
        <v>44188</v>
      </c>
      <c r="B12" s="2">
        <f t="shared" si="0"/>
        <v>-59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1"/>
      <c r="O12" s="2"/>
      <c r="P12" s="2"/>
      <c r="Q12" s="21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idden="1" x14ac:dyDescent="0.25">
      <c r="A13" s="1">
        <v>44189</v>
      </c>
      <c r="B13" s="2">
        <f t="shared" si="0"/>
        <v>-58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1"/>
      <c r="O13" s="2"/>
      <c r="P13" s="2"/>
      <c r="Q13" s="21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idden="1" x14ac:dyDescent="0.25">
      <c r="A14" s="1">
        <v>44190</v>
      </c>
      <c r="B14" s="2">
        <f t="shared" si="0"/>
        <v>-57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1"/>
      <c r="O14" s="2"/>
      <c r="P14" s="2"/>
      <c r="Q14" s="2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idden="1" x14ac:dyDescent="0.25">
      <c r="A15" s="1">
        <v>44191</v>
      </c>
      <c r="B15" s="2">
        <f t="shared" si="0"/>
        <v>-56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1"/>
      <c r="O15" s="2"/>
      <c r="P15" s="2"/>
      <c r="Q15" s="21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idden="1" x14ac:dyDescent="0.25">
      <c r="A16" s="1">
        <v>44192</v>
      </c>
      <c r="B16" s="2">
        <f t="shared" si="0"/>
        <v>-55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1"/>
      <c r="O16" s="2"/>
      <c r="P16" s="2"/>
      <c r="Q16" s="21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idden="1" x14ac:dyDescent="0.25">
      <c r="A17" s="1">
        <v>44193</v>
      </c>
      <c r="B17" s="2">
        <f t="shared" si="0"/>
        <v>-54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1"/>
      <c r="O17" s="2"/>
      <c r="P17" s="2"/>
      <c r="Q17" s="21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idden="1" x14ac:dyDescent="0.25">
      <c r="A18" s="1">
        <v>44194</v>
      </c>
      <c r="B18" s="2">
        <f t="shared" si="0"/>
        <v>-53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1"/>
      <c r="O18" s="2"/>
      <c r="P18" s="2"/>
      <c r="Q18" s="21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idden="1" x14ac:dyDescent="0.25">
      <c r="A19" s="1">
        <v>44195</v>
      </c>
      <c r="B19" s="2">
        <f t="shared" si="0"/>
        <v>-52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1"/>
      <c r="O19" s="2"/>
      <c r="P19" s="2"/>
      <c r="Q19" s="21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idden="1" x14ac:dyDescent="0.25">
      <c r="A20" s="1">
        <v>44196</v>
      </c>
      <c r="B20" s="2">
        <f t="shared" si="0"/>
        <v>-51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1"/>
      <c r="O20" s="2"/>
      <c r="P20" s="2"/>
      <c r="Q20" s="21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idden="1" x14ac:dyDescent="0.25">
      <c r="A21" s="1">
        <v>44197</v>
      </c>
      <c r="B21" s="2">
        <f t="shared" si="0"/>
        <v>-50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1"/>
      <c r="O21" s="2"/>
      <c r="P21" s="2"/>
      <c r="Q21" s="21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idden="1" x14ac:dyDescent="0.25">
      <c r="A22" s="1">
        <v>44198</v>
      </c>
      <c r="B22" s="2">
        <f t="shared" si="0"/>
        <v>-49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1"/>
      <c r="O22" s="2"/>
      <c r="P22" s="2"/>
      <c r="Q22" s="21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idden="1" x14ac:dyDescent="0.25">
      <c r="A23" s="1">
        <v>44199</v>
      </c>
      <c r="B23" s="2">
        <f t="shared" si="0"/>
        <v>-48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1"/>
      <c r="O23" s="2"/>
      <c r="P23" s="2"/>
      <c r="Q23" s="21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idden="1" x14ac:dyDescent="0.25">
      <c r="A24" s="1">
        <v>44200</v>
      </c>
      <c r="B24" s="2">
        <f t="shared" si="0"/>
        <v>-47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1"/>
      <c r="O24" s="2"/>
      <c r="P24" s="2"/>
      <c r="Q24" s="21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idden="1" x14ac:dyDescent="0.25">
      <c r="A25" s="1">
        <v>44201</v>
      </c>
      <c r="B25" s="2">
        <f t="shared" si="0"/>
        <v>-46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1"/>
      <c r="O25" s="2"/>
      <c r="P25" s="2"/>
      <c r="Q25" s="21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idden="1" x14ac:dyDescent="0.25">
      <c r="A26" s="1">
        <v>44202</v>
      </c>
      <c r="B26" s="2">
        <f t="shared" si="0"/>
        <v>-45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1"/>
      <c r="O26" s="2"/>
      <c r="P26" s="2"/>
      <c r="Q26" s="21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idden="1" x14ac:dyDescent="0.25">
      <c r="A27" s="1">
        <v>44203</v>
      </c>
      <c r="B27" s="2">
        <f t="shared" si="0"/>
        <v>-44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1"/>
      <c r="O27" s="2"/>
      <c r="P27" s="2"/>
      <c r="Q27" s="21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idden="1" x14ac:dyDescent="0.25">
      <c r="A28" s="1">
        <v>44204</v>
      </c>
      <c r="B28" s="2">
        <f t="shared" si="0"/>
        <v>-43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1"/>
      <c r="O28" s="2"/>
      <c r="P28" s="2"/>
      <c r="Q28" s="21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idden="1" x14ac:dyDescent="0.25">
      <c r="A29" s="1">
        <v>44205</v>
      </c>
      <c r="B29" s="2">
        <f t="shared" si="0"/>
        <v>-42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1"/>
      <c r="O29" s="2"/>
      <c r="P29" s="2"/>
      <c r="Q29" s="21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idden="1" x14ac:dyDescent="0.25">
      <c r="A30" s="1">
        <v>44206</v>
      </c>
      <c r="B30" s="2">
        <f t="shared" si="0"/>
        <v>-41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1"/>
      <c r="O30" s="2"/>
      <c r="P30" s="2"/>
      <c r="Q30" s="21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x14ac:dyDescent="0.25">
      <c r="A31" s="1">
        <v>44207</v>
      </c>
      <c r="B31" s="2">
        <f t="shared" si="0"/>
        <v>-40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1">
        <v>165844</v>
      </c>
      <c r="O31" s="2" t="e">
        <v>#N/A</v>
      </c>
      <c r="P31" s="2" t="e">
        <v>#N/A</v>
      </c>
      <c r="Q31" s="21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SUM((450000-LOOKUP(2,1/(ISNUMBER($K$1:$K$194)),$K$1:$K$194))/1000)</f>
        <v>438.93814285714285</v>
      </c>
    </row>
    <row r="32" spans="1:37" x14ac:dyDescent="0.25">
      <c r="A32" s="1">
        <v>44208</v>
      </c>
      <c r="B32" s="2">
        <f t="shared" si="0"/>
        <v>-39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1">
        <f t="shared" ref="N32:N286" si="15">IF(COUNT(M32)=1,SUM(M32-M31),#N/A)</f>
        <v>223726</v>
      </c>
      <c r="O32" s="2" t="e">
        <v>#N/A</v>
      </c>
      <c r="P32" s="2" t="e">
        <v>#N/A</v>
      </c>
      <c r="Q32" s="21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x14ac:dyDescent="0.25">
      <c r="A33" s="1">
        <v>44209</v>
      </c>
      <c r="B33" s="2">
        <f t="shared" si="0"/>
        <v>-38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1">
        <f t="shared" si="15"/>
        <v>288688</v>
      </c>
      <c r="O33" s="2" t="e">
        <v>#N/A</v>
      </c>
      <c r="P33" s="2" t="e">
        <v>#N/A</v>
      </c>
      <c r="Q33" s="21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x14ac:dyDescent="0.25">
      <c r="A34" s="1">
        <v>44210</v>
      </c>
      <c r="B34" s="2">
        <f t="shared" si="0"/>
        <v>-37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1">
        <f t="shared" si="15"/>
        <v>321951</v>
      </c>
      <c r="O34" s="2" t="e">
        <v>#N/A</v>
      </c>
      <c r="P34" s="2" t="e">
        <v>#N/A</v>
      </c>
      <c r="Q34" s="21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x14ac:dyDescent="0.25">
      <c r="A35" s="1">
        <v>44211</v>
      </c>
      <c r="B35" s="2">
        <f t="shared" si="0"/>
        <v>-36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1">
        <f t="shared" si="15"/>
        <v>328260</v>
      </c>
      <c r="O35" s="2" t="e">
        <v>#N/A</v>
      </c>
      <c r="P35" s="2" t="e">
        <v>#N/A</v>
      </c>
      <c r="Q35" s="21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x14ac:dyDescent="0.25">
      <c r="A36" s="1">
        <v>44212</v>
      </c>
      <c r="B36" s="2">
        <f t="shared" si="0"/>
        <v>-35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1">
        <f t="shared" si="15"/>
        <v>280390</v>
      </c>
      <c r="O36" s="2" t="e">
        <v>#N/A</v>
      </c>
      <c r="P36" s="2" t="e">
        <v>#N/A</v>
      </c>
      <c r="Q36" s="21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x14ac:dyDescent="0.25">
      <c r="A37" s="1">
        <v>44213</v>
      </c>
      <c r="B37" s="2">
        <f t="shared" si="0"/>
        <v>-34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315671.64081633091</v>
      </c>
      <c r="G37" s="2">
        <f>IF(F37&gt;500000,$AK$31*1000,F37)</f>
        <v>315671.64081633091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1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318000.81632652879</v>
      </c>
      <c r="Q37" s="21">
        <f>IF(P37&gt;450000,450000,P37)</f>
        <v>318000.81632652879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x14ac:dyDescent="0.25">
      <c r="A38" s="1">
        <v>44214</v>
      </c>
      <c r="B38" s="2">
        <f t="shared" si="0"/>
        <v>-33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319685.95702278614</v>
      </c>
      <c r="G38" s="2">
        <f>IF(F38&gt;$AK$31*1000,$AK$31*1000,F38)</f>
        <v>319685.95702278614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1">
        <f t="shared" si="15"/>
        <v>208641</v>
      </c>
      <c r="O38" s="2">
        <f t="shared" si="24"/>
        <v>268518.28571428574</v>
      </c>
      <c r="P38" s="2">
        <v>322117.59303721786</v>
      </c>
      <c r="Q38" s="21">
        <f t="shared" ref="Q38:Q101" si="25">IF(P38&gt;450000,450000,P38)</f>
        <v>322117.59303721786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x14ac:dyDescent="0.25">
      <c r="A39" s="1">
        <v>44215</v>
      </c>
      <c r="B39" s="2">
        <f t="shared" si="0"/>
        <v>-32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323700.27322927117</v>
      </c>
      <c r="G39" s="2">
        <f>IF(F39&gt;$AK$31*1000,$AK$31*1000,F39)</f>
        <v>323700.27322927117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1">
        <f t="shared" si="15"/>
        <v>346922</v>
      </c>
      <c r="O39" s="2">
        <f t="shared" si="24"/>
        <v>286117.71428571426</v>
      </c>
      <c r="P39" s="2">
        <v>326234.36974790692</v>
      </c>
      <c r="Q39" s="21">
        <f t="shared" si="25"/>
        <v>326234.36974790692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x14ac:dyDescent="0.25">
      <c r="A40" s="1">
        <v>44216</v>
      </c>
      <c r="B40" s="2">
        <f t="shared" si="0"/>
        <v>-31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327714.58943575621</v>
      </c>
      <c r="G40" s="2">
        <f>IF(F40&gt;$AK$31*1000,$AK$31*1000,F40)</f>
        <v>327714.58943575621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1">
        <f t="shared" si="15"/>
        <v>366919</v>
      </c>
      <c r="O40" s="2">
        <f t="shared" si="24"/>
        <v>297293.57142857142</v>
      </c>
      <c r="P40" s="2">
        <v>330351.14645856619</v>
      </c>
      <c r="Q40" s="21">
        <f t="shared" si="25"/>
        <v>330351.14645856619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x14ac:dyDescent="0.25">
      <c r="A41" s="1">
        <v>44217</v>
      </c>
      <c r="B41" s="2">
        <f t="shared" si="0"/>
        <v>-30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331728.90564224124</v>
      </c>
      <c r="G41" s="2">
        <f t="shared" ref="G41:G291" si="26">IF(F41&gt;$AK$31*1000,$AK$31*1000,F41)</f>
        <v>331728.90564224124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1">
        <f t="shared" si="15"/>
        <v>412615</v>
      </c>
      <c r="O41" s="2">
        <f t="shared" si="24"/>
        <v>310245.57142857142</v>
      </c>
      <c r="P41" s="2">
        <v>334467.92316925526</v>
      </c>
      <c r="Q41" s="21">
        <f t="shared" si="25"/>
        <v>334467.92316925526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x14ac:dyDescent="0.25">
      <c r="A42" s="1">
        <v>44218</v>
      </c>
      <c r="B42" s="2">
        <f t="shared" si="0"/>
        <v>-29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335743.22184872627</v>
      </c>
      <c r="G42" s="2">
        <f t="shared" si="26"/>
        <v>335743.22184872627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1">
        <f t="shared" si="15"/>
        <v>480069</v>
      </c>
      <c r="O42" s="2">
        <f t="shared" si="24"/>
        <v>331932.57142857142</v>
      </c>
      <c r="P42" s="2">
        <v>338584.69987994432</v>
      </c>
      <c r="Q42" s="21">
        <f t="shared" si="25"/>
        <v>338584.69987994432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x14ac:dyDescent="0.25">
      <c r="A43" s="1">
        <v>44219</v>
      </c>
      <c r="B43" s="2">
        <f t="shared" si="0"/>
        <v>-28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339757.53805521131</v>
      </c>
      <c r="G43" s="2">
        <f t="shared" si="26"/>
        <v>339757.53805521131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1">
        <f t="shared" si="15"/>
        <v>493013</v>
      </c>
      <c r="O43" s="2">
        <f t="shared" si="24"/>
        <v>362307.28571428574</v>
      </c>
      <c r="P43" s="2">
        <v>342701.47659063339</v>
      </c>
      <c r="Q43" s="21">
        <f t="shared" si="25"/>
        <v>342701.47659063339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x14ac:dyDescent="0.25">
      <c r="A44" s="1">
        <v>44220</v>
      </c>
      <c r="B44" s="2">
        <f t="shared" si="0"/>
        <v>-27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343771.85426169634</v>
      </c>
      <c r="G44" s="2">
        <f t="shared" si="26"/>
        <v>343771.85426169634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1">
        <f t="shared" si="15"/>
        <v>221067</v>
      </c>
      <c r="O44" s="2">
        <f t="shared" si="24"/>
        <v>361320.85714285716</v>
      </c>
      <c r="P44" s="2">
        <v>346818.25330132246</v>
      </c>
      <c r="Q44" s="21">
        <f t="shared" si="25"/>
        <v>346818.25330132246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x14ac:dyDescent="0.25">
      <c r="A45" s="1">
        <v>44221</v>
      </c>
      <c r="B45" s="2">
        <f t="shared" si="0"/>
        <v>-26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347786.17046818137</v>
      </c>
      <c r="G45" s="2">
        <f t="shared" si="26"/>
        <v>347786.17046818137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1">
        <f t="shared" si="15"/>
        <v>281770</v>
      </c>
      <c r="O45" s="2">
        <f t="shared" si="24"/>
        <v>371767.85714285716</v>
      </c>
      <c r="P45" s="2">
        <v>350935.03001201153</v>
      </c>
      <c r="Q45" s="21">
        <f t="shared" si="25"/>
        <v>350935.03001201153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x14ac:dyDescent="0.25">
      <c r="A46" s="1">
        <v>44222</v>
      </c>
      <c r="B46" s="2">
        <f t="shared" si="0"/>
        <v>-25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351800.4866746664</v>
      </c>
      <c r="G46" s="2">
        <f t="shared" si="26"/>
        <v>351800.4866746664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1">
        <f t="shared" si="15"/>
        <v>312725</v>
      </c>
      <c r="O46" s="2">
        <f t="shared" si="24"/>
        <v>366882.57142857142</v>
      </c>
      <c r="P46" s="2">
        <v>355051.8067227006</v>
      </c>
      <c r="Q46" s="21">
        <f t="shared" si="25"/>
        <v>355051.8067227006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x14ac:dyDescent="0.25">
      <c r="A47" s="1">
        <v>44223</v>
      </c>
      <c r="B47" s="2">
        <f t="shared" si="0"/>
        <v>-24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355814.80288115144</v>
      </c>
      <c r="G47" s="2">
        <f t="shared" si="26"/>
        <v>355814.80288115144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1">
        <f t="shared" si="15"/>
        <v>285141</v>
      </c>
      <c r="O47" s="2">
        <f t="shared" si="24"/>
        <v>355200</v>
      </c>
      <c r="P47" s="2">
        <v>359168.58343335986</v>
      </c>
      <c r="Q47" s="21">
        <f t="shared" si="25"/>
        <v>359168.58343335986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x14ac:dyDescent="0.25">
      <c r="A48" s="1">
        <v>44224</v>
      </c>
      <c r="B48" s="2">
        <f t="shared" si="0"/>
        <v>-23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6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1">
        <f t="shared" si="15"/>
        <v>445754</v>
      </c>
      <c r="O48" s="2">
        <f t="shared" si="24"/>
        <v>359934.14285714284</v>
      </c>
      <c r="P48" s="2">
        <v>363285.36014404893</v>
      </c>
      <c r="Q48" s="21">
        <f t="shared" si="25"/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x14ac:dyDescent="0.25">
      <c r="A49" s="1">
        <v>44225</v>
      </c>
      <c r="B49" s="2">
        <f t="shared" si="0"/>
        <v>-22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363843.4352941215</v>
      </c>
      <c r="G49" s="2">
        <f t="shared" si="26"/>
        <v>363843.4352941215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1">
        <f t="shared" si="15"/>
        <v>489934</v>
      </c>
      <c r="O49" s="2">
        <f t="shared" si="24"/>
        <v>361343.42857142858</v>
      </c>
      <c r="P49" s="2">
        <v>367402.136854738</v>
      </c>
      <c r="Q49" s="21">
        <f t="shared" si="25"/>
        <v>367402.136854738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x14ac:dyDescent="0.25">
      <c r="A50" s="1">
        <v>44226</v>
      </c>
      <c r="B50" s="2">
        <f t="shared" si="0"/>
        <v>-21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367857.75150060654</v>
      </c>
      <c r="G50" s="2">
        <f t="shared" si="26"/>
        <v>367857.75150060654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1">
        <f t="shared" si="15"/>
        <v>609010</v>
      </c>
      <c r="O50" s="2">
        <f t="shared" si="24"/>
        <v>377914.42857142858</v>
      </c>
      <c r="P50" s="2">
        <v>371518.91356542706</v>
      </c>
      <c r="Q50" s="21">
        <f t="shared" si="25"/>
        <v>371518.91356542706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x14ac:dyDescent="0.25">
      <c r="A51" s="1">
        <v>44227</v>
      </c>
      <c r="B51" s="2">
        <f t="shared" si="0"/>
        <v>-20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371872.06770706177</v>
      </c>
      <c r="G51" s="2">
        <f t="shared" si="26"/>
        <v>371872.06770706177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1">
        <f t="shared" si="15"/>
        <v>322194</v>
      </c>
      <c r="O51" s="2">
        <f t="shared" si="24"/>
        <v>392361.14285714284</v>
      </c>
      <c r="P51" s="2">
        <v>375635.69027611613</v>
      </c>
      <c r="Q51" s="21">
        <f t="shared" si="25"/>
        <v>375635.69027611613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x14ac:dyDescent="0.25">
      <c r="A52" s="1">
        <v>44228</v>
      </c>
      <c r="B52" s="2">
        <f t="shared" si="0"/>
        <v>-19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375886.3839135468</v>
      </c>
      <c r="G52" s="2">
        <f t="shared" si="26"/>
        <v>375886.3839135468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1">
        <f t="shared" si="15"/>
        <v>352935</v>
      </c>
      <c r="O52" s="2">
        <f t="shared" si="24"/>
        <v>402527.57142857142</v>
      </c>
      <c r="P52" s="2">
        <v>379752.4669868052</v>
      </c>
      <c r="Q52" s="21">
        <f t="shared" si="25"/>
        <v>379752.4669868052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x14ac:dyDescent="0.25">
      <c r="A53" s="1">
        <v>44229</v>
      </c>
      <c r="B53" s="2">
        <f t="shared" si="0"/>
        <v>-18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379900.70012003183</v>
      </c>
      <c r="G53" s="2">
        <f t="shared" si="26"/>
        <v>379900.70012003183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1">
        <f t="shared" si="15"/>
        <v>376922</v>
      </c>
      <c r="O53" s="2">
        <f t="shared" si="24"/>
        <v>411698.57142857142</v>
      </c>
      <c r="P53" s="2">
        <v>383869.24369746447</v>
      </c>
      <c r="Q53" s="21">
        <f t="shared" si="25"/>
        <v>383869.24369746447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x14ac:dyDescent="0.25">
      <c r="A54" s="1">
        <v>44230</v>
      </c>
      <c r="B54" s="2">
        <f t="shared" si="0"/>
        <v>-17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383915.01632651687</v>
      </c>
      <c r="G54" s="2">
        <f t="shared" si="26"/>
        <v>383915.01632651687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1">
        <f t="shared" si="15"/>
        <v>472011</v>
      </c>
      <c r="O54" s="2">
        <f t="shared" si="24"/>
        <v>438394.28571428574</v>
      </c>
      <c r="P54" s="2">
        <v>387986.02040815353</v>
      </c>
      <c r="Q54" s="21">
        <f t="shared" si="25"/>
        <v>387986.02040815353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x14ac:dyDescent="0.25">
      <c r="A55" s="1">
        <v>44231</v>
      </c>
      <c r="B55" s="2">
        <f t="shared" si="0"/>
        <v>-16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387929.3325330019</v>
      </c>
      <c r="G55" s="2">
        <f t="shared" si="26"/>
        <v>387929.3325330019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1">
        <f t="shared" si="15"/>
        <v>484596</v>
      </c>
      <c r="O55" s="2">
        <f t="shared" si="24"/>
        <v>443943.14285714284</v>
      </c>
      <c r="P55" s="2">
        <v>392102.7971188426</v>
      </c>
      <c r="Q55" s="21">
        <f t="shared" si="25"/>
        <v>392102.7971188426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x14ac:dyDescent="0.25">
      <c r="A56" s="1">
        <v>44232</v>
      </c>
      <c r="B56" s="2">
        <f t="shared" si="0"/>
        <v>-15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391943.64873948693</v>
      </c>
      <c r="G56" s="2">
        <f t="shared" si="26"/>
        <v>391943.64873948693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1">
        <f t="shared" si="15"/>
        <v>498227</v>
      </c>
      <c r="O56" s="2">
        <f t="shared" si="24"/>
        <v>445127.85714285716</v>
      </c>
      <c r="P56" s="2">
        <v>396219.57382953167</v>
      </c>
      <c r="Q56" s="21">
        <f t="shared" si="25"/>
        <v>396219.57382953167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x14ac:dyDescent="0.25">
      <c r="A57" s="1">
        <v>44233</v>
      </c>
      <c r="B57" s="2">
        <f t="shared" si="0"/>
        <v>-14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395957.96494597197</v>
      </c>
      <c r="G57" s="2">
        <f t="shared" si="26"/>
        <v>395957.96494597197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1">
        <f t="shared" si="15"/>
        <v>550468</v>
      </c>
      <c r="O57" s="2">
        <f t="shared" si="24"/>
        <v>436764.71428571426</v>
      </c>
      <c r="P57" s="2">
        <v>400336.35054022074</v>
      </c>
      <c r="Q57" s="21">
        <f t="shared" si="25"/>
        <v>400336.35054022074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x14ac:dyDescent="0.25">
      <c r="A58" s="1">
        <v>44234</v>
      </c>
      <c r="B58" s="2">
        <f t="shared" si="0"/>
        <v>-13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399972.281152457</v>
      </c>
      <c r="G58" s="2">
        <f t="shared" si="26"/>
        <v>399972.281152457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1">
        <f t="shared" si="15"/>
        <v>280852</v>
      </c>
      <c r="O58" s="2">
        <f t="shared" si="24"/>
        <v>430858.71428571426</v>
      </c>
      <c r="P58" s="2">
        <v>404453.12725090981</v>
      </c>
      <c r="Q58" s="21">
        <f t="shared" si="25"/>
        <v>404453.12725090981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x14ac:dyDescent="0.25">
      <c r="A59" s="1">
        <v>44235</v>
      </c>
      <c r="B59" s="2">
        <f t="shared" si="0"/>
        <v>-12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403986.59735894203</v>
      </c>
      <c r="G59" s="2">
        <f t="shared" si="26"/>
        <v>403986.59735894203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1">
        <f t="shared" si="15"/>
        <v>356291</v>
      </c>
      <c r="O59" s="2">
        <f t="shared" si="24"/>
        <v>431338.14285714284</v>
      </c>
      <c r="P59" s="2">
        <v>408569.90396156907</v>
      </c>
      <c r="Q59" s="21">
        <f t="shared" si="25"/>
        <v>408569.90396156907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x14ac:dyDescent="0.25">
      <c r="A60" s="1">
        <v>44236</v>
      </c>
      <c r="B60" s="2">
        <f t="shared" si="0"/>
        <v>-11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408000.91356542706</v>
      </c>
      <c r="G60" s="2">
        <f t="shared" si="26"/>
        <v>408000.91356542706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1">
        <f t="shared" si="15"/>
        <v>414973</v>
      </c>
      <c r="O60" s="2">
        <f t="shared" si="24"/>
        <v>436774</v>
      </c>
      <c r="P60" s="2">
        <v>412686.68067225814</v>
      </c>
      <c r="Q60" s="21">
        <f t="shared" si="25"/>
        <v>412686.68067225814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x14ac:dyDescent="0.25">
      <c r="A61" s="1">
        <v>44237</v>
      </c>
      <c r="B61" s="2">
        <f t="shared" si="0"/>
        <v>-10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412015.2297719121</v>
      </c>
      <c r="G61" s="2">
        <f t="shared" si="26"/>
        <v>412015.2297719121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1">
        <f t="shared" si="15"/>
        <v>455704</v>
      </c>
      <c r="O61" s="2">
        <f t="shared" si="24"/>
        <v>434444.42857142858</v>
      </c>
      <c r="P61" s="2">
        <v>416803.45738294721</v>
      </c>
      <c r="Q61" s="21">
        <f t="shared" si="25"/>
        <v>416803.45738294721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x14ac:dyDescent="0.25">
      <c r="A62" s="1">
        <v>44238</v>
      </c>
      <c r="B62" s="2">
        <f t="shared" si="0"/>
        <v>-9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416029.54597839713</v>
      </c>
      <c r="G62" s="2">
        <f t="shared" si="26"/>
        <v>416029.54597839713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1">
        <f t="shared" si="15"/>
        <v>508763</v>
      </c>
      <c r="O62" s="2">
        <f t="shared" si="24"/>
        <v>437896.85714285716</v>
      </c>
      <c r="P62" s="2">
        <v>420920.23409363627</v>
      </c>
      <c r="Q62" s="21">
        <f t="shared" si="25"/>
        <v>420920.23409363627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x14ac:dyDescent="0.25">
      <c r="A63" s="1">
        <v>44239</v>
      </c>
      <c r="B63" s="2">
        <f t="shared" si="0"/>
        <v>-8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420043.86218485236</v>
      </c>
      <c r="G63" s="2">
        <f t="shared" si="26"/>
        <v>420043.86218485236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1">
        <f t="shared" si="15"/>
        <v>549378</v>
      </c>
      <c r="O63" s="2">
        <f t="shared" si="24"/>
        <v>445204.14285714284</v>
      </c>
      <c r="P63" s="2">
        <v>425037.01080432534</v>
      </c>
      <c r="Q63" s="21">
        <f t="shared" si="25"/>
        <v>425037.01080432534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x14ac:dyDescent="0.25">
      <c r="A64" s="1">
        <v>44240</v>
      </c>
      <c r="B64" s="2">
        <f t="shared" si="0"/>
        <v>-7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424058.17839133739</v>
      </c>
      <c r="G64" s="2">
        <f t="shared" si="26"/>
        <v>424058.17839133739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1">
        <f t="shared" si="15"/>
        <v>508208</v>
      </c>
      <c r="O64" s="2">
        <f t="shared" si="24"/>
        <v>439167</v>
      </c>
      <c r="P64" s="2">
        <v>429153.78751501441</v>
      </c>
      <c r="Q64" s="21">
        <f t="shared" si="25"/>
        <v>429153.78751501441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x14ac:dyDescent="0.25">
      <c r="A65" s="1">
        <v>44241</v>
      </c>
      <c r="B65" s="2">
        <f t="shared" si="0"/>
        <v>-6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428072.49459782243</v>
      </c>
      <c r="G65" s="2">
        <f t="shared" si="26"/>
        <v>428072.49459782243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1">
        <f t="shared" si="15"/>
        <v>239877</v>
      </c>
      <c r="O65" s="2">
        <f t="shared" si="24"/>
        <v>433313.42857142858</v>
      </c>
      <c r="P65" s="2">
        <v>433270.56422567368</v>
      </c>
      <c r="Q65" s="21">
        <f t="shared" si="25"/>
        <v>433270.56422567368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x14ac:dyDescent="0.25">
      <c r="A66" s="1">
        <v>44242</v>
      </c>
      <c r="B66" s="2">
        <f t="shared" si="0"/>
        <v>-5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432086.81080430746</v>
      </c>
      <c r="G66" s="2">
        <f t="shared" si="26"/>
        <v>432086.81080430746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1">
        <f t="shared" si="15"/>
        <v>282941</v>
      </c>
      <c r="O66" s="2">
        <f t="shared" si="24"/>
        <v>422834.85714285716</v>
      </c>
      <c r="P66" s="2">
        <v>437387.34093636274</v>
      </c>
      <c r="Q66" s="21">
        <f t="shared" si="25"/>
        <v>437387.34093636274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x14ac:dyDescent="0.25">
      <c r="A67" s="1">
        <v>44243</v>
      </c>
      <c r="B67" s="2">
        <f t="shared" si="0"/>
        <v>-4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436101.12701079249</v>
      </c>
      <c r="G67" s="2">
        <f t="shared" si="26"/>
        <v>436101.12701079249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1">
        <f t="shared" si="15"/>
        <v>376827</v>
      </c>
      <c r="O67" s="2">
        <f t="shared" si="24"/>
        <v>417385.42857142858</v>
      </c>
      <c r="P67" s="2">
        <v>441504.11764705181</v>
      </c>
      <c r="Q67" s="21">
        <f t="shared" si="25"/>
        <v>441504.11764705181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x14ac:dyDescent="0.25">
      <c r="A68" s="1">
        <v>44244</v>
      </c>
      <c r="B68" s="2">
        <f t="shared" si="0"/>
        <v>-3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440115.44321727753</v>
      </c>
      <c r="G68" s="2">
        <f t="shared" si="26"/>
        <v>438938.14285714284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1">
        <f t="shared" si="15"/>
        <v>497257</v>
      </c>
      <c r="O68" s="2">
        <f t="shared" si="24"/>
        <v>423321.57142857142</v>
      </c>
      <c r="P68" s="2">
        <v>445620.89435774088</v>
      </c>
      <c r="Q68" s="21">
        <f t="shared" si="25"/>
        <v>445620.89435774088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x14ac:dyDescent="0.25">
      <c r="A69" s="1">
        <v>44245</v>
      </c>
      <c r="B69" s="2">
        <f t="shared" si="0"/>
        <v>-2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444129.75942376256</v>
      </c>
      <c r="G69" s="2">
        <f t="shared" si="26"/>
        <v>438938.14285714284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1">
        <f t="shared" si="15"/>
        <v>468321</v>
      </c>
      <c r="O69" s="2">
        <f t="shared" si="24"/>
        <v>417544.14285714284</v>
      </c>
      <c r="P69" s="2">
        <v>449737.67106842995</v>
      </c>
      <c r="Q69" s="21">
        <f t="shared" si="25"/>
        <v>449737.67106842995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x14ac:dyDescent="0.25">
      <c r="A70" s="1">
        <v>44246</v>
      </c>
      <c r="B70" s="2">
        <f t="shared" si="0"/>
        <v>-1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448144.07563024759</v>
      </c>
      <c r="G70" s="2">
        <f t="shared" si="26"/>
        <v>438938.14285714284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1">
        <f t="shared" si="15"/>
        <v>387200</v>
      </c>
      <c r="O70" s="2">
        <f t="shared" si="24"/>
        <v>394375.85714285716</v>
      </c>
      <c r="P70" s="2">
        <v>453854.44777911901</v>
      </c>
      <c r="Q70" s="21">
        <f t="shared" si="25"/>
        <v>450000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x14ac:dyDescent="0.25">
      <c r="A71" s="1">
        <v>44247</v>
      </c>
      <c r="B71" s="2">
        <f t="shared" si="0"/>
        <v>0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452158.39183673263</v>
      </c>
      <c r="G71" s="2">
        <f t="shared" si="26"/>
        <v>438938.14285714284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1">
        <f t="shared" si="15"/>
        <v>344942</v>
      </c>
      <c r="O71" s="2">
        <f t="shared" si="24"/>
        <v>371052.14285714284</v>
      </c>
      <c r="P71" s="2">
        <v>457971.22448980808</v>
      </c>
      <c r="Q71" s="21">
        <f t="shared" si="25"/>
        <v>450000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x14ac:dyDescent="0.25">
      <c r="A72" s="1">
        <v>44248</v>
      </c>
      <c r="B72" s="2">
        <f t="shared" si="0"/>
        <v>1</v>
      </c>
      <c r="C72" s="7"/>
      <c r="D72" s="2" t="e">
        <f t="shared" si="12"/>
        <v>#N/A</v>
      </c>
      <c r="E72" s="2" t="e">
        <f t="shared" si="22"/>
        <v>#N/A</v>
      </c>
      <c r="F72" s="2">
        <v>456172.70804321766</v>
      </c>
      <c r="G72" s="2">
        <f t="shared" si="26"/>
        <v>438938.14285714284</v>
      </c>
      <c r="H72" s="2">
        <f t="shared" si="13"/>
        <v>18021059.142857142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626209.85714285716</v>
      </c>
      <c r="M72" s="8" t="e">
        <f t="shared" si="28"/>
        <v>#N/A</v>
      </c>
      <c r="N72" s="21" t="e">
        <f t="shared" si="15"/>
        <v>#N/A</v>
      </c>
      <c r="O72" s="2" t="e">
        <f t="shared" si="24"/>
        <v>#N/A</v>
      </c>
      <c r="P72" s="2">
        <v>462088.00120046735</v>
      </c>
      <c r="Q72" s="21">
        <f t="shared" si="25"/>
        <v>450000</v>
      </c>
      <c r="R72" s="2">
        <f t="shared" si="16"/>
        <v>18647269</v>
      </c>
      <c r="S72" s="2">
        <f t="shared" si="17"/>
        <v>438938.14285714179</v>
      </c>
      <c r="T72" s="2">
        <f t="shared" si="18"/>
        <v>11061.857142857159</v>
      </c>
      <c r="U72" s="2">
        <f t="shared" si="19"/>
        <v>450000</v>
      </c>
      <c r="V72" s="2">
        <f t="shared" si="5"/>
        <v>628519.79310344823</v>
      </c>
      <c r="W72" s="2">
        <f t="shared" si="20"/>
        <v>13371.793103448232</v>
      </c>
      <c r="X72" s="2">
        <f t="shared" si="6"/>
        <v>436628.20689655177</v>
      </c>
      <c r="Y72" s="2">
        <f t="shared" si="7"/>
        <v>18018749.206896551</v>
      </c>
      <c r="Z72" s="2" t="str">
        <f t="shared" si="8"/>
        <v>HERE</v>
      </c>
      <c r="AA72" s="2">
        <f>IF(Z72="HERE",Y72,AA71+Graph!$G$1*1000)</f>
        <v>18018749.206896551</v>
      </c>
      <c r="AB72" s="2">
        <f t="shared" si="21"/>
        <v>436628.20689655095</v>
      </c>
      <c r="AC72" s="2">
        <f t="shared" si="9"/>
        <v>628519.79310344823</v>
      </c>
      <c r="AD72" s="3">
        <f t="shared" si="10"/>
        <v>18018749.206896551</v>
      </c>
      <c r="AE72" s="2">
        <f>IF(AE70&gt;=52800000,52800000,IF(AB51=Graph!G$1*1000,AE71+Graph!G$1*1000,AC72))</f>
        <v>628519.79310344823</v>
      </c>
      <c r="AF72" s="3">
        <f t="shared" si="11"/>
        <v>628519.79310344823</v>
      </c>
      <c r="AG72" s="3">
        <f t="shared" si="27"/>
        <v>8391440.75</v>
      </c>
      <c r="AH72" s="3" t="e">
        <f t="shared" si="3"/>
        <v>#N/A</v>
      </c>
    </row>
    <row r="73" spans="1:34" x14ac:dyDescent="0.25">
      <c r="A73" s="1">
        <v>44249</v>
      </c>
      <c r="B73" s="2">
        <f t="shared" si="0"/>
        <v>2</v>
      </c>
      <c r="C73" s="7"/>
      <c r="D73" s="2" t="e">
        <f t="shared" si="12"/>
        <v>#N/A</v>
      </c>
      <c r="E73" s="2" t="e">
        <f t="shared" si="22"/>
        <v>#N/A</v>
      </c>
      <c r="F73" s="2">
        <v>460187.02424970269</v>
      </c>
      <c r="G73" s="2">
        <f t="shared" si="26"/>
        <v>438938.14285714284</v>
      </c>
      <c r="H73" s="2">
        <f t="shared" si="13"/>
        <v>18459997.285714284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637271.71428571432</v>
      </c>
      <c r="M73" s="8" t="e">
        <f t="shared" si="28"/>
        <v>#N/A</v>
      </c>
      <c r="N73" s="21" t="e">
        <f t="shared" si="15"/>
        <v>#N/A</v>
      </c>
      <c r="O73" s="2" t="e">
        <f t="shared" si="24"/>
        <v>#N/A</v>
      </c>
      <c r="P73" s="2">
        <v>466204.77791115642</v>
      </c>
      <c r="Q73" s="21">
        <f t="shared" si="25"/>
        <v>450000</v>
      </c>
      <c r="R73" s="2">
        <f t="shared" si="16"/>
        <v>19097269</v>
      </c>
      <c r="S73" s="2">
        <f t="shared" si="17"/>
        <v>438938.14285714179</v>
      </c>
      <c r="T73" s="2">
        <f t="shared" si="18"/>
        <v>11061.857142857159</v>
      </c>
      <c r="U73" s="2">
        <f t="shared" si="19"/>
        <v>450000</v>
      </c>
      <c r="V73" s="2">
        <f t="shared" si="5"/>
        <v>641891.58620689658</v>
      </c>
      <c r="W73" s="2">
        <f t="shared" si="20"/>
        <v>13371.793103448348</v>
      </c>
      <c r="X73" s="2">
        <f t="shared" si="6"/>
        <v>436628.20689655165</v>
      </c>
      <c r="Y73" s="2">
        <f t="shared" si="7"/>
        <v>18455377.413793102</v>
      </c>
      <c r="Z73" s="2" t="str">
        <f t="shared" si="8"/>
        <v>HERE</v>
      </c>
      <c r="AA73" s="2">
        <f>IF(Z73="HERE",Y73,AA72+Graph!$G$1*1000)</f>
        <v>18455377.413793102</v>
      </c>
      <c r="AB73" s="2">
        <f t="shared" si="21"/>
        <v>436628.20689655095</v>
      </c>
      <c r="AC73" s="2">
        <f t="shared" si="9"/>
        <v>641891.58620689658</v>
      </c>
      <c r="AD73" s="3">
        <f t="shared" si="10"/>
        <v>18455377.413793102</v>
      </c>
      <c r="AE73" s="2">
        <f>IF(AE71&gt;=52800000,52800000,IF(AB52=Graph!G$1*1000,AE72+Graph!G$1*1000,AC73))</f>
        <v>641891.58620689658</v>
      </c>
      <c r="AF73" s="3">
        <f t="shared" si="11"/>
        <v>641891.58620689658</v>
      </c>
      <c r="AG73" s="3">
        <f t="shared" si="27"/>
        <v>8706883.3000000007</v>
      </c>
      <c r="AH73" s="3" t="e">
        <f t="shared" si="3"/>
        <v>#N/A</v>
      </c>
    </row>
    <row r="74" spans="1:34" x14ac:dyDescent="0.25">
      <c r="A74" s="1">
        <v>44250</v>
      </c>
      <c r="B74" s="2">
        <f t="shared" si="0"/>
        <v>3</v>
      </c>
      <c r="C74" s="7"/>
      <c r="D74" s="2" t="e">
        <f t="shared" si="12"/>
        <v>#N/A</v>
      </c>
      <c r="E74" s="2" t="e">
        <f t="shared" si="22"/>
        <v>#N/A</v>
      </c>
      <c r="F74" s="2">
        <v>464201.34045618773</v>
      </c>
      <c r="G74" s="2">
        <f t="shared" si="26"/>
        <v>438938.14285714284</v>
      </c>
      <c r="H74" s="2">
        <f t="shared" si="13"/>
        <v>18898935.428571425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648333.57142857148</v>
      </c>
      <c r="M74" s="8" t="e">
        <f t="shared" si="28"/>
        <v>#N/A</v>
      </c>
      <c r="N74" s="21" t="e">
        <f t="shared" si="15"/>
        <v>#N/A</v>
      </c>
      <c r="O74" s="2" t="e">
        <f t="shared" si="24"/>
        <v>#N/A</v>
      </c>
      <c r="P74" s="2">
        <v>470321.55462184548</v>
      </c>
      <c r="Q74" s="21">
        <f t="shared" si="25"/>
        <v>450000</v>
      </c>
      <c r="R74" s="2">
        <f t="shared" si="16"/>
        <v>19547269</v>
      </c>
      <c r="S74" s="2">
        <f t="shared" si="17"/>
        <v>438938.14285714179</v>
      </c>
      <c r="T74" s="2">
        <f t="shared" si="18"/>
        <v>11061.857142857159</v>
      </c>
      <c r="U74" s="2">
        <f t="shared" si="19"/>
        <v>450000</v>
      </c>
      <c r="V74" s="2">
        <f t="shared" si="5"/>
        <v>655263.37931034481</v>
      </c>
      <c r="W74" s="2">
        <f t="shared" si="20"/>
        <v>13371.793103448232</v>
      </c>
      <c r="X74" s="2">
        <f t="shared" si="6"/>
        <v>436628.20689655177</v>
      </c>
      <c r="Y74" s="2">
        <f t="shared" si="7"/>
        <v>18892005.620689653</v>
      </c>
      <c r="Z74" s="2" t="str">
        <f t="shared" si="8"/>
        <v>HERE</v>
      </c>
      <c r="AA74" s="2">
        <f>IF(Z74="HERE",Y74,AA73+Graph!$G$1*1000)</f>
        <v>18892005.620689653</v>
      </c>
      <c r="AB74" s="2">
        <f t="shared" si="21"/>
        <v>436628.20689655095</v>
      </c>
      <c r="AC74" s="2">
        <f t="shared" si="9"/>
        <v>655263.37931034481</v>
      </c>
      <c r="AD74" s="3">
        <f t="shared" si="10"/>
        <v>18892005.620689653</v>
      </c>
      <c r="AE74" s="2">
        <f>IF(AE72&gt;=52800000,52800000,IF(AB53=Graph!G$1*1000,AE73+Graph!G$1*1000,AC74))</f>
        <v>655263.37931034481</v>
      </c>
      <c r="AF74" s="3">
        <f t="shared" si="11"/>
        <v>655263.37931034481</v>
      </c>
      <c r="AG74" s="3">
        <f t="shared" si="27"/>
        <v>9044272</v>
      </c>
      <c r="AH74" s="3" t="e">
        <f t="shared" si="3"/>
        <v>#N/A</v>
      </c>
    </row>
    <row r="75" spans="1:34" x14ac:dyDescent="0.25">
      <c r="A75" s="1">
        <v>44251</v>
      </c>
      <c r="B75" s="2">
        <f t="shared" si="0"/>
        <v>4</v>
      </c>
      <c r="C75" s="7"/>
      <c r="D75" s="2" t="e">
        <f t="shared" si="12"/>
        <v>#N/A</v>
      </c>
      <c r="E75" s="2" t="e">
        <f t="shared" si="22"/>
        <v>#N/A</v>
      </c>
      <c r="F75" s="2">
        <v>468215.65666264296</v>
      </c>
      <c r="G75" s="2">
        <f t="shared" si="26"/>
        <v>438938.14285714284</v>
      </c>
      <c r="H75" s="2">
        <f t="shared" si="13"/>
        <v>19337873.571428567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659395.42857142864</v>
      </c>
      <c r="M75" s="8" t="e">
        <f t="shared" si="28"/>
        <v>#N/A</v>
      </c>
      <c r="N75" s="21" t="e">
        <f t="shared" si="15"/>
        <v>#N/A</v>
      </c>
      <c r="O75" s="2" t="e">
        <f t="shared" si="24"/>
        <v>#N/A</v>
      </c>
      <c r="P75" s="2">
        <v>474438.33133253455</v>
      </c>
      <c r="Q75" s="21">
        <f t="shared" si="25"/>
        <v>450000</v>
      </c>
      <c r="R75" s="2">
        <f t="shared" si="16"/>
        <v>19997269</v>
      </c>
      <c r="S75" s="2">
        <f t="shared" si="17"/>
        <v>438938.14285714179</v>
      </c>
      <c r="T75" s="2">
        <f t="shared" si="18"/>
        <v>11061.857142857159</v>
      </c>
      <c r="U75" s="2">
        <f t="shared" si="19"/>
        <v>450000</v>
      </c>
      <c r="V75" s="2">
        <f t="shared" si="5"/>
        <v>668635.17241379316</v>
      </c>
      <c r="W75" s="2">
        <f t="shared" si="20"/>
        <v>13371.793103448348</v>
      </c>
      <c r="X75" s="2">
        <f t="shared" si="6"/>
        <v>436628.20689655165</v>
      </c>
      <c r="Y75" s="2">
        <f t="shared" si="7"/>
        <v>19328633.827586204</v>
      </c>
      <c r="Z75" s="2" t="str">
        <f t="shared" si="8"/>
        <v>HERE</v>
      </c>
      <c r="AA75" s="2">
        <f>IF(Z75="HERE",Y75,AA74+Graph!$G$1*1000)</f>
        <v>19328633.827586204</v>
      </c>
      <c r="AB75" s="2">
        <f t="shared" si="21"/>
        <v>436628.20689655095</v>
      </c>
      <c r="AC75" s="2">
        <f t="shared" si="9"/>
        <v>668635.17241379316</v>
      </c>
      <c r="AD75" s="3">
        <f t="shared" si="10"/>
        <v>19328633.827586204</v>
      </c>
      <c r="AE75" s="2">
        <f>IF(AE73&gt;=52800000,52800000,IF(AB54=Graph!G$1*1000,AE74+Graph!G$1*1000,AC75))</f>
        <v>668635.17241379316</v>
      </c>
      <c r="AF75" s="3">
        <f t="shared" si="11"/>
        <v>668635.17241379316</v>
      </c>
      <c r="AG75" s="3">
        <f t="shared" si="27"/>
        <v>9466536.1500000004</v>
      </c>
      <c r="AH75" s="3" t="e">
        <f t="shared" si="3"/>
        <v>#N/A</v>
      </c>
    </row>
    <row r="76" spans="1:34" x14ac:dyDescent="0.25">
      <c r="A76" s="1">
        <v>44252</v>
      </c>
      <c r="B76" s="2">
        <f t="shared" si="0"/>
        <v>5</v>
      </c>
      <c r="C76" s="7"/>
      <c r="D76" s="2" t="e">
        <f t="shared" si="12"/>
        <v>#N/A</v>
      </c>
      <c r="E76" s="2" t="e">
        <f t="shared" si="22"/>
        <v>#N/A</v>
      </c>
      <c r="F76" s="2">
        <v>472229.97286912799</v>
      </c>
      <c r="G76" s="2">
        <f t="shared" si="26"/>
        <v>438938.14285714284</v>
      </c>
      <c r="H76" s="2">
        <f t="shared" si="13"/>
        <v>19776811.714285709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670457.2857142858</v>
      </c>
      <c r="M76" s="8" t="e">
        <f t="shared" si="28"/>
        <v>#N/A</v>
      </c>
      <c r="N76" s="21" t="e">
        <f t="shared" si="15"/>
        <v>#N/A</v>
      </c>
      <c r="O76" s="2" t="e">
        <f t="shared" si="24"/>
        <v>#N/A</v>
      </c>
      <c r="P76" s="2">
        <v>478555.10804322362</v>
      </c>
      <c r="Q76" s="21">
        <f t="shared" si="25"/>
        <v>450000</v>
      </c>
      <c r="R76" s="2">
        <f t="shared" si="16"/>
        <v>20447269</v>
      </c>
      <c r="S76" s="2">
        <f t="shared" si="17"/>
        <v>438938.14285714179</v>
      </c>
      <c r="T76" s="2">
        <f t="shared" si="18"/>
        <v>11061.857142857159</v>
      </c>
      <c r="U76" s="2">
        <f t="shared" si="19"/>
        <v>450000</v>
      </c>
      <c r="V76" s="2">
        <f t="shared" si="5"/>
        <v>682006.96551724139</v>
      </c>
      <c r="W76" s="2">
        <f t="shared" si="20"/>
        <v>13371.793103448232</v>
      </c>
      <c r="X76" s="2">
        <f t="shared" si="6"/>
        <v>436628.20689655177</v>
      </c>
      <c r="Y76" s="2">
        <f t="shared" si="7"/>
        <v>19765262.034482755</v>
      </c>
      <c r="Z76" s="2" t="str">
        <f t="shared" si="8"/>
        <v>HERE</v>
      </c>
      <c r="AA76" s="2">
        <f>IF(Z76="HERE",Y76,AA75+Graph!$G$1*1000)</f>
        <v>19765262.034482755</v>
      </c>
      <c r="AB76" s="2">
        <f t="shared" si="21"/>
        <v>436628.20689655095</v>
      </c>
      <c r="AC76" s="2">
        <f t="shared" si="9"/>
        <v>682006.96551724139</v>
      </c>
      <c r="AD76" s="3">
        <f t="shared" si="10"/>
        <v>19765262.034482755</v>
      </c>
      <c r="AE76" s="2">
        <f>IF(AE74&gt;=52800000,52800000,IF(AB55=Graph!G$1*1000,AE75+Graph!G$1*1000,AC76))</f>
        <v>682006.96551724139</v>
      </c>
      <c r="AF76" s="3">
        <f t="shared" si="11"/>
        <v>682006.96551724139</v>
      </c>
      <c r="AG76" s="3">
        <f t="shared" si="27"/>
        <v>9899241.9500000011</v>
      </c>
      <c r="AH76" s="3" t="e">
        <f t="shared" si="3"/>
        <v>#N/A</v>
      </c>
    </row>
    <row r="77" spans="1:34" x14ac:dyDescent="0.25">
      <c r="A77" s="1">
        <v>44253</v>
      </c>
      <c r="B77" s="2">
        <f t="shared" si="0"/>
        <v>6</v>
      </c>
      <c r="C77" s="7"/>
      <c r="D77" s="2" t="e">
        <f t="shared" si="12"/>
        <v>#N/A</v>
      </c>
      <c r="E77" s="2" t="e">
        <f t="shared" si="22"/>
        <v>#N/A</v>
      </c>
      <c r="F77" s="2">
        <v>476244.28907561302</v>
      </c>
      <c r="G77" s="2">
        <f t="shared" si="26"/>
        <v>438938.14285714284</v>
      </c>
      <c r="H77" s="2">
        <f t="shared" si="13"/>
        <v>20215749.857142851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681519.14285714296</v>
      </c>
      <c r="M77" s="8" t="e">
        <f t="shared" si="28"/>
        <v>#N/A</v>
      </c>
      <c r="N77" s="21" t="e">
        <f t="shared" si="15"/>
        <v>#N/A</v>
      </c>
      <c r="O77" s="2" t="e">
        <f t="shared" si="24"/>
        <v>#N/A</v>
      </c>
      <c r="P77" s="2">
        <v>482671.88475391269</v>
      </c>
      <c r="Q77" s="21">
        <f t="shared" si="25"/>
        <v>450000</v>
      </c>
      <c r="R77" s="2">
        <f t="shared" si="16"/>
        <v>20897269</v>
      </c>
      <c r="S77" s="2">
        <f t="shared" si="17"/>
        <v>438938.14285714179</v>
      </c>
      <c r="T77" s="2">
        <f t="shared" si="18"/>
        <v>11061.857142857159</v>
      </c>
      <c r="U77" s="2">
        <f t="shared" si="19"/>
        <v>450000</v>
      </c>
      <c r="V77" s="2">
        <f t="shared" si="5"/>
        <v>695378.75862068962</v>
      </c>
      <c r="W77" s="2">
        <f t="shared" si="20"/>
        <v>13371.793103448232</v>
      </c>
      <c r="X77" s="2">
        <f t="shared" si="6"/>
        <v>436628.20689655177</v>
      </c>
      <c r="Y77" s="2">
        <f t="shared" si="7"/>
        <v>20201890.241379306</v>
      </c>
      <c r="Z77" s="2" t="str">
        <f t="shared" si="8"/>
        <v>HERE</v>
      </c>
      <c r="AA77" s="2">
        <f>IF(Z77="HERE",Y77,AA76+Graph!$G$1*1000)</f>
        <v>20201890.241379306</v>
      </c>
      <c r="AB77" s="2">
        <f t="shared" si="21"/>
        <v>436628.20689655095</v>
      </c>
      <c r="AC77" s="2">
        <f t="shared" si="9"/>
        <v>695378.75862068962</v>
      </c>
      <c r="AD77" s="3">
        <f t="shared" si="10"/>
        <v>20201890.241379306</v>
      </c>
      <c r="AE77" s="2">
        <f>IF(AE75&gt;=52800000,52800000,IF(AB56=Graph!G$1*1000,AE76+Graph!G$1*1000,AC77))</f>
        <v>695378.75862068962</v>
      </c>
      <c r="AF77" s="3">
        <f t="shared" si="11"/>
        <v>695378.75862068962</v>
      </c>
      <c r="AG77" s="3">
        <f t="shared" si="27"/>
        <v>10344191.85</v>
      </c>
      <c r="AH77" s="3" t="e">
        <f t="shared" si="3"/>
        <v>#N/A</v>
      </c>
    </row>
    <row r="78" spans="1:34" x14ac:dyDescent="0.25">
      <c r="A78" s="1">
        <v>44254</v>
      </c>
      <c r="B78" s="2">
        <f t="shared" si="0"/>
        <v>7</v>
      </c>
      <c r="C78" s="7"/>
      <c r="D78" s="2" t="e">
        <f t="shared" si="12"/>
        <v>#N/A</v>
      </c>
      <c r="E78" s="2" t="e">
        <f t="shared" si="22"/>
        <v>#N/A</v>
      </c>
      <c r="F78" s="2">
        <v>480258.60528209805</v>
      </c>
      <c r="G78" s="2">
        <f t="shared" si="26"/>
        <v>438938.14285714284</v>
      </c>
      <c r="H78" s="2">
        <f t="shared" si="13"/>
        <v>20654687.999999993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692581.00000000012</v>
      </c>
      <c r="M78" s="8" t="e">
        <f t="shared" si="28"/>
        <v>#N/A</v>
      </c>
      <c r="N78" s="21" t="e">
        <f t="shared" si="15"/>
        <v>#N/A</v>
      </c>
      <c r="O78" s="2" t="e">
        <f t="shared" si="24"/>
        <v>#N/A</v>
      </c>
      <c r="P78" s="2">
        <v>486788.66146457195</v>
      </c>
      <c r="Q78" s="21">
        <f t="shared" si="25"/>
        <v>450000</v>
      </c>
      <c r="R78" s="2">
        <f t="shared" si="16"/>
        <v>21347269</v>
      </c>
      <c r="S78" s="2">
        <f t="shared" si="17"/>
        <v>438938.14285714179</v>
      </c>
      <c r="T78" s="2">
        <f t="shared" si="18"/>
        <v>11061.857142857159</v>
      </c>
      <c r="U78" s="2">
        <f t="shared" si="19"/>
        <v>450000</v>
      </c>
      <c r="V78" s="2">
        <f t="shared" si="5"/>
        <v>708750.55172413797</v>
      </c>
      <c r="W78" s="2">
        <f t="shared" si="20"/>
        <v>13371.793103448348</v>
      </c>
      <c r="X78" s="2">
        <f t="shared" si="6"/>
        <v>436628.20689655165</v>
      </c>
      <c r="Y78" s="2">
        <f t="shared" si="7"/>
        <v>20638518.448275857</v>
      </c>
      <c r="Z78" s="2" t="str">
        <f t="shared" si="8"/>
        <v>HERE</v>
      </c>
      <c r="AA78" s="2">
        <f>IF(Z78="HERE",Y78,AA77+Graph!$G$1*1000)</f>
        <v>20638518.448275857</v>
      </c>
      <c r="AB78" s="2">
        <f t="shared" si="21"/>
        <v>436628.20689655095</v>
      </c>
      <c r="AC78" s="2">
        <f t="shared" si="9"/>
        <v>708750.55172413797</v>
      </c>
      <c r="AD78" s="3">
        <f t="shared" si="10"/>
        <v>20638518.448275857</v>
      </c>
      <c r="AE78" s="2">
        <f>IF(AE76&gt;=52800000,52800000,IF(AB57=Graph!G$1*1000,AE77+Graph!G$1*1000,AC78))</f>
        <v>708750.55172413797</v>
      </c>
      <c r="AF78" s="3">
        <f t="shared" si="11"/>
        <v>708750.55172413797</v>
      </c>
      <c r="AG78" s="3">
        <f t="shared" si="27"/>
        <v>10838431.550000001</v>
      </c>
      <c r="AH78" s="3" t="e">
        <f t="shared" si="3"/>
        <v>#N/A</v>
      </c>
    </row>
    <row r="79" spans="1:34" x14ac:dyDescent="0.25">
      <c r="A79" s="1">
        <v>44255</v>
      </c>
      <c r="B79" s="2">
        <f t="shared" si="0"/>
        <v>8</v>
      </c>
      <c r="C79" s="7"/>
      <c r="D79" s="2" t="e">
        <f t="shared" si="12"/>
        <v>#N/A</v>
      </c>
      <c r="E79" s="2" t="e">
        <f t="shared" si="22"/>
        <v>#N/A</v>
      </c>
      <c r="F79" s="2">
        <v>484272.92148858309</v>
      </c>
      <c r="G79" s="2">
        <f t="shared" si="26"/>
        <v>438938.14285714284</v>
      </c>
      <c r="H79" s="2">
        <f t="shared" si="13"/>
        <v>21093626.142857134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703642.85714285728</v>
      </c>
      <c r="M79" s="8" t="e">
        <f t="shared" si="28"/>
        <v>#N/A</v>
      </c>
      <c r="N79" s="21" t="e">
        <f t="shared" si="15"/>
        <v>#N/A</v>
      </c>
      <c r="O79" s="2" t="e">
        <f t="shared" si="24"/>
        <v>#N/A</v>
      </c>
      <c r="P79" s="2">
        <v>490905.43817526102</v>
      </c>
      <c r="Q79" s="21">
        <f t="shared" si="25"/>
        <v>450000</v>
      </c>
      <c r="R79" s="2">
        <f t="shared" si="16"/>
        <v>21797269</v>
      </c>
      <c r="S79" s="2">
        <f t="shared" si="17"/>
        <v>438938.14285714179</v>
      </c>
      <c r="T79" s="2">
        <f t="shared" si="18"/>
        <v>11061.857142857159</v>
      </c>
      <c r="U79" s="2">
        <f t="shared" si="19"/>
        <v>450000</v>
      </c>
      <c r="V79" s="2">
        <f t="shared" si="5"/>
        <v>722122.3448275862</v>
      </c>
      <c r="W79" s="2">
        <f t="shared" si="20"/>
        <v>13371.793103448232</v>
      </c>
      <c r="X79" s="2">
        <f t="shared" si="6"/>
        <v>436628.20689655177</v>
      </c>
      <c r="Y79" s="2">
        <f t="shared" si="7"/>
        <v>21075146.655172408</v>
      </c>
      <c r="Z79" s="2" t="str">
        <f t="shared" si="8"/>
        <v>HERE</v>
      </c>
      <c r="AA79" s="2">
        <f>IF(Z79="HERE",Y79,AA78+Graph!$G$1*1000)</f>
        <v>21075146.655172408</v>
      </c>
      <c r="AB79" s="2">
        <f t="shared" si="21"/>
        <v>436628.20689655095</v>
      </c>
      <c r="AC79" s="2">
        <f t="shared" si="9"/>
        <v>722122.3448275862</v>
      </c>
      <c r="AD79" s="3">
        <f t="shared" si="10"/>
        <v>21075146.655172408</v>
      </c>
      <c r="AE79" s="2">
        <f>IF(AE77&gt;=52800000,52800000,IF(AB58=Graph!G$1*1000,AE78+Graph!G$1*1000,AC79))</f>
        <v>722122.3448275862</v>
      </c>
      <c r="AF79" s="3">
        <f t="shared" si="11"/>
        <v>722122.3448275862</v>
      </c>
      <c r="AG79" s="3">
        <f t="shared" si="27"/>
        <v>11090234.450000001</v>
      </c>
      <c r="AH79" s="3" t="e">
        <f t="shared" si="3"/>
        <v>#N/A</v>
      </c>
    </row>
    <row r="80" spans="1:34" x14ac:dyDescent="0.25">
      <c r="A80" s="1">
        <v>44256</v>
      </c>
      <c r="B80" s="2">
        <f t="shared" si="0"/>
        <v>9</v>
      </c>
      <c r="C80" s="7"/>
      <c r="D80" s="2" t="e">
        <f t="shared" si="12"/>
        <v>#N/A</v>
      </c>
      <c r="E80" s="2" t="e">
        <f t="shared" si="22"/>
        <v>#N/A</v>
      </c>
      <c r="F80" s="2">
        <v>488287.23769506812</v>
      </c>
      <c r="G80" s="2">
        <f t="shared" si="26"/>
        <v>438938.14285714284</v>
      </c>
      <c r="H80" s="2">
        <f t="shared" si="13"/>
        <v>21532564.285714276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714704.71428571444</v>
      </c>
      <c r="M80" s="8" t="e">
        <f t="shared" si="28"/>
        <v>#N/A</v>
      </c>
      <c r="N80" s="21" t="e">
        <f t="shared" si="15"/>
        <v>#N/A</v>
      </c>
      <c r="O80" s="2" t="e">
        <f t="shared" si="24"/>
        <v>#N/A</v>
      </c>
      <c r="P80" s="2">
        <v>495022.21488595009</v>
      </c>
      <c r="Q80" s="21">
        <f t="shared" si="25"/>
        <v>450000</v>
      </c>
      <c r="R80" s="2">
        <f t="shared" si="16"/>
        <v>22247269</v>
      </c>
      <c r="S80" s="2">
        <f t="shared" si="17"/>
        <v>438938.14285714179</v>
      </c>
      <c r="T80" s="2">
        <f t="shared" si="18"/>
        <v>11061.857142857159</v>
      </c>
      <c r="U80" s="2">
        <f t="shared" si="19"/>
        <v>450000</v>
      </c>
      <c r="V80" s="2">
        <f t="shared" si="5"/>
        <v>735494.13793103443</v>
      </c>
      <c r="W80" s="2">
        <f t="shared" si="20"/>
        <v>13371.793103448232</v>
      </c>
      <c r="X80" s="2">
        <f t="shared" si="6"/>
        <v>436628.20689655177</v>
      </c>
      <c r="Y80" s="2">
        <f t="shared" si="7"/>
        <v>21511774.862068959</v>
      </c>
      <c r="Z80" s="2" t="str">
        <f t="shared" si="8"/>
        <v>HERE</v>
      </c>
      <c r="AA80" s="2">
        <f>IF(Z80="HERE",Y80,AA79+Graph!$G$1*1000)</f>
        <v>21511774.862068959</v>
      </c>
      <c r="AB80" s="2">
        <f t="shared" si="21"/>
        <v>436628.20689655095</v>
      </c>
      <c r="AC80" s="2">
        <f t="shared" si="9"/>
        <v>735494.13793103443</v>
      </c>
      <c r="AD80" s="3">
        <f t="shared" si="10"/>
        <v>21511774.862068959</v>
      </c>
      <c r="AE80" s="2">
        <f>IF(AE78&gt;=52800000,52800000,IF(AB59=Graph!G$1*1000,AE79+Graph!G$1*1000,AC80))</f>
        <v>735494.13793103443</v>
      </c>
      <c r="AF80" s="3">
        <f t="shared" si="11"/>
        <v>735494.13793103443</v>
      </c>
      <c r="AG80" s="3">
        <f t="shared" si="27"/>
        <v>11407657</v>
      </c>
      <c r="AH80" s="3" t="e">
        <f t="shared" si="3"/>
        <v>#N/A</v>
      </c>
    </row>
    <row r="81" spans="1:34" x14ac:dyDescent="0.25">
      <c r="A81" s="1">
        <v>44257</v>
      </c>
      <c r="B81" s="2">
        <f t="shared" si="0"/>
        <v>10</v>
      </c>
      <c r="C81" s="7"/>
      <c r="D81" s="2" t="e">
        <f t="shared" si="12"/>
        <v>#N/A</v>
      </c>
      <c r="E81" s="2" t="e">
        <f t="shared" si="22"/>
        <v>#N/A</v>
      </c>
      <c r="F81" s="2">
        <v>492301.55390155315</v>
      </c>
      <c r="G81" s="2">
        <f t="shared" si="26"/>
        <v>438938.14285714284</v>
      </c>
      <c r="H81" s="2">
        <f t="shared" si="13"/>
        <v>21971502.428571418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725766.57142857159</v>
      </c>
      <c r="M81" s="8" t="e">
        <f t="shared" si="28"/>
        <v>#N/A</v>
      </c>
      <c r="N81" s="21" t="e">
        <f t="shared" si="15"/>
        <v>#N/A</v>
      </c>
      <c r="O81" s="2" t="e">
        <f t="shared" si="24"/>
        <v>#N/A</v>
      </c>
      <c r="P81" s="2">
        <v>499138.99159663916</v>
      </c>
      <c r="Q81" s="21">
        <f t="shared" si="25"/>
        <v>450000</v>
      </c>
      <c r="R81" s="2">
        <f t="shared" si="16"/>
        <v>22697269</v>
      </c>
      <c r="S81" s="2">
        <f t="shared" si="17"/>
        <v>438938.14285714179</v>
      </c>
      <c r="T81" s="2">
        <f t="shared" si="18"/>
        <v>11061.857142857159</v>
      </c>
      <c r="U81" s="2">
        <f t="shared" si="19"/>
        <v>450000</v>
      </c>
      <c r="V81" s="2">
        <f t="shared" si="5"/>
        <v>748865.93103448278</v>
      </c>
      <c r="W81" s="2">
        <f t="shared" si="20"/>
        <v>13371.793103448348</v>
      </c>
      <c r="X81" s="2">
        <f t="shared" si="6"/>
        <v>436628.20689655165</v>
      </c>
      <c r="Y81" s="2">
        <f t="shared" si="7"/>
        <v>21948403.06896551</v>
      </c>
      <c r="Z81" s="2" t="str">
        <f t="shared" si="8"/>
        <v>HERE</v>
      </c>
      <c r="AA81" s="2">
        <f>IF(Z81="HERE",Y81,AA80+Graph!$G$1*1000)</f>
        <v>21948403.06896551</v>
      </c>
      <c r="AB81" s="2">
        <f t="shared" si="21"/>
        <v>436628.20689655095</v>
      </c>
      <c r="AC81" s="2">
        <f t="shared" si="9"/>
        <v>748865.93103448278</v>
      </c>
      <c r="AD81" s="3">
        <f t="shared" si="10"/>
        <v>21948403.06896551</v>
      </c>
      <c r="AE81" s="2">
        <f>IF(AE79&gt;=52800000,52800000,IF(AB60=Graph!G$1*1000,AE80+Graph!G$1*1000,AC81))</f>
        <v>748865.93103448278</v>
      </c>
      <c r="AF81" s="3">
        <f t="shared" si="11"/>
        <v>748865.93103448278</v>
      </c>
      <c r="AG81" s="3">
        <f t="shared" si="27"/>
        <v>11778445.850000001</v>
      </c>
      <c r="AH81" s="3" t="e">
        <f t="shared" si="3"/>
        <v>#N/A</v>
      </c>
    </row>
    <row r="82" spans="1:34" x14ac:dyDescent="0.25">
      <c r="A82" s="1">
        <v>44258</v>
      </c>
      <c r="B82" s="2">
        <f t="shared" si="0"/>
        <v>11</v>
      </c>
      <c r="C82" s="7"/>
      <c r="D82" s="2" t="e">
        <f t="shared" si="12"/>
        <v>#N/A</v>
      </c>
      <c r="E82" s="2" t="e">
        <f t="shared" si="22"/>
        <v>#N/A</v>
      </c>
      <c r="F82" s="2">
        <v>496315.87010803819</v>
      </c>
      <c r="G82" s="2">
        <f t="shared" si="26"/>
        <v>438938.14285714284</v>
      </c>
      <c r="H82" s="2">
        <f t="shared" si="13"/>
        <v>22410440.57142856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736828.42857142875</v>
      </c>
      <c r="M82" s="8" t="e">
        <f t="shared" si="28"/>
        <v>#N/A</v>
      </c>
      <c r="N82" s="21" t="e">
        <f t="shared" si="15"/>
        <v>#N/A</v>
      </c>
      <c r="O82" s="2" t="e">
        <f t="shared" si="24"/>
        <v>#N/A</v>
      </c>
      <c r="P82" s="2">
        <v>503255.76830732822</v>
      </c>
      <c r="Q82" s="21">
        <f t="shared" si="25"/>
        <v>450000</v>
      </c>
      <c r="R82" s="2">
        <f t="shared" si="16"/>
        <v>23147269</v>
      </c>
      <c r="S82" s="2">
        <f t="shared" si="17"/>
        <v>438938.14285714179</v>
      </c>
      <c r="T82" s="2">
        <f t="shared" si="18"/>
        <v>11061.857142857159</v>
      </c>
      <c r="U82" s="2">
        <f t="shared" si="19"/>
        <v>450000</v>
      </c>
      <c r="V82" s="2">
        <f t="shared" si="5"/>
        <v>762237.72413793101</v>
      </c>
      <c r="W82" s="2">
        <f t="shared" si="20"/>
        <v>13371.793103448232</v>
      </c>
      <c r="X82" s="2">
        <f t="shared" si="6"/>
        <v>436628.20689655177</v>
      </c>
      <c r="Y82" s="2">
        <f t="shared" si="7"/>
        <v>22385031.27586206</v>
      </c>
      <c r="Z82" s="2" t="str">
        <f t="shared" si="8"/>
        <v>HERE</v>
      </c>
      <c r="AA82" s="2">
        <f>IF(Z82="HERE",Y82,AA81+Graph!$G$1*1000)</f>
        <v>22385031.27586206</v>
      </c>
      <c r="AB82" s="2">
        <f t="shared" si="21"/>
        <v>436628.20689655095</v>
      </c>
      <c r="AC82" s="2">
        <f t="shared" si="9"/>
        <v>762237.72413793101</v>
      </c>
      <c r="AD82" s="3">
        <f t="shared" si="10"/>
        <v>22385031.27586206</v>
      </c>
      <c r="AE82" s="2">
        <f>IF(AE80&gt;=52800000,52800000,IF(AB61=Graph!G$1*1000,AE81+Graph!G$1*1000,AC82))</f>
        <v>762237.72413793101</v>
      </c>
      <c r="AF82" s="3">
        <f t="shared" si="11"/>
        <v>762237.72413793101</v>
      </c>
      <c r="AG82" s="3">
        <f t="shared" si="27"/>
        <v>12184419.550000001</v>
      </c>
      <c r="AH82" s="3" t="e">
        <f t="shared" si="3"/>
        <v>#N/A</v>
      </c>
    </row>
    <row r="83" spans="1:34" x14ac:dyDescent="0.25">
      <c r="A83" s="1">
        <v>44259</v>
      </c>
      <c r="B83" s="2">
        <f t="shared" si="0"/>
        <v>12</v>
      </c>
      <c r="C83" s="7"/>
      <c r="D83" s="2" t="e">
        <f t="shared" si="12"/>
        <v>#N/A</v>
      </c>
      <c r="E83" s="2" t="e">
        <f t="shared" si="22"/>
        <v>#N/A</v>
      </c>
      <c r="F83" s="2">
        <v>500330.18631452322</v>
      </c>
      <c r="G83" s="2">
        <f t="shared" si="26"/>
        <v>438938.14285714284</v>
      </c>
      <c r="H83" s="2">
        <f t="shared" si="13"/>
        <v>22849378.714285702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747890.28571428591</v>
      </c>
      <c r="M83" s="8" t="e">
        <f t="shared" si="28"/>
        <v>#N/A</v>
      </c>
      <c r="N83" s="21" t="e">
        <f t="shared" si="15"/>
        <v>#N/A</v>
      </c>
      <c r="O83" s="2" t="e">
        <f t="shared" si="24"/>
        <v>#N/A</v>
      </c>
      <c r="P83" s="2">
        <v>507372.54501801729</v>
      </c>
      <c r="Q83" s="21">
        <f t="shared" si="25"/>
        <v>450000</v>
      </c>
      <c r="R83" s="2">
        <f t="shared" si="16"/>
        <v>23597269</v>
      </c>
      <c r="S83" s="2">
        <f t="shared" si="17"/>
        <v>438938.14285714179</v>
      </c>
      <c r="T83" s="2">
        <f t="shared" si="18"/>
        <v>11061.857142857159</v>
      </c>
      <c r="U83" s="2">
        <f t="shared" si="19"/>
        <v>450000</v>
      </c>
      <c r="V83" s="2">
        <f t="shared" si="5"/>
        <v>775609.51724137925</v>
      </c>
      <c r="W83" s="2">
        <f t="shared" si="20"/>
        <v>13371.793103448232</v>
      </c>
      <c r="X83" s="2">
        <f t="shared" si="6"/>
        <v>436628.20689655177</v>
      </c>
      <c r="Y83" s="2">
        <f t="shared" si="7"/>
        <v>22821659.482758611</v>
      </c>
      <c r="Z83" s="2" t="str">
        <f t="shared" si="8"/>
        <v>HERE</v>
      </c>
      <c r="AA83" s="2">
        <f>IF(Z83="HERE",Y83,AA82+Graph!$G$1*1000)</f>
        <v>22821659.482758611</v>
      </c>
      <c r="AB83" s="2">
        <f t="shared" si="21"/>
        <v>436628.20689655095</v>
      </c>
      <c r="AC83" s="2">
        <f t="shared" si="9"/>
        <v>775609.51724137925</v>
      </c>
      <c r="AD83" s="3">
        <f t="shared" si="10"/>
        <v>22821659.482758611</v>
      </c>
      <c r="AE83" s="2">
        <f>IF(AE81&gt;=52800000,52800000,IF(AB62=Graph!G$1*1000,AE82+Graph!G$1*1000,AC83))</f>
        <v>775609.51724137925</v>
      </c>
      <c r="AF83" s="3">
        <f t="shared" si="11"/>
        <v>775609.51724137925</v>
      </c>
      <c r="AG83" s="3">
        <f t="shared" si="27"/>
        <v>12637506.299999999</v>
      </c>
      <c r="AH83" s="3" t="e">
        <f t="shared" si="3"/>
        <v>#N/A</v>
      </c>
    </row>
    <row r="84" spans="1:34" x14ac:dyDescent="0.25">
      <c r="A84" s="1">
        <v>44260</v>
      </c>
      <c r="B84" s="2">
        <f t="shared" si="0"/>
        <v>13</v>
      </c>
      <c r="C84" s="7"/>
      <c r="D84" s="2" t="e">
        <f t="shared" si="12"/>
        <v>#N/A</v>
      </c>
      <c r="E84" s="2" t="e">
        <f t="shared" si="22"/>
        <v>#N/A</v>
      </c>
      <c r="F84" s="2">
        <v>504344.50252100825</v>
      </c>
      <c r="G84" s="2">
        <f t="shared" si="26"/>
        <v>438938.14285714284</v>
      </c>
      <c r="H84" s="2">
        <f t="shared" si="13"/>
        <v>23288316.857142843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758952.14285714307</v>
      </c>
      <c r="M84" s="8" t="e">
        <f t="shared" si="28"/>
        <v>#N/A</v>
      </c>
      <c r="N84" s="21" t="e">
        <f t="shared" si="15"/>
        <v>#N/A</v>
      </c>
      <c r="O84" s="2" t="e">
        <f t="shared" si="24"/>
        <v>#N/A</v>
      </c>
      <c r="P84" s="2">
        <v>511489.32172867656</v>
      </c>
      <c r="Q84" s="21">
        <f t="shared" si="25"/>
        <v>450000</v>
      </c>
      <c r="R84" s="2">
        <f t="shared" si="16"/>
        <v>24047269</v>
      </c>
      <c r="S84" s="2">
        <f t="shared" si="17"/>
        <v>438938.14285714179</v>
      </c>
      <c r="T84" s="2">
        <f t="shared" si="18"/>
        <v>11061.857142857159</v>
      </c>
      <c r="U84" s="2">
        <f t="shared" si="19"/>
        <v>450000</v>
      </c>
      <c r="V84" s="2">
        <f t="shared" si="5"/>
        <v>788981.31034482759</v>
      </c>
      <c r="W84" s="2">
        <f t="shared" si="20"/>
        <v>13371.793103448348</v>
      </c>
      <c r="X84" s="2">
        <f t="shared" si="6"/>
        <v>436628.20689655165</v>
      </c>
      <c r="Y84" s="2">
        <f t="shared" si="7"/>
        <v>23258287.689655162</v>
      </c>
      <c r="Z84" s="2" t="str">
        <f t="shared" si="8"/>
        <v>HERE</v>
      </c>
      <c r="AA84" s="2">
        <f>IF(Z84="HERE",Y84,AA83+Graph!$G$1*1000)</f>
        <v>23258287.689655162</v>
      </c>
      <c r="AB84" s="2">
        <f t="shared" si="21"/>
        <v>436628.20689655095</v>
      </c>
      <c r="AC84" s="2">
        <f t="shared" si="9"/>
        <v>788981.31034482759</v>
      </c>
      <c r="AD84" s="3">
        <f t="shared" si="10"/>
        <v>23258287.689655162</v>
      </c>
      <c r="AE84" s="2">
        <f>IF(AE82&gt;=52800000,52800000,IF(AB63=Graph!G$1*1000,AE83+Graph!G$1*1000,AC84))</f>
        <v>788981.31034482759</v>
      </c>
      <c r="AF84" s="3">
        <f t="shared" si="11"/>
        <v>788981.31034482759</v>
      </c>
      <c r="AG84" s="3">
        <f t="shared" si="27"/>
        <v>13127887.75</v>
      </c>
      <c r="AH84" s="3" t="e">
        <f t="shared" si="3"/>
        <v>#N/A</v>
      </c>
    </row>
    <row r="85" spans="1:34" x14ac:dyDescent="0.25">
      <c r="A85" s="1">
        <v>44261</v>
      </c>
      <c r="B85" s="2">
        <f t="shared" si="0"/>
        <v>14</v>
      </c>
      <c r="C85" s="7"/>
      <c r="D85" s="2" t="e">
        <f t="shared" si="12"/>
        <v>#N/A</v>
      </c>
      <c r="E85" s="2" t="e">
        <f t="shared" si="22"/>
        <v>#N/A</v>
      </c>
      <c r="F85" s="2">
        <v>508358.81872749329</v>
      </c>
      <c r="G85" s="2">
        <f t="shared" si="26"/>
        <v>438938.14285714284</v>
      </c>
      <c r="H85" s="2">
        <f t="shared" si="13"/>
        <v>23727254.999999985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770014.00000000023</v>
      </c>
      <c r="M85" s="8" t="e">
        <f t="shared" si="28"/>
        <v>#N/A</v>
      </c>
      <c r="N85" s="21" t="e">
        <f t="shared" si="15"/>
        <v>#N/A</v>
      </c>
      <c r="O85" s="2" t="e">
        <f t="shared" si="24"/>
        <v>#N/A</v>
      </c>
      <c r="P85" s="2">
        <v>515606.09843936563</v>
      </c>
      <c r="Q85" s="21">
        <f t="shared" si="25"/>
        <v>450000</v>
      </c>
      <c r="R85" s="2">
        <f t="shared" si="16"/>
        <v>24497269</v>
      </c>
      <c r="S85" s="2">
        <f t="shared" si="17"/>
        <v>438938.14285714179</v>
      </c>
      <c r="T85" s="2">
        <f t="shared" si="18"/>
        <v>11061.857142857159</v>
      </c>
      <c r="U85" s="2">
        <f t="shared" si="19"/>
        <v>450000</v>
      </c>
      <c r="V85" s="2">
        <f t="shared" si="5"/>
        <v>802353.10344827583</v>
      </c>
      <c r="W85" s="2">
        <f t="shared" si="20"/>
        <v>13371.793103448232</v>
      </c>
      <c r="X85" s="2">
        <f t="shared" si="6"/>
        <v>436628.20689655177</v>
      </c>
      <c r="Y85" s="2">
        <f t="shared" si="7"/>
        <v>23694915.896551713</v>
      </c>
      <c r="Z85" s="2" t="str">
        <f t="shared" si="8"/>
        <v>HERE</v>
      </c>
      <c r="AA85" s="2">
        <f>IF(Z85="HERE",Y85,AA84+Graph!$G$1*1000)</f>
        <v>23694915.896551713</v>
      </c>
      <c r="AB85" s="2">
        <f t="shared" si="21"/>
        <v>436628.20689655095</v>
      </c>
      <c r="AC85" s="2">
        <f t="shared" si="9"/>
        <v>802353.10344827583</v>
      </c>
      <c r="AD85" s="3">
        <f t="shared" si="10"/>
        <v>23694915.896551713</v>
      </c>
      <c r="AE85" s="2">
        <f>IF(AE83&gt;=52800000,52800000,IF(AB64=Graph!G$1*1000,AE84+Graph!G$1*1000,AC85))</f>
        <v>802353.10344827583</v>
      </c>
      <c r="AF85" s="3">
        <f t="shared" si="11"/>
        <v>802353.10344827583</v>
      </c>
      <c r="AG85" s="3">
        <f t="shared" si="27"/>
        <v>13582855.85</v>
      </c>
      <c r="AH85" s="3" t="e">
        <f t="shared" si="3"/>
        <v>#N/A</v>
      </c>
    </row>
    <row r="86" spans="1:34" x14ac:dyDescent="0.25">
      <c r="A86" s="1">
        <v>44262</v>
      </c>
      <c r="B86" s="2">
        <f t="shared" si="0"/>
        <v>15</v>
      </c>
      <c r="C86" s="7"/>
      <c r="D86" s="2" t="e">
        <f t="shared" si="12"/>
        <v>#N/A</v>
      </c>
      <c r="E86" s="2" t="e">
        <f t="shared" si="22"/>
        <v>#N/A</v>
      </c>
      <c r="F86" s="2">
        <v>512373.13493397832</v>
      </c>
      <c r="G86" s="2">
        <f t="shared" si="26"/>
        <v>438938.14285714284</v>
      </c>
      <c r="H86" s="2">
        <f t="shared" si="13"/>
        <v>24166193.142857127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781075.85714285739</v>
      </c>
      <c r="M86" s="8" t="e">
        <f t="shared" si="28"/>
        <v>#N/A</v>
      </c>
      <c r="N86" s="21" t="e">
        <f t="shared" si="15"/>
        <v>#N/A</v>
      </c>
      <c r="O86" s="2" t="e">
        <f t="shared" si="24"/>
        <v>#N/A</v>
      </c>
      <c r="P86" s="2">
        <v>519722.87515005469</v>
      </c>
      <c r="Q86" s="21">
        <f t="shared" si="25"/>
        <v>450000</v>
      </c>
      <c r="R86" s="2">
        <f t="shared" si="16"/>
        <v>24947269</v>
      </c>
      <c r="S86" s="2">
        <f t="shared" si="17"/>
        <v>438938.14285714179</v>
      </c>
      <c r="T86" s="2">
        <f t="shared" si="18"/>
        <v>11061.857142857159</v>
      </c>
      <c r="U86" s="2">
        <f t="shared" si="19"/>
        <v>450000</v>
      </c>
      <c r="V86" s="2">
        <f t="shared" si="5"/>
        <v>815724.89655172406</v>
      </c>
      <c r="W86" s="2">
        <f t="shared" si="20"/>
        <v>13371.793103448232</v>
      </c>
      <c r="X86" s="2">
        <f t="shared" si="6"/>
        <v>436628.20689655177</v>
      </c>
      <c r="Y86" s="2">
        <f t="shared" si="7"/>
        <v>24131544.103448264</v>
      </c>
      <c r="Z86" s="2" t="str">
        <f t="shared" si="8"/>
        <v>HERE</v>
      </c>
      <c r="AA86" s="2">
        <f>IF(Z86="HERE",Y86,AA85+Graph!$G$1*1000)</f>
        <v>24131544.103448264</v>
      </c>
      <c r="AB86" s="2">
        <f t="shared" si="21"/>
        <v>436628.20689655095</v>
      </c>
      <c r="AC86" s="2">
        <f t="shared" si="9"/>
        <v>815724.89655172406</v>
      </c>
      <c r="AD86" s="3">
        <f t="shared" si="10"/>
        <v>24131544.103448264</v>
      </c>
      <c r="AE86" s="2">
        <f>IF(AE84&gt;=52800000,52800000,IF(AB65=Graph!G$1*1000,AE85+Graph!G$1*1000,AC86))</f>
        <v>815724.89655172406</v>
      </c>
      <c r="AF86" s="3">
        <f t="shared" si="11"/>
        <v>815724.89655172406</v>
      </c>
      <c r="AG86" s="3">
        <f t="shared" si="27"/>
        <v>13797117.4</v>
      </c>
      <c r="AH86" s="3" t="e">
        <f t="shared" si="3"/>
        <v>#N/A</v>
      </c>
    </row>
    <row r="87" spans="1:34" x14ac:dyDescent="0.25">
      <c r="A87" s="1">
        <v>44263</v>
      </c>
      <c r="B87" s="2">
        <f t="shared" si="0"/>
        <v>16</v>
      </c>
      <c r="C87" s="7"/>
      <c r="D87" s="2" t="e">
        <f t="shared" si="12"/>
        <v>#N/A</v>
      </c>
      <c r="E87" s="2" t="e">
        <f t="shared" si="22"/>
        <v>#N/A</v>
      </c>
      <c r="F87" s="2">
        <v>516387.45114043355</v>
      </c>
      <c r="G87" s="2">
        <f t="shared" si="26"/>
        <v>438938.14285714284</v>
      </c>
      <c r="H87" s="2">
        <f t="shared" si="13"/>
        <v>24605131.285714269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792137.71428571455</v>
      </c>
      <c r="M87" s="8" t="e">
        <f t="shared" si="28"/>
        <v>#N/A</v>
      </c>
      <c r="N87" s="21" t="e">
        <f t="shared" si="15"/>
        <v>#N/A</v>
      </c>
      <c r="O87" s="2" t="e">
        <f t="shared" si="24"/>
        <v>#N/A</v>
      </c>
      <c r="P87" s="2">
        <v>523839.65186074376</v>
      </c>
      <c r="Q87" s="21">
        <f t="shared" si="25"/>
        <v>450000</v>
      </c>
      <c r="R87" s="2">
        <f t="shared" si="16"/>
        <v>25397269</v>
      </c>
      <c r="S87" s="2">
        <f t="shared" si="17"/>
        <v>438938.14285714179</v>
      </c>
      <c r="T87" s="2">
        <f t="shared" si="18"/>
        <v>11061.857142857159</v>
      </c>
      <c r="U87" s="2">
        <f t="shared" si="19"/>
        <v>450000</v>
      </c>
      <c r="V87" s="2">
        <f t="shared" si="5"/>
        <v>829096.68965517241</v>
      </c>
      <c r="W87" s="2">
        <f t="shared" si="20"/>
        <v>13371.793103448348</v>
      </c>
      <c r="X87" s="2">
        <f t="shared" si="6"/>
        <v>436628.20689655165</v>
      </c>
      <c r="Y87" s="2">
        <f t="shared" si="7"/>
        <v>24568172.310344815</v>
      </c>
      <c r="Z87" s="2" t="str">
        <f t="shared" si="8"/>
        <v>HERE</v>
      </c>
      <c r="AA87" s="2">
        <f>IF(Z87="HERE",Y87,AA86+Graph!$G$1*1000)</f>
        <v>24568172.310344815</v>
      </c>
      <c r="AB87" s="2">
        <f t="shared" si="21"/>
        <v>436628.20689655095</v>
      </c>
      <c r="AC87" s="2">
        <f t="shared" si="9"/>
        <v>829096.68965517241</v>
      </c>
      <c r="AD87" s="3">
        <f t="shared" si="10"/>
        <v>24568172.310344815</v>
      </c>
      <c r="AE87" s="2">
        <f>IF(AE85&gt;=52800000,52800000,IF(AB66=Graph!G$1*1000,AE86+Graph!G$1*1000,AC87))</f>
        <v>829096.68965517241</v>
      </c>
      <c r="AF87" s="3">
        <f t="shared" si="11"/>
        <v>829096.68965517241</v>
      </c>
      <c r="AG87" s="3">
        <f t="shared" si="27"/>
        <v>14045827.050000001</v>
      </c>
      <c r="AH87" s="3" t="e">
        <f t="shared" si="3"/>
        <v>#N/A</v>
      </c>
    </row>
    <row r="88" spans="1:34" x14ac:dyDescent="0.25">
      <c r="A88" s="1">
        <v>44264</v>
      </c>
      <c r="B88" s="2">
        <f t="shared" si="0"/>
        <v>17</v>
      </c>
      <c r="C88" s="7"/>
      <c r="D88" s="2" t="e">
        <f t="shared" si="12"/>
        <v>#N/A</v>
      </c>
      <c r="E88" s="2" t="e">
        <f t="shared" si="22"/>
        <v>#N/A</v>
      </c>
      <c r="F88" s="2">
        <v>520401.76734691858</v>
      </c>
      <c r="G88" s="2">
        <f t="shared" si="26"/>
        <v>438938.14285714284</v>
      </c>
      <c r="H88" s="2">
        <f t="shared" si="13"/>
        <v>25044069.42857141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803199.57142857171</v>
      </c>
      <c r="M88" s="8" t="e">
        <f t="shared" si="28"/>
        <v>#N/A</v>
      </c>
      <c r="N88" s="21" t="e">
        <f t="shared" si="15"/>
        <v>#N/A</v>
      </c>
      <c r="O88" s="2" t="e">
        <f t="shared" si="24"/>
        <v>#N/A</v>
      </c>
      <c r="P88" s="2">
        <v>527956.42857143283</v>
      </c>
      <c r="Q88" s="21">
        <f t="shared" si="25"/>
        <v>450000</v>
      </c>
      <c r="R88" s="2">
        <f t="shared" si="16"/>
        <v>25847269</v>
      </c>
      <c r="S88" s="2">
        <f t="shared" si="17"/>
        <v>438938.14285714179</v>
      </c>
      <c r="T88" s="2">
        <f t="shared" si="18"/>
        <v>11061.857142857159</v>
      </c>
      <c r="U88" s="2">
        <f t="shared" si="19"/>
        <v>450000</v>
      </c>
      <c r="V88" s="2">
        <f t="shared" si="5"/>
        <v>842468.48275862075</v>
      </c>
      <c r="W88" s="2">
        <f t="shared" si="20"/>
        <v>13371.793103448348</v>
      </c>
      <c r="X88" s="2">
        <f t="shared" si="6"/>
        <v>436628.20689655165</v>
      </c>
      <c r="Y88" s="2">
        <f t="shared" si="7"/>
        <v>25004800.517241366</v>
      </c>
      <c r="Z88" s="2" t="str">
        <f t="shared" si="8"/>
        <v>HERE</v>
      </c>
      <c r="AA88" s="2">
        <f>IF(Z88="HERE",Y88,AA87+Graph!$G$1*1000)</f>
        <v>25004800.517241366</v>
      </c>
      <c r="AB88" s="2">
        <f t="shared" si="21"/>
        <v>436628.20689655095</v>
      </c>
      <c r="AC88" s="2">
        <f t="shared" si="9"/>
        <v>842468.48275862075</v>
      </c>
      <c r="AD88" s="3">
        <f t="shared" si="10"/>
        <v>25004800.517241366</v>
      </c>
      <c r="AE88" s="2">
        <f>IF(AE86&gt;=52800000,52800000,IF(AB67=Graph!G$1*1000,AE87+Graph!G$1*1000,AC88))</f>
        <v>842468.48275862075</v>
      </c>
      <c r="AF88" s="3">
        <f t="shared" si="11"/>
        <v>842468.48275862075</v>
      </c>
      <c r="AG88" s="3">
        <f t="shared" si="27"/>
        <v>14374803.65</v>
      </c>
      <c r="AH88" s="3" t="e">
        <f t="shared" si="3"/>
        <v>#N/A</v>
      </c>
    </row>
    <row r="89" spans="1:34" x14ac:dyDescent="0.25">
      <c r="A89" s="1">
        <v>44265</v>
      </c>
      <c r="B89" s="2">
        <f t="shared" si="0"/>
        <v>18</v>
      </c>
      <c r="C89" s="7"/>
      <c r="D89" s="2" t="e">
        <f t="shared" si="12"/>
        <v>#N/A</v>
      </c>
      <c r="E89" s="2" t="e">
        <f t="shared" si="22"/>
        <v>#N/A</v>
      </c>
      <c r="F89" s="2">
        <v>524416.08355340362</v>
      </c>
      <c r="G89" s="2">
        <f t="shared" si="26"/>
        <v>438938.14285714284</v>
      </c>
      <c r="H89" s="2">
        <f t="shared" si="13"/>
        <v>25483007.571428552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814261.42857142887</v>
      </c>
      <c r="M89" s="8" t="e">
        <f t="shared" si="28"/>
        <v>#N/A</v>
      </c>
      <c r="N89" s="21" t="e">
        <f t="shared" si="15"/>
        <v>#N/A</v>
      </c>
      <c r="O89" s="2" t="e">
        <f t="shared" si="24"/>
        <v>#N/A</v>
      </c>
      <c r="P89" s="2">
        <v>532073.2052821219</v>
      </c>
      <c r="Q89" s="21">
        <f t="shared" si="25"/>
        <v>450000</v>
      </c>
      <c r="R89" s="2">
        <f t="shared" si="16"/>
        <v>26297269</v>
      </c>
      <c r="S89" s="2">
        <f t="shared" si="17"/>
        <v>438938.14285714179</v>
      </c>
      <c r="T89" s="2">
        <f t="shared" si="18"/>
        <v>11061.857142857159</v>
      </c>
      <c r="U89" s="2">
        <f t="shared" si="19"/>
        <v>450000</v>
      </c>
      <c r="V89" s="2">
        <f t="shared" si="5"/>
        <v>855840.27586206899</v>
      </c>
      <c r="W89" s="2">
        <f t="shared" si="20"/>
        <v>13371.793103448232</v>
      </c>
      <c r="X89" s="2">
        <f t="shared" si="6"/>
        <v>436628.20689655177</v>
      </c>
      <c r="Y89" s="2">
        <f t="shared" si="7"/>
        <v>25441428.724137917</v>
      </c>
      <c r="Z89" s="2" t="str">
        <f t="shared" si="8"/>
        <v>HERE</v>
      </c>
      <c r="AA89" s="2">
        <f>IF(Z89="HERE",Y89,AA88+Graph!$G$1*1000)</f>
        <v>25441428.724137917</v>
      </c>
      <c r="AB89" s="2">
        <f t="shared" si="21"/>
        <v>436628.20689655095</v>
      </c>
      <c r="AC89" s="2">
        <f t="shared" si="9"/>
        <v>855840.27586206899</v>
      </c>
      <c r="AD89" s="3">
        <f t="shared" si="10"/>
        <v>25441428.724137917</v>
      </c>
      <c r="AE89" s="2">
        <f>IF(AE87&gt;=52800000,52800000,IF(AB68=Graph!G$1*1000,AE88+Graph!G$1*1000,AC89))</f>
        <v>855840.27586206899</v>
      </c>
      <c r="AF89" s="3">
        <f t="shared" si="11"/>
        <v>855840.27586206899</v>
      </c>
      <c r="AG89" s="3">
        <f t="shared" si="27"/>
        <v>14809460</v>
      </c>
      <c r="AH89" s="3" t="e">
        <f t="shared" si="3"/>
        <v>#N/A</v>
      </c>
    </row>
    <row r="90" spans="1:34" x14ac:dyDescent="0.25">
      <c r="A90" s="1">
        <v>44266</v>
      </c>
      <c r="B90" s="2">
        <f t="shared" si="0"/>
        <v>19</v>
      </c>
      <c r="C90" s="7"/>
      <c r="D90" s="2" t="e">
        <f t="shared" si="12"/>
        <v>#N/A</v>
      </c>
      <c r="E90" s="2" t="e">
        <f t="shared" si="22"/>
        <v>#N/A</v>
      </c>
      <c r="F90" s="2">
        <v>528430.39975988865</v>
      </c>
      <c r="G90" s="2">
        <f t="shared" si="26"/>
        <v>438938.14285714284</v>
      </c>
      <c r="H90" s="2">
        <f t="shared" si="13"/>
        <v>25921945.714285694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825323.28571428603</v>
      </c>
      <c r="M90" s="8" t="e">
        <f t="shared" si="28"/>
        <v>#N/A</v>
      </c>
      <c r="N90" s="21" t="e">
        <f t="shared" si="15"/>
        <v>#N/A</v>
      </c>
      <c r="O90" s="2" t="e">
        <f t="shared" si="24"/>
        <v>#N/A</v>
      </c>
      <c r="P90" s="2">
        <v>536189.98199278116</v>
      </c>
      <c r="Q90" s="21">
        <f t="shared" si="25"/>
        <v>450000</v>
      </c>
      <c r="R90" s="2">
        <f t="shared" si="16"/>
        <v>26747269</v>
      </c>
      <c r="S90" s="2">
        <f t="shared" si="17"/>
        <v>438938.14285714179</v>
      </c>
      <c r="T90" s="2">
        <f t="shared" si="18"/>
        <v>11061.857142857159</v>
      </c>
      <c r="U90" s="2">
        <f t="shared" si="19"/>
        <v>450000</v>
      </c>
      <c r="V90" s="2">
        <f t="shared" si="5"/>
        <v>869212.06896551722</v>
      </c>
      <c r="W90" s="2">
        <f t="shared" si="20"/>
        <v>13371.793103448232</v>
      </c>
      <c r="X90" s="2">
        <f t="shared" si="6"/>
        <v>436628.20689655177</v>
      </c>
      <c r="Y90" s="2">
        <f t="shared" si="7"/>
        <v>25878056.931034468</v>
      </c>
      <c r="Z90" s="2" t="str">
        <f t="shared" si="8"/>
        <v>HERE</v>
      </c>
      <c r="AA90" s="2">
        <f>IF(Z90="HERE",Y90,AA89+Graph!$G$1*1000)</f>
        <v>25878056.931034468</v>
      </c>
      <c r="AB90" s="2">
        <f t="shared" si="21"/>
        <v>436628.20689655095</v>
      </c>
      <c r="AC90" s="2">
        <f t="shared" si="9"/>
        <v>869212.06896551722</v>
      </c>
      <c r="AD90" s="3">
        <f t="shared" si="10"/>
        <v>25878056.931034468</v>
      </c>
      <c r="AE90" s="2">
        <f>IF(AE88&gt;=52800000,52800000,IF(AB69=Graph!G$1*1000,AE89+Graph!G$1*1000,AC90))</f>
        <v>869212.06896551722</v>
      </c>
      <c r="AF90" s="3">
        <f t="shared" si="11"/>
        <v>869212.06896551722</v>
      </c>
      <c r="AG90" s="3">
        <f t="shared" si="27"/>
        <v>15217461.950000001</v>
      </c>
      <c r="AH90" s="3" t="e">
        <f t="shared" si="3"/>
        <v>#N/A</v>
      </c>
    </row>
    <row r="91" spans="1:34" x14ac:dyDescent="0.25">
      <c r="A91" s="1">
        <v>44267</v>
      </c>
      <c r="B91" s="2">
        <f t="shared" si="0"/>
        <v>20</v>
      </c>
      <c r="C91" s="7"/>
      <c r="D91" s="2" t="e">
        <f t="shared" si="12"/>
        <v>#N/A</v>
      </c>
      <c r="E91" s="2" t="e">
        <f t="shared" si="22"/>
        <v>#N/A</v>
      </c>
      <c r="F91" s="2">
        <v>532444.71596637368</v>
      </c>
      <c r="G91" s="2">
        <f t="shared" si="26"/>
        <v>438938.14285714284</v>
      </c>
      <c r="H91" s="2">
        <f t="shared" si="13"/>
        <v>26360883.857142836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836385.14285714319</v>
      </c>
      <c r="M91" s="8" t="e">
        <f t="shared" si="28"/>
        <v>#N/A</v>
      </c>
      <c r="N91" s="21" t="e">
        <f t="shared" si="15"/>
        <v>#N/A</v>
      </c>
      <c r="O91" s="2" t="e">
        <f t="shared" si="24"/>
        <v>#N/A</v>
      </c>
      <c r="P91" s="2">
        <v>540306.75870347023</v>
      </c>
      <c r="Q91" s="21">
        <f t="shared" si="25"/>
        <v>450000</v>
      </c>
      <c r="R91" s="2">
        <f t="shared" si="16"/>
        <v>27197269</v>
      </c>
      <c r="S91" s="2">
        <f t="shared" si="17"/>
        <v>438938.14285714179</v>
      </c>
      <c r="T91" s="2">
        <f t="shared" si="18"/>
        <v>11061.857142857159</v>
      </c>
      <c r="U91" s="2">
        <f t="shared" si="19"/>
        <v>450000</v>
      </c>
      <c r="V91" s="2">
        <f t="shared" si="5"/>
        <v>882583.86206896557</v>
      </c>
      <c r="W91" s="2">
        <f t="shared" si="20"/>
        <v>13371.793103448348</v>
      </c>
      <c r="X91" s="2">
        <f t="shared" si="6"/>
        <v>436628.20689655165</v>
      </c>
      <c r="Y91" s="2">
        <f t="shared" si="7"/>
        <v>26314685.137931019</v>
      </c>
      <c r="Z91" s="2" t="str">
        <f t="shared" si="8"/>
        <v>HERE</v>
      </c>
      <c r="AA91" s="2">
        <f>IF(Z91="HERE",Y91,AA90+Graph!$G$1*1000)</f>
        <v>26314685.137931019</v>
      </c>
      <c r="AB91" s="2">
        <f t="shared" si="21"/>
        <v>436628.20689655095</v>
      </c>
      <c r="AC91" s="2">
        <f t="shared" si="9"/>
        <v>882583.86206896557</v>
      </c>
      <c r="AD91" s="3">
        <f t="shared" si="10"/>
        <v>26314685.137931019</v>
      </c>
      <c r="AE91" s="2">
        <f>IF(AE89&gt;=52800000,52800000,IF(AB70=Graph!G$1*1000,AE90+Graph!G$1*1000,AC91))</f>
        <v>882583.86206896557</v>
      </c>
      <c r="AF91" s="3">
        <f t="shared" si="11"/>
        <v>882583.86206896557</v>
      </c>
      <c r="AG91" s="3">
        <f t="shared" si="27"/>
        <v>15552942.050000001</v>
      </c>
      <c r="AH91" s="3" t="e">
        <f t="shared" si="3"/>
        <v>#N/A</v>
      </c>
    </row>
    <row r="92" spans="1:34" x14ac:dyDescent="0.25">
      <c r="A92" s="1">
        <v>44268</v>
      </c>
      <c r="B92" s="2">
        <f t="shared" si="0"/>
        <v>21</v>
      </c>
      <c r="C92" s="7"/>
      <c r="D92" s="2" t="e">
        <f t="shared" si="12"/>
        <v>#N/A</v>
      </c>
      <c r="E92" s="2" t="e">
        <f t="shared" si="22"/>
        <v>#N/A</v>
      </c>
      <c r="F92" s="2">
        <v>536459.03217285872</v>
      </c>
      <c r="G92" s="2">
        <f t="shared" si="26"/>
        <v>438938.14285714284</v>
      </c>
      <c r="H92" s="2">
        <f t="shared" si="13"/>
        <v>26799821.999999978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847447.00000000035</v>
      </c>
      <c r="M92" s="8" t="e">
        <f t="shared" si="28"/>
        <v>#N/A</v>
      </c>
      <c r="N92" s="21" t="e">
        <f t="shared" si="15"/>
        <v>#N/A</v>
      </c>
      <c r="O92" s="2" t="e">
        <f t="shared" si="24"/>
        <v>#N/A</v>
      </c>
      <c r="P92" s="2">
        <v>544423.5354141593</v>
      </c>
      <c r="Q92" s="21">
        <f t="shared" si="25"/>
        <v>450000</v>
      </c>
      <c r="R92" s="2">
        <f t="shared" si="16"/>
        <v>27647269</v>
      </c>
      <c r="S92" s="2">
        <f t="shared" si="17"/>
        <v>438938.14285714179</v>
      </c>
      <c r="T92" s="2">
        <f t="shared" si="18"/>
        <v>11061.857142857159</v>
      </c>
      <c r="U92" s="2">
        <f t="shared" si="19"/>
        <v>450000</v>
      </c>
      <c r="V92" s="2">
        <f t="shared" si="5"/>
        <v>895955.6551724138</v>
      </c>
      <c r="W92" s="2">
        <f t="shared" si="20"/>
        <v>13371.793103448232</v>
      </c>
      <c r="X92" s="2">
        <f t="shared" si="6"/>
        <v>436628.20689655177</v>
      </c>
      <c r="Y92" s="2">
        <f t="shared" si="7"/>
        <v>26751313.34482757</v>
      </c>
      <c r="Z92" s="2" t="str">
        <f t="shared" si="8"/>
        <v>HERE</v>
      </c>
      <c r="AA92" s="2">
        <f>IF(Z92="HERE",Y92,AA91+Graph!$G$1*1000)</f>
        <v>26751313.34482757</v>
      </c>
      <c r="AB92" s="2">
        <f t="shared" si="21"/>
        <v>436628.20689655095</v>
      </c>
      <c r="AC92" s="2">
        <f t="shared" si="9"/>
        <v>895955.6551724138</v>
      </c>
      <c r="AD92" s="3">
        <f t="shared" si="10"/>
        <v>26751313.34482757</v>
      </c>
      <c r="AE92" s="2">
        <f>IF(AE90&gt;=52800000,52800000,IF(AB71=Graph!G$1*1000,AE91+Graph!G$1*1000,AC92))</f>
        <v>895955.6551724138</v>
      </c>
      <c r="AF92" s="3">
        <f t="shared" si="11"/>
        <v>895955.6551724138</v>
      </c>
      <c r="AG92" s="3">
        <f t="shared" si="27"/>
        <v>15854666.300000001</v>
      </c>
      <c r="AH92" s="3" t="e">
        <f t="shared" si="3"/>
        <v>#N/A</v>
      </c>
    </row>
    <row r="93" spans="1:34" x14ac:dyDescent="0.25">
      <c r="A93" s="1">
        <v>44269</v>
      </c>
      <c r="B93" s="2">
        <f t="shared" si="0"/>
        <v>22</v>
      </c>
      <c r="C93" s="7"/>
      <c r="D93" s="2" t="e">
        <f t="shared" si="12"/>
        <v>#N/A</v>
      </c>
      <c r="E93" s="2" t="e">
        <f t="shared" si="22"/>
        <v>#N/A</v>
      </c>
      <c r="F93" s="2">
        <v>540473.34837934375</v>
      </c>
      <c r="G93" s="2">
        <f t="shared" si="26"/>
        <v>438938.14285714284</v>
      </c>
      <c r="H93" s="2">
        <f t="shared" si="13"/>
        <v>27238760.142857119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858508.85714285751</v>
      </c>
      <c r="M93" s="8" t="e">
        <f t="shared" si="28"/>
        <v>#N/A</v>
      </c>
      <c r="N93" s="21" t="e">
        <f t="shared" si="15"/>
        <v>#N/A</v>
      </c>
      <c r="O93" s="2" t="e">
        <f t="shared" si="24"/>
        <v>#N/A</v>
      </c>
      <c r="P93" s="2">
        <v>548540.31212484837</v>
      </c>
      <c r="Q93" s="21">
        <f t="shared" si="25"/>
        <v>450000</v>
      </c>
      <c r="R93" s="2">
        <f t="shared" si="16"/>
        <v>28097269</v>
      </c>
      <c r="S93" s="2">
        <f t="shared" si="17"/>
        <v>438938.14285714179</v>
      </c>
      <c r="T93" s="2">
        <f t="shared" si="18"/>
        <v>11061.857142857159</v>
      </c>
      <c r="U93" s="2">
        <f t="shared" si="19"/>
        <v>450000</v>
      </c>
      <c r="V93" s="2">
        <f t="shared" si="5"/>
        <v>909327.44827586203</v>
      </c>
      <c r="W93" s="2">
        <f t="shared" si="20"/>
        <v>13371.793103448232</v>
      </c>
      <c r="X93" s="2">
        <f t="shared" si="6"/>
        <v>436628.20689655177</v>
      </c>
      <c r="Y93" s="2">
        <f t="shared" si="7"/>
        <v>27187941.551724121</v>
      </c>
      <c r="Z93" s="2" t="str">
        <f t="shared" si="8"/>
        <v>HERE</v>
      </c>
      <c r="AA93" s="2">
        <f>IF(Z93="HERE",Y93,AA92+Graph!$G$1*1000)</f>
        <v>27187941.551724121</v>
      </c>
      <c r="AB93" s="2">
        <f t="shared" si="21"/>
        <v>436628.20689655095</v>
      </c>
      <c r="AC93" s="2">
        <f t="shared" si="9"/>
        <v>909327.44827586203</v>
      </c>
      <c r="AD93" s="3">
        <f t="shared" si="10"/>
        <v>27187941.551724121</v>
      </c>
      <c r="AE93" s="2">
        <f>IF(AE91&gt;=52800000,52800000,IF(AB72=Graph!G$1*1000,AE92+Graph!G$1*1000,AC93))</f>
        <v>909327.44827586203</v>
      </c>
      <c r="AF93" s="3">
        <f t="shared" si="11"/>
        <v>909327.44827586203</v>
      </c>
      <c r="AG93" s="3">
        <f t="shared" si="27"/>
        <v>16248300.275862068</v>
      </c>
      <c r="AH93" s="3" t="e">
        <f t="shared" si="3"/>
        <v>#N/A</v>
      </c>
    </row>
    <row r="94" spans="1:34" x14ac:dyDescent="0.25">
      <c r="A94" s="1">
        <v>44270</v>
      </c>
      <c r="B94" s="2">
        <f t="shared" si="0"/>
        <v>23</v>
      </c>
      <c r="C94" s="7"/>
      <c r="D94" s="2" t="e">
        <f t="shared" si="12"/>
        <v>#N/A</v>
      </c>
      <c r="E94" s="2" t="e">
        <f t="shared" si="22"/>
        <v>#N/A</v>
      </c>
      <c r="F94" s="2">
        <v>544487.66458582878</v>
      </c>
      <c r="G94" s="2">
        <f t="shared" si="26"/>
        <v>438938.14285714284</v>
      </c>
      <c r="H94" s="2">
        <f t="shared" si="13"/>
        <v>27677698.285714261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869570.71428571467</v>
      </c>
      <c r="M94" s="8" t="e">
        <f t="shared" si="28"/>
        <v>#N/A</v>
      </c>
      <c r="N94" s="21" t="e">
        <f t="shared" si="15"/>
        <v>#N/A</v>
      </c>
      <c r="O94" s="2" t="e">
        <f t="shared" si="24"/>
        <v>#N/A</v>
      </c>
      <c r="P94" s="2">
        <v>552657.08883553743</v>
      </c>
      <c r="Q94" s="21">
        <f t="shared" si="25"/>
        <v>450000</v>
      </c>
      <c r="R94" s="2">
        <f t="shared" si="16"/>
        <v>28547269</v>
      </c>
      <c r="S94" s="2">
        <f t="shared" si="17"/>
        <v>438938.14285714179</v>
      </c>
      <c r="T94" s="2">
        <f t="shared" si="18"/>
        <v>11061.857142857159</v>
      </c>
      <c r="U94" s="2">
        <f t="shared" si="19"/>
        <v>450000</v>
      </c>
      <c r="V94" s="2">
        <f t="shared" si="5"/>
        <v>922699.24137931038</v>
      </c>
      <c r="W94" s="2">
        <f t="shared" si="20"/>
        <v>13371.793103448348</v>
      </c>
      <c r="X94" s="2">
        <f t="shared" si="6"/>
        <v>436628.20689655165</v>
      </c>
      <c r="Y94" s="2">
        <f t="shared" si="7"/>
        <v>27624569.758620672</v>
      </c>
      <c r="Z94" s="2" t="str">
        <f t="shared" si="8"/>
        <v>HERE</v>
      </c>
      <c r="AA94" s="2">
        <f>IF(Z94="HERE",Y94,AA93+Graph!$G$1*1000)</f>
        <v>27624569.758620672</v>
      </c>
      <c r="AB94" s="2">
        <f t="shared" si="21"/>
        <v>436628.20689655095</v>
      </c>
      <c r="AC94" s="2">
        <f t="shared" si="9"/>
        <v>922699.24137931038</v>
      </c>
      <c r="AD94" s="3">
        <f t="shared" si="10"/>
        <v>27624569.758620672</v>
      </c>
      <c r="AE94" s="2">
        <f>IF(AE92&gt;=52800000,52800000,IF(AB73=Graph!G$1*1000,AE93+Graph!G$1*1000,AC94))</f>
        <v>922699.24137931038</v>
      </c>
      <c r="AF94" s="3">
        <f t="shared" si="11"/>
        <v>922699.24137931038</v>
      </c>
      <c r="AG94" s="3">
        <f t="shared" si="27"/>
        <v>16641934.251724137</v>
      </c>
      <c r="AH94" s="3" t="e">
        <f t="shared" si="3"/>
        <v>#N/A</v>
      </c>
    </row>
    <row r="95" spans="1:34" x14ac:dyDescent="0.25">
      <c r="A95" s="1">
        <v>44271</v>
      </c>
      <c r="B95" s="2">
        <f t="shared" si="0"/>
        <v>24</v>
      </c>
      <c r="C95" s="7"/>
      <c r="D95" s="2" t="e">
        <f t="shared" si="12"/>
        <v>#N/A</v>
      </c>
      <c r="E95" s="2" t="e">
        <f t="shared" si="22"/>
        <v>#N/A</v>
      </c>
      <c r="F95" s="2">
        <v>548501.98079231381</v>
      </c>
      <c r="G95" s="2">
        <f t="shared" si="26"/>
        <v>438938.14285714284</v>
      </c>
      <c r="H95" s="2">
        <f t="shared" si="13"/>
        <v>28116636.428571403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880632.57142857183</v>
      </c>
      <c r="M95" s="8" t="e">
        <f t="shared" si="28"/>
        <v>#N/A</v>
      </c>
      <c r="N95" s="21" t="e">
        <f t="shared" si="15"/>
        <v>#N/A</v>
      </c>
      <c r="O95" s="2" t="e">
        <f t="shared" si="24"/>
        <v>#N/A</v>
      </c>
      <c r="P95" s="2">
        <v>556773.8655462265</v>
      </c>
      <c r="Q95" s="21">
        <f t="shared" si="25"/>
        <v>450000</v>
      </c>
      <c r="R95" s="2">
        <f t="shared" si="16"/>
        <v>28997269</v>
      </c>
      <c r="S95" s="2">
        <f t="shared" si="17"/>
        <v>438938.14285714179</v>
      </c>
      <c r="T95" s="2">
        <f t="shared" si="18"/>
        <v>11061.857142857159</v>
      </c>
      <c r="U95" s="2">
        <f t="shared" si="19"/>
        <v>450000</v>
      </c>
      <c r="V95" s="2">
        <f t="shared" si="5"/>
        <v>936071.03448275861</v>
      </c>
      <c r="W95" s="2">
        <f t="shared" si="20"/>
        <v>13371.793103448232</v>
      </c>
      <c r="X95" s="2">
        <f t="shared" si="6"/>
        <v>436628.20689655177</v>
      </c>
      <c r="Y95" s="2">
        <f t="shared" ref="Y95:Y158" si="29">IF(COUNT($C96)=0,IF(COUNT($C95)=1,C95,SUM(Y94+X95)),C95)</f>
        <v>28061197.965517223</v>
      </c>
      <c r="Z95" s="2" t="str">
        <f t="shared" si="8"/>
        <v>HERE</v>
      </c>
      <c r="AA95" s="2">
        <f>IF(Z95="HERE",Y95,AA94+Graph!$G$1*1000)</f>
        <v>28061197.965517223</v>
      </c>
      <c r="AB95" s="2">
        <f t="shared" si="21"/>
        <v>436628.20689655095</v>
      </c>
      <c r="AC95" s="2">
        <f t="shared" ref="AC95:AC158" si="30">IF(Z96="HERE",V95,AC94)</f>
        <v>936071.03448275861</v>
      </c>
      <c r="AD95" s="3">
        <f t="shared" si="10"/>
        <v>28061197.965517223</v>
      </c>
      <c r="AE95" s="2">
        <f>IF(AE93&gt;=52800000,52800000,IF(AB74=Graph!G$1*1000,AE94+Graph!G$1*1000,AC95))</f>
        <v>936071.03448275861</v>
      </c>
      <c r="AF95" s="3">
        <f t="shared" si="11"/>
        <v>936071.03448275861</v>
      </c>
      <c r="AG95" s="3">
        <f t="shared" si="27"/>
        <v>17035568.227586206</v>
      </c>
      <c r="AH95" s="3" t="e">
        <f t="shared" si="3"/>
        <v>#N/A</v>
      </c>
    </row>
    <row r="96" spans="1:34" x14ac:dyDescent="0.25">
      <c r="A96" s="1">
        <v>44272</v>
      </c>
      <c r="B96" s="2">
        <f t="shared" si="0"/>
        <v>25</v>
      </c>
      <c r="C96" s="7"/>
      <c r="D96" s="2" t="e">
        <f t="shared" si="12"/>
        <v>#N/A</v>
      </c>
      <c r="E96" s="2" t="e">
        <f t="shared" si="22"/>
        <v>#N/A</v>
      </c>
      <c r="F96" s="2">
        <v>552516.29699879885</v>
      </c>
      <c r="G96" s="2">
        <f t="shared" si="26"/>
        <v>438938.14285714284</v>
      </c>
      <c r="H96" s="2">
        <f t="shared" ref="H96:H159" si="31">IF(COUNT($C97)=0,IF(COUNT($C96)=1,C96,SUM(H95+G96)),C96)</f>
        <v>28555574.571428545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891694.42857142899</v>
      </c>
      <c r="M96" s="8" t="e">
        <f t="shared" si="28"/>
        <v>#N/A</v>
      </c>
      <c r="N96" s="21" t="e">
        <f t="shared" si="15"/>
        <v>#N/A</v>
      </c>
      <c r="O96" s="2" t="e">
        <f t="shared" si="24"/>
        <v>#N/A</v>
      </c>
      <c r="P96" s="2">
        <v>560890.64225688577</v>
      </c>
      <c r="Q96" s="21">
        <f t="shared" si="25"/>
        <v>450000</v>
      </c>
      <c r="R96" s="2">
        <f t="shared" ref="R96:R159" si="32">IF(COUNT($C97)=0,IF(COUNT($C96)=1,M96,SUM(R95+Q96)),M96)</f>
        <v>29447269</v>
      </c>
      <c r="S96" s="2">
        <f t="shared" si="17"/>
        <v>438938.14285714179</v>
      </c>
      <c r="T96" s="2">
        <f t="shared" si="18"/>
        <v>11061.857142857159</v>
      </c>
      <c r="U96" s="2">
        <f t="shared" si="19"/>
        <v>450000</v>
      </c>
      <c r="V96" s="2">
        <f t="shared" si="5"/>
        <v>949442.82758620684</v>
      </c>
      <c r="W96" s="2">
        <f t="shared" si="20"/>
        <v>13371.793103448232</v>
      </c>
      <c r="X96" s="2">
        <f t="shared" si="6"/>
        <v>436628.20689655177</v>
      </c>
      <c r="Y96" s="2">
        <f t="shared" si="29"/>
        <v>28497826.172413774</v>
      </c>
      <c r="Z96" s="2" t="str">
        <f t="shared" si="8"/>
        <v>HERE</v>
      </c>
      <c r="AA96" s="2">
        <f>IF(Z96="HERE",Y96,AA95+Graph!$G$1*1000)</f>
        <v>28497826.172413774</v>
      </c>
      <c r="AB96" s="2">
        <f t="shared" si="21"/>
        <v>436628.20689655095</v>
      </c>
      <c r="AC96" s="2">
        <f t="shared" si="30"/>
        <v>949442.82758620684</v>
      </c>
      <c r="AD96" s="3">
        <f t="shared" si="10"/>
        <v>28497826.172413774</v>
      </c>
      <c r="AE96" s="2">
        <f>IF(AE94&gt;=52800000,52800000,IF(AB75=Graph!G$1*1000,AE95+Graph!G$1*1000,AC96))</f>
        <v>949442.82758620684</v>
      </c>
      <c r="AF96" s="3">
        <f t="shared" si="11"/>
        <v>949442.82758620684</v>
      </c>
      <c r="AG96" s="3">
        <f t="shared" si="27"/>
        <v>17429202.203448273</v>
      </c>
      <c r="AH96" s="3" t="e">
        <f t="shared" si="3"/>
        <v>#N/A</v>
      </c>
    </row>
    <row r="97" spans="1:34" x14ac:dyDescent="0.25">
      <c r="A97" s="1">
        <v>44273</v>
      </c>
      <c r="B97" s="2">
        <f t="shared" si="0"/>
        <v>26</v>
      </c>
      <c r="C97" s="7"/>
      <c r="D97" s="2" t="e">
        <f t="shared" si="12"/>
        <v>#N/A</v>
      </c>
      <c r="E97" s="2" t="e">
        <f t="shared" si="22"/>
        <v>#N/A</v>
      </c>
      <c r="F97" s="2">
        <v>556530.61320528388</v>
      </c>
      <c r="G97" s="2">
        <f t="shared" si="26"/>
        <v>438938.14285714284</v>
      </c>
      <c r="H97" s="2">
        <f t="shared" si="31"/>
        <v>28994512.714285687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902756.28571428615</v>
      </c>
      <c r="M97" s="8" t="e">
        <f t="shared" si="28"/>
        <v>#N/A</v>
      </c>
      <c r="N97" s="21" t="e">
        <f t="shared" si="15"/>
        <v>#N/A</v>
      </c>
      <c r="O97" s="2" t="e">
        <f t="shared" si="24"/>
        <v>#N/A</v>
      </c>
      <c r="P97" s="2">
        <v>565007.41896757483</v>
      </c>
      <c r="Q97" s="21">
        <f t="shared" si="25"/>
        <v>450000</v>
      </c>
      <c r="R97" s="2">
        <f t="shared" si="32"/>
        <v>29897269</v>
      </c>
      <c r="S97" s="2">
        <f t="shared" si="17"/>
        <v>438938.14285714179</v>
      </c>
      <c r="T97" s="2">
        <f t="shared" si="18"/>
        <v>11061.857142857159</v>
      </c>
      <c r="U97" s="2">
        <f t="shared" si="19"/>
        <v>450000</v>
      </c>
      <c r="V97" s="2">
        <f t="shared" si="5"/>
        <v>962814.62068965519</v>
      </c>
      <c r="W97" s="2">
        <f t="shared" si="20"/>
        <v>13371.793103448348</v>
      </c>
      <c r="X97" s="2">
        <f t="shared" si="6"/>
        <v>436628.20689655165</v>
      </c>
      <c r="Y97" s="2">
        <f t="shared" si="29"/>
        <v>28934454.379310325</v>
      </c>
      <c r="Z97" s="2" t="str">
        <f t="shared" si="8"/>
        <v>HERE</v>
      </c>
      <c r="AA97" s="2">
        <f>IF(Z97="HERE",Y97,AA96+Graph!$G$1*1000)</f>
        <v>28934454.379310325</v>
      </c>
      <c r="AB97" s="2">
        <f t="shared" si="21"/>
        <v>436628.20689655095</v>
      </c>
      <c r="AC97" s="2">
        <f t="shared" si="30"/>
        <v>962814.62068965519</v>
      </c>
      <c r="AD97" s="3">
        <f t="shared" si="10"/>
        <v>28934454.379310325</v>
      </c>
      <c r="AE97" s="2">
        <f>IF(AE95&gt;=52800000,52800000,IF(AB76=Graph!G$1*1000,AE96+Graph!G$1*1000,AC97))</f>
        <v>962814.62068965519</v>
      </c>
      <c r="AF97" s="3">
        <f t="shared" si="11"/>
        <v>962814.62068965519</v>
      </c>
      <c r="AG97" s="3">
        <f t="shared" si="27"/>
        <v>17822836.179310344</v>
      </c>
      <c r="AH97" s="3" t="e">
        <f t="shared" si="3"/>
        <v>#N/A</v>
      </c>
    </row>
    <row r="98" spans="1:34" x14ac:dyDescent="0.25">
      <c r="A98" s="1">
        <v>44274</v>
      </c>
      <c r="B98" s="2">
        <f t="shared" si="0"/>
        <v>27</v>
      </c>
      <c r="C98" s="7"/>
      <c r="D98" s="2" t="e">
        <f t="shared" si="12"/>
        <v>#N/A</v>
      </c>
      <c r="E98" s="2" t="e">
        <f t="shared" si="22"/>
        <v>#N/A</v>
      </c>
      <c r="F98" s="2">
        <v>560544.92941176891</v>
      </c>
      <c r="G98" s="2">
        <f t="shared" si="26"/>
        <v>438938.14285714284</v>
      </c>
      <c r="H98" s="2">
        <f t="shared" si="31"/>
        <v>29433450.857142828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913818.14285714331</v>
      </c>
      <c r="M98" s="8" t="e">
        <f t="shared" si="28"/>
        <v>#N/A</v>
      </c>
      <c r="N98" s="21" t="e">
        <f t="shared" si="15"/>
        <v>#N/A</v>
      </c>
      <c r="O98" s="2" t="e">
        <f t="shared" si="24"/>
        <v>#N/A</v>
      </c>
      <c r="P98" s="2">
        <v>569124.1956782639</v>
      </c>
      <c r="Q98" s="21">
        <f t="shared" si="25"/>
        <v>450000</v>
      </c>
      <c r="R98" s="2">
        <f t="shared" si="32"/>
        <v>30347269</v>
      </c>
      <c r="S98" s="2">
        <f t="shared" si="17"/>
        <v>438938.14285714179</v>
      </c>
      <c r="T98" s="2">
        <f t="shared" si="18"/>
        <v>11061.857142857159</v>
      </c>
      <c r="U98" s="2">
        <f t="shared" si="19"/>
        <v>450000</v>
      </c>
      <c r="V98" s="2">
        <f t="shared" si="5"/>
        <v>976186.41379310342</v>
      </c>
      <c r="W98" s="2">
        <f t="shared" si="20"/>
        <v>13371.793103448232</v>
      </c>
      <c r="X98" s="2">
        <f t="shared" si="6"/>
        <v>436628.20689655177</v>
      </c>
      <c r="Y98" s="2">
        <f t="shared" si="29"/>
        <v>29371082.586206876</v>
      </c>
      <c r="Z98" s="2" t="str">
        <f t="shared" si="8"/>
        <v>HERE</v>
      </c>
      <c r="AA98" s="2">
        <f>IF(Z98="HERE",Y98,AA97+Graph!$G$1*1000)</f>
        <v>29371082.586206876</v>
      </c>
      <c r="AB98" s="2">
        <f t="shared" si="21"/>
        <v>436628.20689655095</v>
      </c>
      <c r="AC98" s="2">
        <f t="shared" si="30"/>
        <v>976186.41379310342</v>
      </c>
      <c r="AD98" s="3">
        <f t="shared" si="10"/>
        <v>29371082.586206876</v>
      </c>
      <c r="AE98" s="2">
        <f>IF(AE96&gt;=52800000,52800000,IF(AB77=Graph!G$1*1000,AE97+Graph!G$1*1000,AC98))</f>
        <v>976186.41379310342</v>
      </c>
      <c r="AF98" s="3">
        <f t="shared" si="11"/>
        <v>976186.41379310342</v>
      </c>
      <c r="AG98" s="3">
        <f t="shared" si="27"/>
        <v>18216470.155172411</v>
      </c>
      <c r="AH98" s="3" t="e">
        <f t="shared" si="3"/>
        <v>#N/A</v>
      </c>
    </row>
    <row r="99" spans="1:34" x14ac:dyDescent="0.25">
      <c r="A99" s="1">
        <v>44275</v>
      </c>
      <c r="B99" s="2">
        <f t="shared" si="0"/>
        <v>28</v>
      </c>
      <c r="C99" s="7"/>
      <c r="D99" s="2" t="e">
        <f t="shared" si="12"/>
        <v>#N/A</v>
      </c>
      <c r="E99" s="2" t="e">
        <f t="shared" si="22"/>
        <v>#N/A</v>
      </c>
      <c r="F99" s="2">
        <v>564559.24561822414</v>
      </c>
      <c r="G99" s="2">
        <f t="shared" si="26"/>
        <v>438938.14285714284</v>
      </c>
      <c r="H99" s="2">
        <f t="shared" si="31"/>
        <v>29872388.99999997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924880.00000000047</v>
      </c>
      <c r="M99" s="8" t="e">
        <f t="shared" si="28"/>
        <v>#N/A</v>
      </c>
      <c r="N99" s="21" t="e">
        <f t="shared" si="15"/>
        <v>#N/A</v>
      </c>
      <c r="O99" s="2" t="e">
        <f t="shared" si="24"/>
        <v>#N/A</v>
      </c>
      <c r="P99" s="2">
        <v>573240.97238895297</v>
      </c>
      <c r="Q99" s="21">
        <f t="shared" si="25"/>
        <v>450000</v>
      </c>
      <c r="R99" s="2">
        <f t="shared" si="32"/>
        <v>30797269</v>
      </c>
      <c r="S99" s="2">
        <f t="shared" si="17"/>
        <v>438938.14285714179</v>
      </c>
      <c r="T99" s="2">
        <f t="shared" si="18"/>
        <v>11061.857142857159</v>
      </c>
      <c r="U99" s="2">
        <f t="shared" si="19"/>
        <v>450000</v>
      </c>
      <c r="V99" s="2">
        <f t="shared" si="5"/>
        <v>989558.20689655165</v>
      </c>
      <c r="W99" s="2">
        <f t="shared" si="20"/>
        <v>13371.793103448232</v>
      </c>
      <c r="X99" s="2">
        <f t="shared" si="6"/>
        <v>436628.20689655177</v>
      </c>
      <c r="Y99" s="2">
        <f t="shared" si="29"/>
        <v>29807710.793103427</v>
      </c>
      <c r="Z99" s="2" t="str">
        <f t="shared" si="8"/>
        <v>HERE</v>
      </c>
      <c r="AA99" s="2">
        <f>IF(Z99="HERE",Y99,AA98+Graph!$G$1*1000)</f>
        <v>29807710.793103427</v>
      </c>
      <c r="AB99" s="2">
        <f t="shared" si="21"/>
        <v>436628.20689655095</v>
      </c>
      <c r="AC99" s="2">
        <f t="shared" si="30"/>
        <v>989558.20689655165</v>
      </c>
      <c r="AD99" s="3">
        <f t="shared" si="10"/>
        <v>29807710.793103427</v>
      </c>
      <c r="AE99" s="2">
        <f>IF(AE97&gt;=52800000,52800000,IF(AB78=Graph!G$1*1000,AE98+Graph!G$1*1000,AC99))</f>
        <v>989558.20689655165</v>
      </c>
      <c r="AF99" s="3">
        <f t="shared" si="11"/>
        <v>989558.20689655165</v>
      </c>
      <c r="AG99" s="3">
        <f t="shared" si="27"/>
        <v>18610104.131034479</v>
      </c>
      <c r="AH99" s="3" t="e">
        <f t="shared" si="3"/>
        <v>#N/A</v>
      </c>
    </row>
    <row r="100" spans="1:34" x14ac:dyDescent="0.25">
      <c r="A100" s="12">
        <v>44276</v>
      </c>
      <c r="B100" s="13">
        <f t="shared" si="0"/>
        <v>29</v>
      </c>
      <c r="C100" s="14"/>
      <c r="D100" s="13" t="e">
        <f t="shared" si="12"/>
        <v>#N/A</v>
      </c>
      <c r="E100" s="13" t="e">
        <f t="shared" si="22"/>
        <v>#N/A</v>
      </c>
      <c r="F100" s="13">
        <v>568573.56182470918</v>
      </c>
      <c r="G100" s="13">
        <f t="shared" si="26"/>
        <v>438938.14285714284</v>
      </c>
      <c r="H100" s="13">
        <f t="shared" si="31"/>
        <v>30311327.142857112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935941.85714285763</v>
      </c>
      <c r="M100" s="8" t="e">
        <f t="shared" si="28"/>
        <v>#N/A</v>
      </c>
      <c r="N100" s="24" t="e">
        <f t="shared" si="15"/>
        <v>#N/A</v>
      </c>
      <c r="O100" s="13" t="e">
        <f t="shared" si="24"/>
        <v>#N/A</v>
      </c>
      <c r="P100" s="2">
        <v>577357.74909964204</v>
      </c>
      <c r="Q100" s="21">
        <f t="shared" si="25"/>
        <v>450000</v>
      </c>
      <c r="R100" s="13">
        <f t="shared" si="32"/>
        <v>31247269</v>
      </c>
      <c r="S100" s="13">
        <f t="shared" si="17"/>
        <v>438938.14285714179</v>
      </c>
      <c r="T100" s="13">
        <f t="shared" si="18"/>
        <v>11061.857142857159</v>
      </c>
      <c r="U100" s="13">
        <f t="shared" si="19"/>
        <v>450000</v>
      </c>
      <c r="V100" s="13">
        <f t="shared" si="5"/>
        <v>1002930</v>
      </c>
      <c r="W100" s="13">
        <f t="shared" si="20"/>
        <v>13371.793103448348</v>
      </c>
      <c r="X100" s="13">
        <f t="shared" si="6"/>
        <v>436628.20689655165</v>
      </c>
      <c r="Y100" s="2">
        <f t="shared" si="29"/>
        <v>30244338.999999978</v>
      </c>
      <c r="Z100" s="2" t="str">
        <f t="shared" si="8"/>
        <v>HERE</v>
      </c>
      <c r="AA100" s="2">
        <f>IF(Z100="HERE",Y100,AA99+Graph!$G$1*1000)</f>
        <v>30244338.999999978</v>
      </c>
      <c r="AB100" s="2">
        <f t="shared" si="21"/>
        <v>436628.20689655095</v>
      </c>
      <c r="AC100" s="2">
        <f t="shared" si="30"/>
        <v>1002930</v>
      </c>
      <c r="AD100" s="3">
        <f t="shared" si="10"/>
        <v>30244338.999999978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19003738.106896546</v>
      </c>
      <c r="AH100" s="3" t="e">
        <f t="shared" si="3"/>
        <v>#N/A</v>
      </c>
    </row>
    <row r="101" spans="1:34" x14ac:dyDescent="0.25">
      <c r="A101" s="1">
        <v>44277</v>
      </c>
      <c r="B101" s="2">
        <f t="shared" si="0"/>
        <v>30</v>
      </c>
      <c r="C101" s="7"/>
      <c r="D101" s="2" t="e">
        <f t="shared" si="12"/>
        <v>#N/A</v>
      </c>
      <c r="E101" s="2" t="e">
        <f t="shared" si="22"/>
        <v>#N/A</v>
      </c>
      <c r="F101" s="2">
        <v>572587.87803119421</v>
      </c>
      <c r="G101" s="2">
        <f t="shared" si="26"/>
        <v>438938.14285714284</v>
      </c>
      <c r="H101" s="2">
        <f t="shared" si="31"/>
        <v>30750265.285714254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947003.71428571478</v>
      </c>
      <c r="M101" s="8" t="e">
        <f t="shared" si="28"/>
        <v>#N/A</v>
      </c>
      <c r="N101" s="21" t="e">
        <f t="shared" si="15"/>
        <v>#N/A</v>
      </c>
      <c r="O101" s="2" t="e">
        <f t="shared" si="24"/>
        <v>#N/A</v>
      </c>
      <c r="P101" s="2">
        <v>581474.52581033111</v>
      </c>
      <c r="Q101" s="21">
        <f t="shared" si="25"/>
        <v>450000</v>
      </c>
      <c r="R101" s="2">
        <f t="shared" si="32"/>
        <v>31697269</v>
      </c>
      <c r="S101" s="2">
        <f t="shared" si="17"/>
        <v>438938.14285714179</v>
      </c>
      <c r="T101" s="2">
        <f t="shared" si="18"/>
        <v>11061.857142857159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30640901.285714265</v>
      </c>
      <c r="Z101" s="2" t="str">
        <f t="shared" si="8"/>
        <v>HERE</v>
      </c>
      <c r="AA101" s="2">
        <f>IF(Z101="HERE",Y101,AA100+Graph!$G$1*1000)</f>
        <v>30640901.285714265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30640901.285714265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19397372.082758613</v>
      </c>
      <c r="AH101" s="3" t="e">
        <f t="shared" si="3"/>
        <v>#N/A</v>
      </c>
    </row>
    <row r="102" spans="1:34" x14ac:dyDescent="0.25">
      <c r="A102" s="1">
        <v>44278</v>
      </c>
      <c r="B102" s="2">
        <f t="shared" si="0"/>
        <v>31</v>
      </c>
      <c r="C102" s="7"/>
      <c r="D102" s="2" t="e">
        <f t="shared" si="12"/>
        <v>#N/A</v>
      </c>
      <c r="E102" s="2" t="e">
        <f t="shared" si="22"/>
        <v>#N/A</v>
      </c>
      <c r="F102" s="2">
        <v>576602.19423767924</v>
      </c>
      <c r="G102" s="2">
        <f t="shared" si="26"/>
        <v>438938.14285714284</v>
      </c>
      <c r="H102" s="2">
        <f t="shared" si="31"/>
        <v>31189203.428571396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958065.57142857194</v>
      </c>
      <c r="M102" s="8" t="e">
        <f t="shared" si="28"/>
        <v>#N/A</v>
      </c>
      <c r="N102" s="21" t="e">
        <f t="shared" si="15"/>
        <v>#N/A</v>
      </c>
      <c r="O102" s="2" t="e">
        <f t="shared" si="24"/>
        <v>#N/A</v>
      </c>
      <c r="P102" s="2">
        <v>585591.30252102017</v>
      </c>
      <c r="Q102" s="21">
        <f t="shared" ref="Q102:Q165" si="34">IF(P102&gt;450000,450000,P102)</f>
        <v>450000</v>
      </c>
      <c r="R102" s="2">
        <f t="shared" si="32"/>
        <v>32147269</v>
      </c>
      <c r="S102" s="2">
        <f t="shared" si="17"/>
        <v>438938.14285714179</v>
      </c>
      <c r="T102" s="2">
        <f t="shared" si="18"/>
        <v>11061.857142857159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31037463.571428552</v>
      </c>
      <c r="Z102" s="2" t="str">
        <f t="shared" si="8"/>
        <v>HERE</v>
      </c>
      <c r="AA102" s="2">
        <f>IF(Z102="HERE",Y102,AA101+Graph!$G$1*1000)</f>
        <v>31037463.571428552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31037463.571428552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19791006.058620684</v>
      </c>
      <c r="AH102" s="3" t="e">
        <f t="shared" si="3"/>
        <v>#N/A</v>
      </c>
    </row>
    <row r="103" spans="1:34" x14ac:dyDescent="0.25">
      <c r="A103" s="1">
        <v>44279</v>
      </c>
      <c r="B103" s="2">
        <f t="shared" si="0"/>
        <v>32</v>
      </c>
      <c r="C103" s="7"/>
      <c r="D103" s="2" t="e">
        <f t="shared" si="12"/>
        <v>#N/A</v>
      </c>
      <c r="E103" s="2" t="e">
        <f t="shared" si="22"/>
        <v>#N/A</v>
      </c>
      <c r="F103" s="2">
        <v>580616.51044416428</v>
      </c>
      <c r="G103" s="2">
        <f t="shared" si="26"/>
        <v>438938.14285714284</v>
      </c>
      <c r="H103" s="2">
        <f t="shared" si="31"/>
        <v>31628141.571428537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969127.4285714291</v>
      </c>
      <c r="M103" s="8" t="e">
        <f t="shared" si="28"/>
        <v>#N/A</v>
      </c>
      <c r="N103" s="21" t="e">
        <f t="shared" si="15"/>
        <v>#N/A</v>
      </c>
      <c r="O103" s="2" t="e">
        <f t="shared" si="24"/>
        <v>#N/A</v>
      </c>
      <c r="P103" s="2">
        <v>589708.07923167944</v>
      </c>
      <c r="Q103" s="21">
        <f t="shared" si="34"/>
        <v>450000</v>
      </c>
      <c r="R103" s="2">
        <f t="shared" si="32"/>
        <v>32597269</v>
      </c>
      <c r="S103" s="2">
        <f t="shared" si="17"/>
        <v>438938.14285714179</v>
      </c>
      <c r="T103" s="2">
        <f t="shared" si="18"/>
        <v>11061.857142857159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31434025.85714284</v>
      </c>
      <c r="Z103" s="2" t="str">
        <f t="shared" si="8"/>
        <v>HERE</v>
      </c>
      <c r="AA103" s="2">
        <f>IF(Z103="HERE",Y103,AA102+Graph!$G$1*1000)</f>
        <v>31434025.85714284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31434025.85714284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20184640.034482751</v>
      </c>
      <c r="AH103" s="3" t="e">
        <f t="shared" si="3"/>
        <v>#N/A</v>
      </c>
    </row>
    <row r="104" spans="1:34" x14ac:dyDescent="0.25">
      <c r="A104" s="1">
        <v>44280</v>
      </c>
      <c r="B104" s="2">
        <f t="shared" si="0"/>
        <v>33</v>
      </c>
      <c r="C104" s="7"/>
      <c r="D104" s="2" t="e">
        <f t="shared" si="12"/>
        <v>#N/A</v>
      </c>
      <c r="E104" s="2" t="e">
        <f t="shared" si="22"/>
        <v>#N/A</v>
      </c>
      <c r="F104" s="2">
        <v>584630.82665064931</v>
      </c>
      <c r="G104" s="2">
        <f t="shared" si="26"/>
        <v>438938.14285714284</v>
      </c>
      <c r="H104" s="2">
        <f t="shared" si="31"/>
        <v>32067079.714285679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980189.28571428626</v>
      </c>
      <c r="M104" s="8" t="e">
        <f t="shared" si="28"/>
        <v>#N/A</v>
      </c>
      <c r="N104" s="21" t="e">
        <f t="shared" si="15"/>
        <v>#N/A</v>
      </c>
      <c r="O104" s="2" t="e">
        <f t="shared" si="24"/>
        <v>#N/A</v>
      </c>
      <c r="P104" s="2">
        <v>593824.85594236851</v>
      </c>
      <c r="Q104" s="21">
        <f t="shared" si="34"/>
        <v>450000</v>
      </c>
      <c r="R104" s="2">
        <f t="shared" si="32"/>
        <v>33047269</v>
      </c>
      <c r="S104" s="2">
        <f t="shared" si="17"/>
        <v>438938.14285714179</v>
      </c>
      <c r="T104" s="2">
        <f t="shared" si="18"/>
        <v>11061.857142857159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31830588.142857127</v>
      </c>
      <c r="Z104" s="2" t="str">
        <f t="shared" si="8"/>
        <v>HERE</v>
      </c>
      <c r="AA104" s="2">
        <f>IF(Z104="HERE",Y104,AA103+Graph!$G$1*1000)</f>
        <v>31830588.142857127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31830588.142857127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20578274.010344818</v>
      </c>
      <c r="AH104" s="3" t="e">
        <f t="shared" si="3"/>
        <v>#N/A</v>
      </c>
    </row>
    <row r="105" spans="1:34" x14ac:dyDescent="0.25">
      <c r="A105" s="1">
        <v>44281</v>
      </c>
      <c r="B105" s="2">
        <f t="shared" si="0"/>
        <v>34</v>
      </c>
      <c r="C105" s="7"/>
      <c r="D105" s="2" t="e">
        <f t="shared" si="12"/>
        <v>#N/A</v>
      </c>
      <c r="E105" s="2" t="e">
        <f t="shared" si="22"/>
        <v>#N/A</v>
      </c>
      <c r="F105" s="2">
        <v>588645.14285713434</v>
      </c>
      <c r="G105" s="2">
        <f t="shared" si="26"/>
        <v>438938.14285714284</v>
      </c>
      <c r="H105" s="2">
        <f t="shared" si="31"/>
        <v>32506017.857142821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991251.14285714342</v>
      </c>
      <c r="M105" s="8" t="e">
        <f t="shared" si="28"/>
        <v>#N/A</v>
      </c>
      <c r="N105" s="21" t="e">
        <f t="shared" si="15"/>
        <v>#N/A</v>
      </c>
      <c r="O105" s="2" t="e">
        <f t="shared" si="24"/>
        <v>#N/A</v>
      </c>
      <c r="P105" s="2">
        <v>597941.63265305758</v>
      </c>
      <c r="Q105" s="21">
        <f t="shared" si="34"/>
        <v>450000</v>
      </c>
      <c r="R105" s="2">
        <f t="shared" si="32"/>
        <v>33497269</v>
      </c>
      <c r="S105" s="2">
        <f t="shared" si="17"/>
        <v>438938.14285714179</v>
      </c>
      <c r="T105" s="2">
        <f t="shared" si="18"/>
        <v>11061.857142857159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32227150.428571414</v>
      </c>
      <c r="Z105" s="2" t="str">
        <f t="shared" si="8"/>
        <v>HERE</v>
      </c>
      <c r="AA105" s="2">
        <f>IF(Z105="HERE",Y105,AA104+Graph!$G$1*1000)</f>
        <v>32227150.428571414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32227150.428571414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20971907.986206889</v>
      </c>
      <c r="AH105" s="3" t="e">
        <f t="shared" si="3"/>
        <v>#N/A</v>
      </c>
    </row>
    <row r="106" spans="1:34" x14ac:dyDescent="0.25">
      <c r="A106" s="1">
        <v>44282</v>
      </c>
      <c r="B106" s="2">
        <f t="shared" si="0"/>
        <v>35</v>
      </c>
      <c r="C106" s="7"/>
      <c r="D106" s="2" t="e">
        <f t="shared" si="12"/>
        <v>#N/A</v>
      </c>
      <c r="E106" s="2" t="e">
        <f t="shared" si="22"/>
        <v>#N/A</v>
      </c>
      <c r="F106" s="2">
        <v>592659.45906361938</v>
      </c>
      <c r="G106" s="2">
        <f t="shared" si="26"/>
        <v>438938.14285714284</v>
      </c>
      <c r="H106" s="2">
        <f t="shared" si="31"/>
        <v>32944955.999999963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1002313.0000000006</v>
      </c>
      <c r="M106" s="8" t="e">
        <f t="shared" si="28"/>
        <v>#N/A</v>
      </c>
      <c r="N106" s="21" t="e">
        <f t="shared" si="15"/>
        <v>#N/A</v>
      </c>
      <c r="O106" s="2" t="e">
        <f t="shared" si="24"/>
        <v>#N/A</v>
      </c>
      <c r="P106" s="2">
        <v>602058.40936374664</v>
      </c>
      <c r="Q106" s="21">
        <f t="shared" si="34"/>
        <v>450000</v>
      </c>
      <c r="R106" s="2">
        <f t="shared" si="32"/>
        <v>33947269</v>
      </c>
      <c r="S106" s="2">
        <f t="shared" si="17"/>
        <v>438938.14285714179</v>
      </c>
      <c r="T106" s="2">
        <f t="shared" si="18"/>
        <v>11061.857142857159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32623712.714285702</v>
      </c>
      <c r="Z106" s="2" t="str">
        <f t="shared" si="8"/>
        <v>HERE</v>
      </c>
      <c r="AA106" s="2">
        <f>IF(Z106="HERE",Y106,AA105+Graph!$G$1*1000)</f>
        <v>32623712.714285702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32623712.714285702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21365541.962068956</v>
      </c>
      <c r="AH106" s="3" t="e">
        <f t="shared" si="3"/>
        <v>#N/A</v>
      </c>
    </row>
    <row r="107" spans="1:34" x14ac:dyDescent="0.25">
      <c r="A107" s="1">
        <v>44283</v>
      </c>
      <c r="B107" s="2">
        <f t="shared" si="0"/>
        <v>36</v>
      </c>
      <c r="C107" s="7"/>
      <c r="D107" s="2" t="e">
        <f t="shared" si="12"/>
        <v>#N/A</v>
      </c>
      <c r="E107" s="2" t="e">
        <f t="shared" si="22"/>
        <v>#N/A</v>
      </c>
      <c r="F107" s="2">
        <v>596673.77527010441</v>
      </c>
      <c r="G107" s="2">
        <f t="shared" si="26"/>
        <v>438938.14285714284</v>
      </c>
      <c r="H107" s="2">
        <f t="shared" si="31"/>
        <v>33383894.142857105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1013374.8571428577</v>
      </c>
      <c r="M107" s="8" t="e">
        <f t="shared" si="28"/>
        <v>#N/A</v>
      </c>
      <c r="N107" s="21" t="e">
        <f t="shared" si="15"/>
        <v>#N/A</v>
      </c>
      <c r="O107" s="2" t="e">
        <f t="shared" si="24"/>
        <v>#N/A</v>
      </c>
      <c r="P107" s="2">
        <v>606175.18607443571</v>
      </c>
      <c r="Q107" s="21">
        <f t="shared" si="34"/>
        <v>450000</v>
      </c>
      <c r="R107" s="2">
        <f t="shared" si="32"/>
        <v>34397269</v>
      </c>
      <c r="S107" s="2">
        <f t="shared" si="17"/>
        <v>438938.14285714179</v>
      </c>
      <c r="T107" s="2">
        <f t="shared" si="18"/>
        <v>11061.857142857159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33020274.999999989</v>
      </c>
      <c r="Z107" s="2" t="str">
        <f t="shared" si="8"/>
        <v>HERE</v>
      </c>
      <c r="AA107" s="2">
        <f>IF(Z107="HERE",Y107,AA106+Graph!$G$1*1000)</f>
        <v>33020274.999999989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33020274.999999989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21759175.937931027</v>
      </c>
      <c r="AH107" s="3" t="e">
        <f t="shared" si="3"/>
        <v>#N/A</v>
      </c>
    </row>
    <row r="108" spans="1:34" x14ac:dyDescent="0.25">
      <c r="A108" s="1">
        <v>44284</v>
      </c>
      <c r="B108" s="2">
        <f t="shared" si="0"/>
        <v>37</v>
      </c>
      <c r="C108" s="7"/>
      <c r="D108" s="2" t="e">
        <f t="shared" si="12"/>
        <v>#N/A</v>
      </c>
      <c r="E108" s="2" t="e">
        <f t="shared" si="22"/>
        <v>#N/A</v>
      </c>
      <c r="F108" s="2">
        <v>600688.09147658944</v>
      </c>
      <c r="G108" s="2">
        <f t="shared" si="26"/>
        <v>438938.14285714284</v>
      </c>
      <c r="H108" s="2">
        <f t="shared" si="31"/>
        <v>33822832.285714246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1024436.7142857149</v>
      </c>
      <c r="M108" s="8" t="e">
        <f t="shared" si="28"/>
        <v>#N/A</v>
      </c>
      <c r="N108" s="21" t="e">
        <f t="shared" si="15"/>
        <v>#N/A</v>
      </c>
      <c r="O108" s="2" t="e">
        <f t="shared" si="24"/>
        <v>#N/A</v>
      </c>
      <c r="P108" s="2">
        <v>610291.96278512478</v>
      </c>
      <c r="Q108" s="21">
        <f t="shared" si="34"/>
        <v>450000</v>
      </c>
      <c r="R108" s="2">
        <f t="shared" si="32"/>
        <v>34847269</v>
      </c>
      <c r="S108" s="2">
        <f t="shared" si="17"/>
        <v>438938.14285714179</v>
      </c>
      <c r="T108" s="2">
        <f t="shared" si="18"/>
        <v>11061.857142857159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33338443.249999989</v>
      </c>
      <c r="Z108" s="2" t="str">
        <f t="shared" si="8"/>
        <v>HERE</v>
      </c>
      <c r="AA108" s="2">
        <f>IF(Z108="HERE",Y108,AA107+Graph!$G$1*1000)</f>
        <v>33338443.249999989</v>
      </c>
      <c r="AB108" s="2">
        <f t="shared" si="21"/>
        <v>318168.25</v>
      </c>
      <c r="AC108" s="2">
        <f t="shared" si="30"/>
        <v>1508825.75</v>
      </c>
      <c r="AD108" s="3">
        <f t="shared" si="10"/>
        <v>33338443.249999989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22152809.913793094</v>
      </c>
      <c r="AH108" s="3" t="e">
        <f t="shared" si="3"/>
        <v>#N/A</v>
      </c>
    </row>
    <row r="109" spans="1:34" x14ac:dyDescent="0.25">
      <c r="A109" s="1">
        <v>44285</v>
      </c>
      <c r="B109" s="2">
        <f t="shared" si="0"/>
        <v>38</v>
      </c>
      <c r="C109" s="7"/>
      <c r="D109" s="2" t="e">
        <f t="shared" si="12"/>
        <v>#N/A</v>
      </c>
      <c r="E109" s="2" t="e">
        <f t="shared" si="22"/>
        <v>#N/A</v>
      </c>
      <c r="F109" s="2">
        <v>604702.40768307447</v>
      </c>
      <c r="G109" s="2">
        <f t="shared" si="26"/>
        <v>438938.14285714284</v>
      </c>
      <c r="H109" s="2">
        <f t="shared" si="31"/>
        <v>34261770.428571388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1035498.5714285721</v>
      </c>
      <c r="M109" s="8" t="e">
        <f t="shared" si="28"/>
        <v>#N/A</v>
      </c>
      <c r="N109" s="21" t="e">
        <f t="shared" si="15"/>
        <v>#N/A</v>
      </c>
      <c r="O109" s="2" t="e">
        <f t="shared" si="24"/>
        <v>#N/A</v>
      </c>
      <c r="P109" s="2">
        <v>614408.73949578404</v>
      </c>
      <c r="Q109" s="21">
        <f t="shared" si="34"/>
        <v>450000</v>
      </c>
      <c r="R109" s="2">
        <f t="shared" si="32"/>
        <v>35297269</v>
      </c>
      <c r="S109" s="2">
        <f t="shared" si="17"/>
        <v>438938.14285714179</v>
      </c>
      <c r="T109" s="2">
        <f t="shared" si="18"/>
        <v>11061.857142857159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33656611.499999985</v>
      </c>
      <c r="Z109" s="2" t="str">
        <f t="shared" si="8"/>
        <v>HERE</v>
      </c>
      <c r="AA109" s="2">
        <f>IF(Z109="HERE",Y109,AA108+Graph!$G$1*1000)</f>
        <v>33656611.499999985</v>
      </c>
      <c r="AB109" s="2">
        <f t="shared" si="21"/>
        <v>318168.24999999627</v>
      </c>
      <c r="AC109" s="2">
        <f t="shared" si="30"/>
        <v>1640657.5</v>
      </c>
      <c r="AD109" s="3">
        <f t="shared" si="10"/>
        <v>33656611.499999985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22546443.889655162</v>
      </c>
      <c r="AH109" s="3" t="e">
        <f t="shared" si="3"/>
        <v>#N/A</v>
      </c>
    </row>
    <row r="110" spans="1:34" x14ac:dyDescent="0.25">
      <c r="A110" s="1">
        <v>44286</v>
      </c>
      <c r="B110" s="2">
        <f t="shared" si="0"/>
        <v>39</v>
      </c>
      <c r="C110" s="7"/>
      <c r="D110" s="2" t="e">
        <f t="shared" si="12"/>
        <v>#N/A</v>
      </c>
      <c r="E110" s="2" t="e">
        <f t="shared" si="22"/>
        <v>#N/A</v>
      </c>
      <c r="F110" s="2">
        <v>608716.72388955951</v>
      </c>
      <c r="G110" s="2">
        <f t="shared" si="26"/>
        <v>438938.14285714284</v>
      </c>
      <c r="H110" s="2">
        <f t="shared" si="31"/>
        <v>34700708.57142853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1046560.4285714292</v>
      </c>
      <c r="M110" s="8" t="e">
        <f t="shared" si="28"/>
        <v>#N/A</v>
      </c>
      <c r="N110" s="21" t="e">
        <f t="shared" si="15"/>
        <v>#N/A</v>
      </c>
      <c r="O110" s="2" t="e">
        <f t="shared" si="24"/>
        <v>#N/A</v>
      </c>
      <c r="P110" s="2">
        <v>618525.51620647311</v>
      </c>
      <c r="Q110" s="21">
        <f t="shared" si="34"/>
        <v>450000</v>
      </c>
      <c r="R110" s="2">
        <f t="shared" si="32"/>
        <v>35747269</v>
      </c>
      <c r="S110" s="2">
        <f t="shared" si="17"/>
        <v>438938.14285714179</v>
      </c>
      <c r="T110" s="2">
        <f t="shared" si="18"/>
        <v>11061.857142857159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33974779.749999985</v>
      </c>
      <c r="Z110" s="2" t="str">
        <f t="shared" si="8"/>
        <v>HERE</v>
      </c>
      <c r="AA110" s="2">
        <f>IF(Z110="HERE",Y110,AA109+Graph!$G$1*1000)</f>
        <v>33974779.749999985</v>
      </c>
      <c r="AB110" s="2">
        <f t="shared" si="21"/>
        <v>318168.25</v>
      </c>
      <c r="AC110" s="2">
        <f t="shared" si="30"/>
        <v>1772489.25</v>
      </c>
      <c r="AD110" s="3">
        <f t="shared" si="10"/>
        <v>33974779.749999985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22940077.865517229</v>
      </c>
      <c r="AH110" s="3" t="e">
        <f t="shared" si="3"/>
        <v>#N/A</v>
      </c>
    </row>
    <row r="111" spans="1:34" x14ac:dyDescent="0.25">
      <c r="A111" s="1">
        <v>44287</v>
      </c>
      <c r="B111" s="2">
        <f t="shared" si="0"/>
        <v>40</v>
      </c>
      <c r="C111" s="7"/>
      <c r="D111" s="2" t="e">
        <f t="shared" si="12"/>
        <v>#N/A</v>
      </c>
      <c r="E111" s="2" t="e">
        <f t="shared" si="22"/>
        <v>#N/A</v>
      </c>
      <c r="F111" s="2">
        <v>612731.04009604454</v>
      </c>
      <c r="G111" s="2">
        <f t="shared" si="26"/>
        <v>438938.14285714284</v>
      </c>
      <c r="H111" s="2">
        <f t="shared" si="31"/>
        <v>35139646.714285672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1057622.2857142864</v>
      </c>
      <c r="M111" s="8" t="e">
        <f t="shared" si="28"/>
        <v>#N/A</v>
      </c>
      <c r="N111" s="21" t="e">
        <f t="shared" si="15"/>
        <v>#N/A</v>
      </c>
      <c r="O111" s="2" t="e">
        <f t="shared" si="24"/>
        <v>#N/A</v>
      </c>
      <c r="P111" s="2">
        <v>622642.29291716218</v>
      </c>
      <c r="Q111" s="21">
        <f t="shared" si="34"/>
        <v>450000</v>
      </c>
      <c r="R111" s="2">
        <f t="shared" si="32"/>
        <v>36197269</v>
      </c>
      <c r="S111" s="2">
        <f t="shared" si="17"/>
        <v>438938.14285714179</v>
      </c>
      <c r="T111" s="2">
        <f t="shared" si="18"/>
        <v>11061.857142857159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34292947.999999985</v>
      </c>
      <c r="Z111" s="2" t="str">
        <f t="shared" si="8"/>
        <v>HERE</v>
      </c>
      <c r="AA111" s="2">
        <f>IF(Z111="HERE",Y111,AA110+Graph!$G$1*1000)</f>
        <v>34292947.999999985</v>
      </c>
      <c r="AB111" s="2">
        <f t="shared" si="21"/>
        <v>318168.25</v>
      </c>
      <c r="AC111" s="2">
        <f t="shared" si="30"/>
        <v>1904321</v>
      </c>
      <c r="AD111" s="3">
        <f t="shared" si="10"/>
        <v>34292947.999999985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23333711.841379296</v>
      </c>
      <c r="AH111" s="3" t="e">
        <f t="shared" si="3"/>
        <v>#N/A</v>
      </c>
    </row>
    <row r="112" spans="1:34" x14ac:dyDescent="0.25">
      <c r="A112" s="1">
        <v>44288</v>
      </c>
      <c r="B112" s="2">
        <f t="shared" si="0"/>
        <v>41</v>
      </c>
      <c r="C112" s="7"/>
      <c r="D112" s="2" t="e">
        <f t="shared" si="12"/>
        <v>#N/A</v>
      </c>
      <c r="E112" s="2" t="e">
        <f t="shared" si="22"/>
        <v>#N/A</v>
      </c>
      <c r="F112" s="2">
        <v>616745.35630249977</v>
      </c>
      <c r="G112" s="2">
        <f t="shared" si="26"/>
        <v>438938.14285714284</v>
      </c>
      <c r="H112" s="2">
        <f t="shared" si="31"/>
        <v>35578584.857142814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1068684.1428571434</v>
      </c>
      <c r="M112" s="8" t="e">
        <f t="shared" si="28"/>
        <v>#N/A</v>
      </c>
      <c r="N112" s="21" t="e">
        <f t="shared" si="15"/>
        <v>#N/A</v>
      </c>
      <c r="O112" s="2" t="e">
        <f t="shared" si="24"/>
        <v>#N/A</v>
      </c>
      <c r="P112" s="2">
        <v>626759.06962785125</v>
      </c>
      <c r="Q112" s="21">
        <f t="shared" si="34"/>
        <v>450000</v>
      </c>
      <c r="R112" s="2">
        <f t="shared" si="32"/>
        <v>36647269</v>
      </c>
      <c r="S112" s="2">
        <f t="shared" si="17"/>
        <v>438938.14285714179</v>
      </c>
      <c r="T112" s="2">
        <f t="shared" si="18"/>
        <v>11061.857142857043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34611116.249999985</v>
      </c>
      <c r="Z112" s="2" t="str">
        <f t="shared" si="8"/>
        <v>HERE</v>
      </c>
      <c r="AA112" s="2">
        <f>IF(Z112="HERE",Y112,AA111+Graph!$G$1*1000)</f>
        <v>34611116.249999985</v>
      </c>
      <c r="AB112" s="2">
        <f t="shared" si="21"/>
        <v>318168.25</v>
      </c>
      <c r="AC112" s="2">
        <f t="shared" si="30"/>
        <v>2036152.75</v>
      </c>
      <c r="AD112" s="3">
        <f t="shared" si="10"/>
        <v>34611116.249999985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23727345.817241367</v>
      </c>
      <c r="AH112" s="3" t="e">
        <f t="shared" si="3"/>
        <v>#N/A</v>
      </c>
    </row>
    <row r="113" spans="1:34" x14ac:dyDescent="0.25">
      <c r="A113" s="1">
        <v>44289</v>
      </c>
      <c r="B113" s="2">
        <f t="shared" si="0"/>
        <v>42</v>
      </c>
      <c r="C113" s="7"/>
      <c r="D113" s="2" t="e">
        <f t="shared" si="12"/>
        <v>#N/A</v>
      </c>
      <c r="E113" s="2" t="e">
        <f t="shared" si="22"/>
        <v>#N/A</v>
      </c>
      <c r="F113" s="2">
        <v>620759.6725089848</v>
      </c>
      <c r="G113" s="2">
        <f t="shared" si="26"/>
        <v>438938.14285714284</v>
      </c>
      <c r="H113" s="2">
        <f t="shared" si="31"/>
        <v>36017522.999999955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1079746.0000000005</v>
      </c>
      <c r="M113" s="8" t="e">
        <f t="shared" si="28"/>
        <v>#N/A</v>
      </c>
      <c r="N113" s="21" t="e">
        <f t="shared" si="15"/>
        <v>#N/A</v>
      </c>
      <c r="O113" s="2" t="e">
        <f t="shared" si="24"/>
        <v>#N/A</v>
      </c>
      <c r="P113" s="2">
        <v>630875.84633854032</v>
      </c>
      <c r="Q113" s="21">
        <f t="shared" si="34"/>
        <v>450000</v>
      </c>
      <c r="R113" s="2">
        <f t="shared" si="32"/>
        <v>37097269</v>
      </c>
      <c r="S113" s="2">
        <f t="shared" si="17"/>
        <v>438938.14285714179</v>
      </c>
      <c r="T113" s="2">
        <f t="shared" si="18"/>
        <v>11061.857142857043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34929284.499999985</v>
      </c>
      <c r="Z113" s="2" t="str">
        <f t="shared" si="8"/>
        <v>HERE</v>
      </c>
      <c r="AA113" s="2">
        <f>IF(Z113="HERE",Y113,AA112+Graph!$G$1*1000)</f>
        <v>34929284.499999985</v>
      </c>
      <c r="AB113" s="2">
        <f t="shared" si="21"/>
        <v>318168.25</v>
      </c>
      <c r="AC113" s="2">
        <f t="shared" si="30"/>
        <v>2167984.5</v>
      </c>
      <c r="AD113" s="3">
        <f t="shared" si="10"/>
        <v>34929284.499999985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24120979.793103434</v>
      </c>
      <c r="AH113" s="3" t="e">
        <f t="shared" si="3"/>
        <v>#N/A</v>
      </c>
    </row>
    <row r="114" spans="1:34" x14ac:dyDescent="0.25">
      <c r="A114" s="1">
        <v>44290</v>
      </c>
      <c r="B114" s="2">
        <f t="shared" si="0"/>
        <v>43</v>
      </c>
      <c r="C114" s="7"/>
      <c r="D114" s="2" t="e">
        <f t="shared" si="12"/>
        <v>#N/A</v>
      </c>
      <c r="E114" s="2" t="e">
        <f t="shared" si="22"/>
        <v>#N/A</v>
      </c>
      <c r="F114" s="2">
        <v>624773.98871546984</v>
      </c>
      <c r="G114" s="2">
        <f t="shared" si="26"/>
        <v>438938.14285714284</v>
      </c>
      <c r="H114" s="2">
        <f t="shared" si="31"/>
        <v>36456461.142857097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1090807.8571428575</v>
      </c>
      <c r="M114" s="8" t="e">
        <f t="shared" si="28"/>
        <v>#N/A</v>
      </c>
      <c r="N114" s="21" t="e">
        <f t="shared" si="15"/>
        <v>#N/A</v>
      </c>
      <c r="O114" s="2" t="e">
        <f t="shared" si="24"/>
        <v>#N/A</v>
      </c>
      <c r="P114" s="2">
        <v>634992.62304922938</v>
      </c>
      <c r="Q114" s="21">
        <f t="shared" si="34"/>
        <v>450000</v>
      </c>
      <c r="R114" s="2">
        <f t="shared" si="32"/>
        <v>37547269</v>
      </c>
      <c r="S114" s="2">
        <f t="shared" si="17"/>
        <v>438938.14285714179</v>
      </c>
      <c r="T114" s="2">
        <f t="shared" si="18"/>
        <v>11061.857142857043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35247452.749999985</v>
      </c>
      <c r="Z114" s="2" t="str">
        <f t="shared" si="8"/>
        <v>HERE</v>
      </c>
      <c r="AA114" s="2">
        <f>IF(Z114="HERE",Y114,AA113+Graph!$G$1*1000)</f>
        <v>35247452.749999985</v>
      </c>
      <c r="AB114" s="2">
        <f t="shared" si="21"/>
        <v>318168.25</v>
      </c>
      <c r="AC114" s="2">
        <f t="shared" si="30"/>
        <v>2299816.25</v>
      </c>
      <c r="AD114" s="3">
        <f t="shared" si="10"/>
        <v>35247452.749999985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24514613.768965501</v>
      </c>
      <c r="AH114" s="3" t="e">
        <f t="shared" si="3"/>
        <v>#N/A</v>
      </c>
    </row>
    <row r="115" spans="1:34" x14ac:dyDescent="0.25">
      <c r="A115" s="1">
        <v>44291</v>
      </c>
      <c r="B115" s="2">
        <f t="shared" si="0"/>
        <v>44</v>
      </c>
      <c r="C115" s="7"/>
      <c r="D115" s="2" t="e">
        <f t="shared" si="12"/>
        <v>#N/A</v>
      </c>
      <c r="E115" s="2" t="e">
        <f t="shared" si="22"/>
        <v>#N/A</v>
      </c>
      <c r="F115" s="2">
        <v>628788.30492195487</v>
      </c>
      <c r="G115" s="2">
        <f t="shared" si="26"/>
        <v>438938.14285714284</v>
      </c>
      <c r="H115" s="2">
        <f t="shared" si="31"/>
        <v>36895399.285714239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1101869.7142857146</v>
      </c>
      <c r="M115" s="8" t="e">
        <f t="shared" si="28"/>
        <v>#N/A</v>
      </c>
      <c r="N115" s="21" t="e">
        <f t="shared" si="15"/>
        <v>#N/A</v>
      </c>
      <c r="O115" s="2" t="e">
        <f t="shared" si="24"/>
        <v>#N/A</v>
      </c>
      <c r="P115" s="2">
        <v>639109.39975988865</v>
      </c>
      <c r="Q115" s="21">
        <f t="shared" si="34"/>
        <v>450000</v>
      </c>
      <c r="R115" s="2">
        <f t="shared" si="32"/>
        <v>37997269</v>
      </c>
      <c r="S115" s="2">
        <f t="shared" si="17"/>
        <v>438938.14285714179</v>
      </c>
      <c r="T115" s="2">
        <f t="shared" si="18"/>
        <v>11061.857142857043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35565620.999999985</v>
      </c>
      <c r="Z115" s="2" t="str">
        <f t="shared" si="8"/>
        <v>HERE</v>
      </c>
      <c r="AA115" s="2">
        <f>IF(Z115="HERE",Y115,AA114+Graph!$G$1*1000)</f>
        <v>35565620.999999985</v>
      </c>
      <c r="AB115" s="2">
        <f t="shared" si="21"/>
        <v>318168.25</v>
      </c>
      <c r="AC115" s="2">
        <f t="shared" si="30"/>
        <v>2431648</v>
      </c>
      <c r="AD115" s="3">
        <f t="shared" si="10"/>
        <v>35565620.999999985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24908247.744827569</v>
      </c>
      <c r="AH115" s="3" t="e">
        <f t="shared" si="3"/>
        <v>#N/A</v>
      </c>
    </row>
    <row r="116" spans="1:34" x14ac:dyDescent="0.25">
      <c r="A116" s="1">
        <v>44292</v>
      </c>
      <c r="B116" s="2">
        <f t="shared" si="0"/>
        <v>45</v>
      </c>
      <c r="C116" s="7"/>
      <c r="D116" s="2" t="e">
        <f t="shared" si="12"/>
        <v>#N/A</v>
      </c>
      <c r="E116" s="2" t="e">
        <f t="shared" si="22"/>
        <v>#N/A</v>
      </c>
      <c r="F116" s="2">
        <v>632802.6211284399</v>
      </c>
      <c r="G116" s="2">
        <f t="shared" si="26"/>
        <v>438938.14285714284</v>
      </c>
      <c r="H116" s="2">
        <f t="shared" si="31"/>
        <v>37334337.428571381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1112931.5714285716</v>
      </c>
      <c r="M116" s="8" t="e">
        <f t="shared" si="28"/>
        <v>#N/A</v>
      </c>
      <c r="N116" s="21" t="e">
        <f t="shared" si="15"/>
        <v>#N/A</v>
      </c>
      <c r="O116" s="2" t="e">
        <f t="shared" si="24"/>
        <v>#N/A</v>
      </c>
      <c r="P116" s="2">
        <v>643226.17647057772</v>
      </c>
      <c r="Q116" s="21">
        <f t="shared" si="34"/>
        <v>450000</v>
      </c>
      <c r="R116" s="2">
        <f t="shared" si="32"/>
        <v>38447269</v>
      </c>
      <c r="S116" s="2">
        <f t="shared" si="17"/>
        <v>438938.14285714179</v>
      </c>
      <c r="T116" s="2">
        <f t="shared" si="18"/>
        <v>11061.857142857043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35807959.999999985</v>
      </c>
      <c r="Z116" s="2" t="str">
        <f t="shared" si="8"/>
        <v>HERE</v>
      </c>
      <c r="AA116" s="2">
        <f>IF(Z116="HERE",Y116,AA115+Graph!$G$1*1000)</f>
        <v>35807959.999999985</v>
      </c>
      <c r="AB116" s="2">
        <f t="shared" si="21"/>
        <v>242339</v>
      </c>
      <c r="AC116" s="2">
        <f t="shared" si="30"/>
        <v>2639309</v>
      </c>
      <c r="AD116" s="3">
        <f t="shared" si="10"/>
        <v>35807959.999999985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25301881.720689639</v>
      </c>
      <c r="AH116" s="3" t="e">
        <f t="shared" si="3"/>
        <v>#N/A</v>
      </c>
    </row>
    <row r="117" spans="1:34" x14ac:dyDescent="0.25">
      <c r="A117" s="1">
        <v>44293</v>
      </c>
      <c r="B117" s="2">
        <f t="shared" si="0"/>
        <v>46</v>
      </c>
      <c r="C117" s="7"/>
      <c r="D117" s="2" t="e">
        <f t="shared" si="12"/>
        <v>#N/A</v>
      </c>
      <c r="E117" s="2" t="e">
        <f t="shared" si="22"/>
        <v>#N/A</v>
      </c>
      <c r="F117" s="2">
        <v>636816.93733492494</v>
      </c>
      <c r="G117" s="2">
        <f t="shared" si="26"/>
        <v>438938.14285714284</v>
      </c>
      <c r="H117" s="2">
        <f t="shared" si="31"/>
        <v>37773275.571428522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1123993.4285714286</v>
      </c>
      <c r="M117" s="8" t="e">
        <f t="shared" si="28"/>
        <v>#N/A</v>
      </c>
      <c r="N117" s="21" t="e">
        <f t="shared" si="15"/>
        <v>#N/A</v>
      </c>
      <c r="O117" s="2" t="e">
        <f t="shared" si="24"/>
        <v>#N/A</v>
      </c>
      <c r="P117" s="2">
        <v>647342.95318126678</v>
      </c>
      <c r="Q117" s="21">
        <f t="shared" si="34"/>
        <v>450000</v>
      </c>
      <c r="R117" s="2">
        <f t="shared" si="32"/>
        <v>38897269</v>
      </c>
      <c r="S117" s="2">
        <f t="shared" si="17"/>
        <v>438938.14285714179</v>
      </c>
      <c r="T117" s="2">
        <f t="shared" si="18"/>
        <v>11061.857142857043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35979016.999999985</v>
      </c>
      <c r="Z117" s="2" t="str">
        <f t="shared" si="8"/>
        <v>HERE</v>
      </c>
      <c r="AA117" s="2">
        <f>IF(Z117="HERE",Y117,AA116+Graph!$G$1*1000)</f>
        <v>35979016.999999985</v>
      </c>
      <c r="AB117" s="2">
        <f t="shared" si="21"/>
        <v>171057</v>
      </c>
      <c r="AC117" s="2">
        <f t="shared" si="30"/>
        <v>2918252</v>
      </c>
      <c r="AD117" s="3">
        <f t="shared" si="10"/>
        <v>35979016.999999985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25695515.69655171</v>
      </c>
      <c r="AH117" s="3" t="e">
        <f t="shared" si="3"/>
        <v>#N/A</v>
      </c>
    </row>
    <row r="118" spans="1:34" x14ac:dyDescent="0.25">
      <c r="A118" s="1">
        <v>44294</v>
      </c>
      <c r="B118" s="2">
        <f t="shared" si="0"/>
        <v>47</v>
      </c>
      <c r="C118" s="7"/>
      <c r="D118" s="2" t="e">
        <f t="shared" si="12"/>
        <v>#N/A</v>
      </c>
      <c r="E118" s="2" t="e">
        <f t="shared" si="22"/>
        <v>#N/A</v>
      </c>
      <c r="F118" s="2">
        <v>640831.25354140997</v>
      </c>
      <c r="G118" s="2">
        <f t="shared" si="26"/>
        <v>438938.14285714284</v>
      </c>
      <c r="H118" s="2">
        <f t="shared" si="31"/>
        <v>38212213.714285664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1135055.2857142857</v>
      </c>
      <c r="M118" s="8" t="e">
        <f t="shared" si="28"/>
        <v>#N/A</v>
      </c>
      <c r="N118" s="21" t="e">
        <f t="shared" si="15"/>
        <v>#N/A</v>
      </c>
      <c r="O118" s="2" t="e">
        <f t="shared" si="24"/>
        <v>#N/A</v>
      </c>
      <c r="P118" s="2">
        <v>651459.72989195585</v>
      </c>
      <c r="Q118" s="21">
        <f t="shared" si="34"/>
        <v>450000</v>
      </c>
      <c r="R118" s="2">
        <f t="shared" si="32"/>
        <v>39347269</v>
      </c>
      <c r="S118" s="2">
        <f t="shared" si="17"/>
        <v>438938.14285714179</v>
      </c>
      <c r="T118" s="2">
        <f t="shared" si="18"/>
        <v>11061.857142857043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36112322.999999985</v>
      </c>
      <c r="Z118" s="2" t="str">
        <f t="shared" si="8"/>
        <v>HERE</v>
      </c>
      <c r="AA118" s="2">
        <f>IF(Z118="HERE",Y118,AA117+Graph!$G$1*1000)</f>
        <v>36112322.999999985</v>
      </c>
      <c r="AB118" s="2">
        <f t="shared" si="21"/>
        <v>133306</v>
      </c>
      <c r="AC118" s="2">
        <f t="shared" si="30"/>
        <v>3234946</v>
      </c>
      <c r="AD118" s="3">
        <f t="shared" si="10"/>
        <v>36112322.999999985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26089149.672413778</v>
      </c>
      <c r="AH118" s="3" t="e">
        <f t="shared" si="3"/>
        <v>#N/A</v>
      </c>
    </row>
    <row r="119" spans="1:34" x14ac:dyDescent="0.25">
      <c r="A119" s="1">
        <v>44295</v>
      </c>
      <c r="B119" s="2">
        <f t="shared" si="0"/>
        <v>48</v>
      </c>
      <c r="C119" s="7"/>
      <c r="D119" s="2" t="e">
        <f t="shared" si="12"/>
        <v>#N/A</v>
      </c>
      <c r="E119" s="2" t="e">
        <f t="shared" si="22"/>
        <v>#N/A</v>
      </c>
      <c r="F119" s="2">
        <v>644845.569747895</v>
      </c>
      <c r="G119" s="2">
        <f t="shared" si="26"/>
        <v>438938.14285714284</v>
      </c>
      <c r="H119" s="2">
        <f t="shared" si="31"/>
        <v>38651151.857142806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1146117.1428571427</v>
      </c>
      <c r="M119" s="8" t="e">
        <f t="shared" si="28"/>
        <v>#N/A</v>
      </c>
      <c r="N119" s="21" t="e">
        <f t="shared" si="15"/>
        <v>#N/A</v>
      </c>
      <c r="O119" s="2" t="e">
        <f t="shared" si="24"/>
        <v>#N/A</v>
      </c>
      <c r="P119" s="2">
        <v>655576.50660264492</v>
      </c>
      <c r="Q119" s="21">
        <f t="shared" si="34"/>
        <v>450000</v>
      </c>
      <c r="R119" s="2">
        <f t="shared" si="32"/>
        <v>39797269</v>
      </c>
      <c r="S119" s="2">
        <f t="shared" si="17"/>
        <v>438938.14285714179</v>
      </c>
      <c r="T119" s="2">
        <f t="shared" si="18"/>
        <v>11061.857142857043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36238089.999999985</v>
      </c>
      <c r="Z119" s="2" t="str">
        <f t="shared" si="8"/>
        <v>HERE</v>
      </c>
      <c r="AA119" s="2">
        <f>IF(Z119="HERE",Y119,AA118+Graph!$G$1*1000)</f>
        <v>36238089.999999985</v>
      </c>
      <c r="AB119" s="2">
        <f t="shared" si="21"/>
        <v>125767</v>
      </c>
      <c r="AC119" s="2">
        <f t="shared" si="30"/>
        <v>3559179</v>
      </c>
      <c r="AD119" s="3">
        <f t="shared" si="10"/>
        <v>36238089.999999985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26482783.648275845</v>
      </c>
      <c r="AH119" s="3" t="e">
        <f t="shared" si="3"/>
        <v>#N/A</v>
      </c>
    </row>
    <row r="120" spans="1:34" x14ac:dyDescent="0.25">
      <c r="A120" s="1">
        <v>44296</v>
      </c>
      <c r="B120" s="2">
        <f t="shared" si="0"/>
        <v>49</v>
      </c>
      <c r="C120" s="7"/>
      <c r="D120" s="2" t="e">
        <f t="shared" si="12"/>
        <v>#N/A</v>
      </c>
      <c r="E120" s="2" t="e">
        <f t="shared" si="22"/>
        <v>#N/A</v>
      </c>
      <c r="F120" s="2">
        <v>648859.88595438004</v>
      </c>
      <c r="G120" s="2">
        <f t="shared" si="26"/>
        <v>438938.14285714284</v>
      </c>
      <c r="H120" s="2">
        <f t="shared" si="31"/>
        <v>39090089.999999948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1157178.9999999998</v>
      </c>
      <c r="M120" s="8" t="e">
        <f t="shared" si="28"/>
        <v>#N/A</v>
      </c>
      <c r="N120" s="21" t="e">
        <f t="shared" si="15"/>
        <v>#N/A</v>
      </c>
      <c r="O120" s="2" t="e">
        <f t="shared" si="24"/>
        <v>#N/A</v>
      </c>
      <c r="P120" s="2">
        <v>659693.28331333399</v>
      </c>
      <c r="Q120" s="21">
        <f t="shared" si="34"/>
        <v>450000</v>
      </c>
      <c r="R120" s="2">
        <f t="shared" si="32"/>
        <v>40247269</v>
      </c>
      <c r="S120" s="2">
        <f t="shared" si="17"/>
        <v>438938.14285714179</v>
      </c>
      <c r="T120" s="2">
        <f t="shared" si="18"/>
        <v>11061.857142857043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36410174.999999985</v>
      </c>
      <c r="Z120" s="2" t="str">
        <f t="shared" si="8"/>
        <v>HERE</v>
      </c>
      <c r="AA120" s="2">
        <f>IF(Z120="HERE",Y120,AA119+Graph!$G$1*1000)</f>
        <v>36410174.999999985</v>
      </c>
      <c r="AB120" s="2">
        <f t="shared" si="21"/>
        <v>172085</v>
      </c>
      <c r="AC120" s="2">
        <f t="shared" si="30"/>
        <v>3837094</v>
      </c>
      <c r="AD120" s="3">
        <f t="shared" si="10"/>
        <v>36410174.999999985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26876417.624137912</v>
      </c>
      <c r="AH120" s="3" t="e">
        <f t="shared" si="3"/>
        <v>#N/A</v>
      </c>
    </row>
    <row r="121" spans="1:34" x14ac:dyDescent="0.25">
      <c r="A121" s="1">
        <v>44297</v>
      </c>
      <c r="B121" s="2">
        <f t="shared" si="0"/>
        <v>50</v>
      </c>
      <c r="C121" s="7"/>
      <c r="D121" s="2" t="e">
        <f t="shared" si="12"/>
        <v>#N/A</v>
      </c>
      <c r="E121" s="2" t="e">
        <f t="shared" si="22"/>
        <v>#N/A</v>
      </c>
      <c r="F121" s="2">
        <v>652874.20216086507</v>
      </c>
      <c r="G121" s="2">
        <f t="shared" si="26"/>
        <v>438938.14285714284</v>
      </c>
      <c r="H121" s="2">
        <f t="shared" si="31"/>
        <v>39529028.14285709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1168240.8571428568</v>
      </c>
      <c r="M121" s="8" t="e">
        <f t="shared" si="28"/>
        <v>#N/A</v>
      </c>
      <c r="N121" s="21" t="e">
        <f t="shared" si="15"/>
        <v>#N/A</v>
      </c>
      <c r="O121" s="2" t="e">
        <f t="shared" si="24"/>
        <v>#N/A</v>
      </c>
      <c r="P121" s="2">
        <v>663810.06002399325</v>
      </c>
      <c r="Q121" s="21">
        <f t="shared" si="34"/>
        <v>450000</v>
      </c>
      <c r="R121" s="2">
        <f t="shared" si="32"/>
        <v>40697269</v>
      </c>
      <c r="S121" s="2">
        <f t="shared" si="17"/>
        <v>438938.14285714179</v>
      </c>
      <c r="T121" s="2">
        <f t="shared" si="18"/>
        <v>11061.857142857043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36634767.999999985</v>
      </c>
      <c r="Z121" s="2" t="str">
        <f t="shared" si="8"/>
        <v>HERE</v>
      </c>
      <c r="AA121" s="2">
        <f>IF(Z121="HERE",Y121,AA120+Graph!$G$1*1000)</f>
        <v>36634767.999999985</v>
      </c>
      <c r="AB121" s="2">
        <f t="shared" si="21"/>
        <v>224593</v>
      </c>
      <c r="AC121" s="2">
        <f t="shared" si="30"/>
        <v>4062501</v>
      </c>
      <c r="AD121" s="3">
        <f t="shared" si="10"/>
        <v>36634767.999999985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27270051.599999979</v>
      </c>
      <c r="AH121" s="3" t="e">
        <f t="shared" si="3"/>
        <v>#N/A</v>
      </c>
    </row>
    <row r="122" spans="1:34" x14ac:dyDescent="0.25">
      <c r="A122" s="1">
        <v>44298</v>
      </c>
      <c r="B122" s="2">
        <f t="shared" si="0"/>
        <v>51</v>
      </c>
      <c r="C122" s="7"/>
      <c r="D122" s="2" t="e">
        <f t="shared" si="12"/>
        <v>#N/A</v>
      </c>
      <c r="E122" s="2" t="e">
        <f t="shared" si="22"/>
        <v>#N/A</v>
      </c>
      <c r="F122" s="2">
        <v>656888.5183673501</v>
      </c>
      <c r="G122" s="2">
        <f t="shared" si="26"/>
        <v>438938.14285714284</v>
      </c>
      <c r="H122" s="2">
        <f t="shared" si="31"/>
        <v>39967966.285714231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1179302.7142857139</v>
      </c>
      <c r="M122" s="8" t="e">
        <f t="shared" si="28"/>
        <v>#N/A</v>
      </c>
      <c r="N122" s="21" t="e">
        <f t="shared" si="15"/>
        <v>#N/A</v>
      </c>
      <c r="O122" s="2" t="e">
        <f t="shared" si="24"/>
        <v>#N/A</v>
      </c>
      <c r="P122" s="2">
        <v>667926.83673468232</v>
      </c>
      <c r="Q122" s="21">
        <f t="shared" si="34"/>
        <v>450000</v>
      </c>
      <c r="R122" s="2">
        <f t="shared" si="32"/>
        <v>41147269</v>
      </c>
      <c r="S122" s="2">
        <f t="shared" si="17"/>
        <v>438938.14285714179</v>
      </c>
      <c r="T122" s="2">
        <f t="shared" si="18"/>
        <v>11061.857142857043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36880691.999999985</v>
      </c>
      <c r="Z122" s="2" t="str">
        <f t="shared" si="8"/>
        <v>HERE</v>
      </c>
      <c r="AA122" s="2">
        <f>IF(Z122="HERE",Y122,AA121+Graph!$G$1*1000)</f>
        <v>36880691.999999985</v>
      </c>
      <c r="AB122" s="2">
        <f t="shared" si="21"/>
        <v>245924</v>
      </c>
      <c r="AC122" s="2">
        <f t="shared" si="30"/>
        <v>4266577</v>
      </c>
      <c r="AD122" s="3">
        <f t="shared" si="10"/>
        <v>36880691.999999985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27629629.542857125</v>
      </c>
      <c r="AH122" s="3" t="e">
        <f t="shared" si="3"/>
        <v>#N/A</v>
      </c>
    </row>
    <row r="123" spans="1:34" x14ac:dyDescent="0.25">
      <c r="A123" s="1">
        <v>44299</v>
      </c>
      <c r="B123" s="2">
        <f t="shared" si="0"/>
        <v>52</v>
      </c>
      <c r="C123" s="7"/>
      <c r="D123" s="2" t="e">
        <f t="shared" si="12"/>
        <v>#N/A</v>
      </c>
      <c r="E123" s="2" t="e">
        <f t="shared" si="22"/>
        <v>#N/A</v>
      </c>
      <c r="F123" s="2">
        <v>660902.83457383513</v>
      </c>
      <c r="G123" s="2">
        <f t="shared" si="26"/>
        <v>438938.14285714284</v>
      </c>
      <c r="H123" s="2">
        <f t="shared" si="31"/>
        <v>40406904.428571373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1190364.5714285709</v>
      </c>
      <c r="M123" s="8" t="e">
        <f t="shared" si="28"/>
        <v>#N/A</v>
      </c>
      <c r="N123" s="21" t="e">
        <f t="shared" si="15"/>
        <v>#N/A</v>
      </c>
      <c r="O123" s="2" t="e">
        <f t="shared" si="24"/>
        <v>#N/A</v>
      </c>
      <c r="P123" s="2">
        <v>672043.61344537139</v>
      </c>
      <c r="Q123" s="21">
        <f t="shared" si="34"/>
        <v>450000</v>
      </c>
      <c r="R123" s="2">
        <f t="shared" si="32"/>
        <v>41597269</v>
      </c>
      <c r="S123" s="2">
        <f t="shared" si="17"/>
        <v>438938.14285714179</v>
      </c>
      <c r="T123" s="2">
        <f t="shared" si="18"/>
        <v>11061.857142857043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36987528.999999985</v>
      </c>
      <c r="Z123" s="2" t="str">
        <f t="shared" si="8"/>
        <v>HERE</v>
      </c>
      <c r="AA123" s="2">
        <f>IF(Z123="HERE",Y123,AA122+Graph!$G$1*1000)</f>
        <v>36987528.999999985</v>
      </c>
      <c r="AB123" s="2">
        <f t="shared" si="21"/>
        <v>106837</v>
      </c>
      <c r="AC123" s="2">
        <f t="shared" si="30"/>
        <v>4609740</v>
      </c>
      <c r="AD123" s="3">
        <f t="shared" si="10"/>
        <v>36987528.999999985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27989207.485714268</v>
      </c>
      <c r="AH123" s="3" t="e">
        <f t="shared" si="3"/>
        <v>#N/A</v>
      </c>
    </row>
    <row r="124" spans="1:34" x14ac:dyDescent="0.25">
      <c r="A124" s="1">
        <v>44300</v>
      </c>
      <c r="B124" s="2">
        <f t="shared" si="0"/>
        <v>53</v>
      </c>
      <c r="C124" s="7"/>
      <c r="D124" s="2" t="e">
        <f t="shared" si="12"/>
        <v>#N/A</v>
      </c>
      <c r="E124" s="2" t="e">
        <f t="shared" si="22"/>
        <v>#N/A</v>
      </c>
      <c r="F124" s="2">
        <v>664917.15078029037</v>
      </c>
      <c r="G124" s="2">
        <f t="shared" si="26"/>
        <v>438938.14285714284</v>
      </c>
      <c r="H124" s="2">
        <f t="shared" si="31"/>
        <v>40845842.571428515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1201426.4285714279</v>
      </c>
      <c r="M124" s="8" t="e">
        <f t="shared" si="28"/>
        <v>#N/A</v>
      </c>
      <c r="N124" s="21" t="e">
        <f t="shared" si="15"/>
        <v>#N/A</v>
      </c>
      <c r="O124" s="2" t="e">
        <f t="shared" si="24"/>
        <v>#N/A</v>
      </c>
      <c r="P124" s="2">
        <v>676160.39015606046</v>
      </c>
      <c r="Q124" s="21">
        <f t="shared" si="34"/>
        <v>450000</v>
      </c>
      <c r="R124" s="2">
        <f t="shared" si="32"/>
        <v>42047269</v>
      </c>
      <c r="S124" s="2">
        <f t="shared" si="17"/>
        <v>438938.14285714179</v>
      </c>
      <c r="T124" s="2">
        <f t="shared" si="18"/>
        <v>11061.857142857043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37074020.999999985</v>
      </c>
      <c r="Z124" s="2" t="str">
        <f t="shared" si="8"/>
        <v>HERE</v>
      </c>
      <c r="AA124" s="2">
        <f>IF(Z124="HERE",Y124,AA123+Graph!$G$1*1000)</f>
        <v>37074020.999999985</v>
      </c>
      <c r="AB124" s="2">
        <f t="shared" si="21"/>
        <v>86492</v>
      </c>
      <c r="AC124" s="2">
        <f t="shared" si="30"/>
        <v>4973248</v>
      </c>
      <c r="AD124" s="3">
        <f t="shared" si="10"/>
        <v>37074020.999999985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28348785.428571414</v>
      </c>
      <c r="AH124" s="3" t="e">
        <f t="shared" si="3"/>
        <v>#N/A</v>
      </c>
    </row>
    <row r="125" spans="1:34" x14ac:dyDescent="0.25">
      <c r="A125" s="1">
        <v>44301</v>
      </c>
      <c r="B125" s="2">
        <f t="shared" si="0"/>
        <v>54</v>
      </c>
      <c r="C125" s="7"/>
      <c r="D125" s="2" t="e">
        <f t="shared" si="12"/>
        <v>#N/A</v>
      </c>
      <c r="E125" s="2" t="e">
        <f t="shared" si="22"/>
        <v>#N/A</v>
      </c>
      <c r="F125" s="2">
        <v>668931.4669867754</v>
      </c>
      <c r="G125" s="2">
        <f t="shared" si="26"/>
        <v>438938.14285714284</v>
      </c>
      <c r="H125" s="2">
        <f t="shared" si="31"/>
        <v>41284780.714285657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1212488.285714285</v>
      </c>
      <c r="M125" s="8" t="e">
        <f t="shared" si="28"/>
        <v>#N/A</v>
      </c>
      <c r="N125" s="21" t="e">
        <f t="shared" si="15"/>
        <v>#N/A</v>
      </c>
      <c r="O125" s="2" t="e">
        <f t="shared" si="24"/>
        <v>#N/A</v>
      </c>
      <c r="P125" s="2">
        <v>680277.16686674953</v>
      </c>
      <c r="Q125" s="21">
        <f t="shared" si="34"/>
        <v>450000</v>
      </c>
      <c r="R125" s="2">
        <f t="shared" si="32"/>
        <v>42497269</v>
      </c>
      <c r="S125" s="2">
        <f t="shared" si="17"/>
        <v>438938.14285714179</v>
      </c>
      <c r="T125" s="2">
        <f t="shared" si="18"/>
        <v>11061.857142857043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37114165.999999985</v>
      </c>
      <c r="Z125" s="2" t="str">
        <f t="shared" si="8"/>
        <v>HERE</v>
      </c>
      <c r="AA125" s="2">
        <f>IF(Z125="HERE",Y125,AA124+Graph!$G$1*1000)</f>
        <v>37114165.999999985</v>
      </c>
      <c r="AB125" s="2">
        <f t="shared" si="21"/>
        <v>40145</v>
      </c>
      <c r="AC125" s="2">
        <f t="shared" si="30"/>
        <v>5383103</v>
      </c>
      <c r="AD125" s="3">
        <f t="shared" si="10"/>
        <v>37114165.999999985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28708363.37142856</v>
      </c>
      <c r="AH125" s="3" t="e">
        <f t="shared" si="3"/>
        <v>#N/A</v>
      </c>
    </row>
    <row r="126" spans="1:34" x14ac:dyDescent="0.25">
      <c r="A126" s="1">
        <v>44302</v>
      </c>
      <c r="B126" s="2">
        <f t="shared" si="0"/>
        <v>55</v>
      </c>
      <c r="C126" s="7"/>
      <c r="D126" s="2" t="e">
        <f t="shared" si="12"/>
        <v>#N/A</v>
      </c>
      <c r="E126" s="2" t="e">
        <f t="shared" si="22"/>
        <v>#N/A</v>
      </c>
      <c r="F126" s="2">
        <v>672945.78319326043</v>
      </c>
      <c r="G126" s="2">
        <f t="shared" si="26"/>
        <v>438938.14285714284</v>
      </c>
      <c r="H126" s="2">
        <f t="shared" si="31"/>
        <v>41723718.857142799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1223550.142857142</v>
      </c>
      <c r="M126" s="8" t="e">
        <f t="shared" si="28"/>
        <v>#N/A</v>
      </c>
      <c r="N126" s="21" t="e">
        <f t="shared" si="15"/>
        <v>#N/A</v>
      </c>
      <c r="O126" s="2" t="e">
        <f t="shared" si="24"/>
        <v>#N/A</v>
      </c>
      <c r="P126" s="2">
        <v>684393.94357743859</v>
      </c>
      <c r="Q126" s="21">
        <f t="shared" si="34"/>
        <v>450000</v>
      </c>
      <c r="R126" s="2">
        <f t="shared" si="32"/>
        <v>42947269</v>
      </c>
      <c r="S126" s="2">
        <f t="shared" si="17"/>
        <v>438938.14285714179</v>
      </c>
      <c r="T126" s="2">
        <f t="shared" si="18"/>
        <v>11061.857142857043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37085917.999999985</v>
      </c>
      <c r="Z126" s="2" t="str">
        <f t="shared" si="8"/>
        <v>HERE</v>
      </c>
      <c r="AA126" s="2">
        <f>IF(Z126="HERE",Y126,AA125+Graph!$G$1*1000)</f>
        <v>37085917.999999985</v>
      </c>
      <c r="AB126" s="2">
        <f t="shared" si="21"/>
        <v>-28248</v>
      </c>
      <c r="AC126" s="2">
        <f t="shared" si="30"/>
        <v>5861351</v>
      </c>
      <c r="AD126" s="3">
        <f t="shared" si="10"/>
        <v>37085917.999999985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29067941.314285703</v>
      </c>
      <c r="AH126" s="3" t="e">
        <f t="shared" si="3"/>
        <v>#N/A</v>
      </c>
    </row>
    <row r="127" spans="1:34" x14ac:dyDescent="0.25">
      <c r="A127" s="1">
        <v>44303</v>
      </c>
      <c r="B127" s="2">
        <f t="shared" si="0"/>
        <v>56</v>
      </c>
      <c r="C127" s="7"/>
      <c r="D127" s="2" t="e">
        <f t="shared" si="12"/>
        <v>#N/A</v>
      </c>
      <c r="E127" s="2" t="e">
        <f t="shared" si="22"/>
        <v>#N/A</v>
      </c>
      <c r="F127" s="2">
        <v>676960.09939974546</v>
      </c>
      <c r="G127" s="2">
        <f t="shared" si="26"/>
        <v>438938.14285714284</v>
      </c>
      <c r="H127" s="2">
        <f t="shared" si="31"/>
        <v>42162656.99999994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1234611.9999999991</v>
      </c>
      <c r="M127" s="8" t="e">
        <f t="shared" si="28"/>
        <v>#N/A</v>
      </c>
      <c r="N127" s="21" t="e">
        <f t="shared" si="15"/>
        <v>#N/A</v>
      </c>
      <c r="O127" s="2" t="e">
        <f t="shared" si="24"/>
        <v>#N/A</v>
      </c>
      <c r="P127" s="2">
        <v>688510.72028812766</v>
      </c>
      <c r="Q127" s="21">
        <f t="shared" si="34"/>
        <v>450000</v>
      </c>
      <c r="R127" s="2">
        <f t="shared" si="32"/>
        <v>43397269</v>
      </c>
      <c r="S127" s="2">
        <f t="shared" si="17"/>
        <v>438938.14285714179</v>
      </c>
      <c r="T127" s="2">
        <f t="shared" si="18"/>
        <v>11061.857142857043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37043947.999999985</v>
      </c>
      <c r="Z127" s="2" t="str">
        <f t="shared" si="8"/>
        <v>HERE</v>
      </c>
      <c r="AA127" s="2">
        <f>IF(Z127="HERE",Y127,AA126+Graph!$G$1*1000)</f>
        <v>37043947.999999985</v>
      </c>
      <c r="AB127" s="2">
        <f t="shared" si="21"/>
        <v>-41970</v>
      </c>
      <c r="AC127" s="2">
        <f t="shared" si="30"/>
        <v>6353321</v>
      </c>
      <c r="AD127" s="3">
        <f t="shared" si="10"/>
        <v>37043947.999999985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29427519.257142846</v>
      </c>
      <c r="AH127" s="3" t="e">
        <f t="shared" si="3"/>
        <v>#N/A</v>
      </c>
    </row>
    <row r="128" spans="1:34" x14ac:dyDescent="0.25">
      <c r="A128" s="1">
        <v>44304</v>
      </c>
      <c r="B128" s="2">
        <f t="shared" si="0"/>
        <v>57</v>
      </c>
      <c r="C128" s="7"/>
      <c r="D128" s="2" t="e">
        <f t="shared" si="12"/>
        <v>#N/A</v>
      </c>
      <c r="E128" s="2" t="e">
        <f t="shared" si="22"/>
        <v>#N/A</v>
      </c>
      <c r="F128" s="2">
        <v>680974.4156062305</v>
      </c>
      <c r="G128" s="2">
        <f t="shared" si="26"/>
        <v>438938.14285714284</v>
      </c>
      <c r="H128" s="2">
        <f t="shared" si="31"/>
        <v>42601595.142857082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1245673.8571428561</v>
      </c>
      <c r="M128" s="8" t="e">
        <f t="shared" si="28"/>
        <v>#N/A</v>
      </c>
      <c r="N128" s="21" t="e">
        <f t="shared" si="15"/>
        <v>#N/A</v>
      </c>
      <c r="O128" s="2" t="e">
        <f t="shared" si="24"/>
        <v>#N/A</v>
      </c>
      <c r="P128" s="2">
        <v>692627.49699878693</v>
      </c>
      <c r="Q128" s="21">
        <f t="shared" si="34"/>
        <v>450000</v>
      </c>
      <c r="R128" s="2">
        <f t="shared" si="32"/>
        <v>43847269</v>
      </c>
      <c r="S128" s="2">
        <f t="shared" si="17"/>
        <v>438938.14285714179</v>
      </c>
      <c r="T128" s="2">
        <f t="shared" si="18"/>
        <v>11061.857142857043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37273698.999999985</v>
      </c>
      <c r="Z128" s="2" t="str">
        <f t="shared" si="8"/>
        <v>HERE</v>
      </c>
      <c r="AA128" s="2">
        <f>IF(Z128="HERE",Y128,AA127+Graph!$G$1*1000)</f>
        <v>37273698.999999985</v>
      </c>
      <c r="AB128" s="2">
        <f t="shared" si="21"/>
        <v>229751</v>
      </c>
      <c r="AC128" s="2">
        <f t="shared" si="30"/>
        <v>6573570</v>
      </c>
      <c r="AD128" s="3">
        <f t="shared" si="10"/>
        <v>37273698.999999985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29787097.199999988</v>
      </c>
      <c r="AH128" s="3" t="e">
        <f t="shared" si="3"/>
        <v>#N/A</v>
      </c>
    </row>
    <row r="129" spans="1:34" x14ac:dyDescent="0.25">
      <c r="A129" s="1">
        <v>44305</v>
      </c>
      <c r="B129" s="2">
        <f t="shared" si="0"/>
        <v>58</v>
      </c>
      <c r="C129" s="7"/>
      <c r="D129" s="2" t="e">
        <f t="shared" si="12"/>
        <v>#N/A</v>
      </c>
      <c r="E129" s="2" t="e">
        <f t="shared" si="22"/>
        <v>#N/A</v>
      </c>
      <c r="F129" s="2">
        <v>684988.73181271553</v>
      </c>
      <c r="G129" s="2">
        <f t="shared" si="26"/>
        <v>438938.14285714284</v>
      </c>
      <c r="H129" s="2">
        <f t="shared" si="31"/>
        <v>43040533.285714224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1256735.7142857132</v>
      </c>
      <c r="M129" s="8" t="e">
        <f t="shared" si="28"/>
        <v>#N/A</v>
      </c>
      <c r="N129" s="21" t="e">
        <f t="shared" si="15"/>
        <v>#N/A</v>
      </c>
      <c r="O129" s="2" t="e">
        <f t="shared" si="24"/>
        <v>#N/A</v>
      </c>
      <c r="P129" s="2">
        <v>696744.27370947599</v>
      </c>
      <c r="Q129" s="21">
        <f t="shared" si="34"/>
        <v>450000</v>
      </c>
      <c r="R129" s="2">
        <f t="shared" si="32"/>
        <v>44297269</v>
      </c>
      <c r="S129" s="2">
        <f t="shared" si="17"/>
        <v>438938.14285714179</v>
      </c>
      <c r="T129" s="2">
        <f t="shared" si="18"/>
        <v>11061.857142857043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37443896.999999985</v>
      </c>
      <c r="Z129" s="2" t="str">
        <f t="shared" si="8"/>
        <v>HERE</v>
      </c>
      <c r="AA129" s="2">
        <f>IF(Z129="HERE",Y129,AA128+Graph!$G$1*1000)</f>
        <v>37443896.999999985</v>
      </c>
      <c r="AB129" s="2">
        <f t="shared" si="21"/>
        <v>170198</v>
      </c>
      <c r="AC129" s="2">
        <f t="shared" si="30"/>
        <v>6853372</v>
      </c>
      <c r="AD129" s="3">
        <f t="shared" si="10"/>
        <v>37443896.999999985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30080040.212499991</v>
      </c>
      <c r="AH129" s="3" t="e">
        <f t="shared" si="3"/>
        <v>#N/A</v>
      </c>
    </row>
    <row r="130" spans="1:34" x14ac:dyDescent="0.25">
      <c r="A130" s="1">
        <v>44306</v>
      </c>
      <c r="B130" s="2">
        <f t="shared" si="0"/>
        <v>59</v>
      </c>
      <c r="C130" s="7"/>
      <c r="D130" s="2" t="e">
        <f t="shared" si="12"/>
        <v>#N/A</v>
      </c>
      <c r="E130" s="2" t="e">
        <f t="shared" si="22"/>
        <v>#N/A</v>
      </c>
      <c r="F130" s="2">
        <v>689003.04801920056</v>
      </c>
      <c r="G130" s="2">
        <f t="shared" si="26"/>
        <v>438938.14285714284</v>
      </c>
      <c r="H130" s="2">
        <f t="shared" si="31"/>
        <v>43479471.428571366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1267797.5714285702</v>
      </c>
      <c r="M130" s="8" t="e">
        <f t="shared" si="28"/>
        <v>#N/A</v>
      </c>
      <c r="N130" s="21" t="e">
        <f t="shared" si="15"/>
        <v>#N/A</v>
      </c>
      <c r="O130" s="2" t="e">
        <f t="shared" si="24"/>
        <v>#N/A</v>
      </c>
      <c r="P130" s="2">
        <v>700861.05042016506</v>
      </c>
      <c r="Q130" s="21">
        <f t="shared" si="34"/>
        <v>450000</v>
      </c>
      <c r="R130" s="2">
        <f t="shared" si="32"/>
        <v>44747269</v>
      </c>
      <c r="S130" s="2">
        <f t="shared" si="17"/>
        <v>438938.14285714179</v>
      </c>
      <c r="T130" s="2">
        <f t="shared" si="18"/>
        <v>11061.857142857043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37582881.999999985</v>
      </c>
      <c r="Z130" s="2" t="str">
        <f t="shared" si="8"/>
        <v>HERE</v>
      </c>
      <c r="AA130" s="2">
        <f>IF(Z130="HERE",Y130,AA129+Graph!$G$1*1000)</f>
        <v>37582881.999999985</v>
      </c>
      <c r="AB130" s="2">
        <f t="shared" si="21"/>
        <v>138985</v>
      </c>
      <c r="AC130" s="2">
        <f t="shared" si="30"/>
        <v>7164387</v>
      </c>
      <c r="AD130" s="3">
        <f t="shared" si="10"/>
        <v>37582881.999999985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30372983.224999987</v>
      </c>
      <c r="AH130" s="3" t="e">
        <f t="shared" si="3"/>
        <v>#N/A</v>
      </c>
    </row>
    <row r="131" spans="1:34" x14ac:dyDescent="0.25">
      <c r="A131" s="1">
        <v>44307</v>
      </c>
      <c r="B131" s="2">
        <f t="shared" si="0"/>
        <v>60</v>
      </c>
      <c r="C131" s="7"/>
      <c r="D131" s="2" t="e">
        <f t="shared" si="12"/>
        <v>#N/A</v>
      </c>
      <c r="E131" s="2" t="e">
        <f t="shared" si="22"/>
        <v>#N/A</v>
      </c>
      <c r="F131" s="2">
        <v>693017.3642256856</v>
      </c>
      <c r="G131" s="2">
        <f t="shared" si="26"/>
        <v>438938.14285714284</v>
      </c>
      <c r="H131" s="2">
        <f t="shared" si="31"/>
        <v>43918409.571428508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1278859.4285714272</v>
      </c>
      <c r="M131" s="8" t="e">
        <f t="shared" si="28"/>
        <v>#N/A</v>
      </c>
      <c r="N131" s="21" t="e">
        <f t="shared" si="15"/>
        <v>#N/A</v>
      </c>
      <c r="O131" s="2" t="e">
        <f t="shared" si="24"/>
        <v>#N/A</v>
      </c>
      <c r="P131" s="2">
        <v>704977.82713085413</v>
      </c>
      <c r="Q131" s="21">
        <f t="shared" si="34"/>
        <v>450000</v>
      </c>
      <c r="R131" s="2">
        <f t="shared" si="32"/>
        <v>45197269</v>
      </c>
      <c r="S131" s="2">
        <f t="shared" si="17"/>
        <v>438938.14285714179</v>
      </c>
      <c r="T131" s="2">
        <f t="shared" si="18"/>
        <v>11061.857142857043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37750069.999999985</v>
      </c>
      <c r="Z131" s="2" t="str">
        <f t="shared" si="8"/>
        <v>HERE</v>
      </c>
      <c r="AA131" s="2">
        <f>IF(Z131="HERE",Y131,AA130+Graph!$G$1*1000)</f>
        <v>37750069.999999985</v>
      </c>
      <c r="AB131" s="2">
        <f t="shared" si="21"/>
        <v>167188</v>
      </c>
      <c r="AC131" s="2">
        <f t="shared" si="30"/>
        <v>7447199</v>
      </c>
      <c r="AD131" s="3">
        <f t="shared" si="10"/>
        <v>37750069.999999985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30665926.237499986</v>
      </c>
      <c r="AH131" s="3" t="e">
        <f t="shared" si="3"/>
        <v>#N/A</v>
      </c>
    </row>
    <row r="132" spans="1:34" x14ac:dyDescent="0.25">
      <c r="A132" s="1">
        <v>44308</v>
      </c>
      <c r="B132" s="2">
        <f t="shared" si="0"/>
        <v>61</v>
      </c>
      <c r="C132" s="7"/>
      <c r="D132" s="2" t="e">
        <f t="shared" si="12"/>
        <v>#N/A</v>
      </c>
      <c r="E132" s="2" t="e">
        <f t="shared" si="22"/>
        <v>#N/A</v>
      </c>
      <c r="F132" s="2">
        <v>697031.68043217063</v>
      </c>
      <c r="G132" s="2">
        <f t="shared" si="26"/>
        <v>438938.14285714284</v>
      </c>
      <c r="H132" s="2">
        <f t="shared" si="31"/>
        <v>44357347.714285649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1289921.2857142843</v>
      </c>
      <c r="M132" s="8" t="e">
        <f t="shared" si="28"/>
        <v>#N/A</v>
      </c>
      <c r="N132" s="21" t="e">
        <f t="shared" si="15"/>
        <v>#N/A</v>
      </c>
      <c r="O132" s="2" t="e">
        <f t="shared" si="24"/>
        <v>#N/A</v>
      </c>
      <c r="P132" s="2">
        <v>709094.6038415432</v>
      </c>
      <c r="Q132" s="21">
        <f t="shared" si="34"/>
        <v>450000</v>
      </c>
      <c r="R132" s="2">
        <f t="shared" si="32"/>
        <v>45647269</v>
      </c>
      <c r="S132" s="2">
        <f t="shared" si="17"/>
        <v>438938.14285714179</v>
      </c>
      <c r="T132" s="2">
        <f t="shared" si="18"/>
        <v>11061.857142857043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37756084.999999985</v>
      </c>
      <c r="Z132" s="2" t="str">
        <f t="shared" si="8"/>
        <v>HERE</v>
      </c>
      <c r="AA132" s="2">
        <f>IF(Z132="HERE",Y132,AA131+Graph!$G$1*1000)</f>
        <v>37756084.999999985</v>
      </c>
      <c r="AB132" s="2">
        <f t="shared" si="21"/>
        <v>6015</v>
      </c>
      <c r="AC132" s="2">
        <f t="shared" si="30"/>
        <v>7891184</v>
      </c>
      <c r="AD132" s="3">
        <f t="shared" si="10"/>
        <v>37756084.999999985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30958869.249999989</v>
      </c>
      <c r="AH132" s="3" t="e">
        <f t="shared" si="3"/>
        <v>#N/A</v>
      </c>
    </row>
    <row r="133" spans="1:34" x14ac:dyDescent="0.25">
      <c r="A133" s="1">
        <v>44309</v>
      </c>
      <c r="B133" s="2">
        <f t="shared" si="0"/>
        <v>62</v>
      </c>
      <c r="C133" s="7"/>
      <c r="D133" s="2" t="e">
        <f t="shared" si="12"/>
        <v>#N/A</v>
      </c>
      <c r="E133" s="2" t="e">
        <f t="shared" si="22"/>
        <v>#N/A</v>
      </c>
      <c r="F133" s="2">
        <v>701045.99663865566</v>
      </c>
      <c r="G133" s="2">
        <f t="shared" si="26"/>
        <v>438938.14285714284</v>
      </c>
      <c r="H133" s="2">
        <f t="shared" si="31"/>
        <v>44796285.857142791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1300983.1428571413</v>
      </c>
      <c r="M133" s="8" t="e">
        <f t="shared" si="28"/>
        <v>#N/A</v>
      </c>
      <c r="N133" s="21" t="e">
        <f t="shared" si="15"/>
        <v>#N/A</v>
      </c>
      <c r="O133" s="2" t="e">
        <f t="shared" si="24"/>
        <v>#N/A</v>
      </c>
      <c r="P133" s="2">
        <v>713211.38055223227</v>
      </c>
      <c r="Q133" s="21">
        <f t="shared" si="34"/>
        <v>450000</v>
      </c>
      <c r="R133" s="2">
        <f t="shared" si="32"/>
        <v>46097269</v>
      </c>
      <c r="S133" s="2">
        <f t="shared" si="17"/>
        <v>438938.14285714179</v>
      </c>
      <c r="T133" s="2">
        <f t="shared" si="18"/>
        <v>11061.857142857043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37718328.999999985</v>
      </c>
      <c r="Z133" s="2" t="str">
        <f t="shared" si="8"/>
        <v>HERE</v>
      </c>
      <c r="AA133" s="2">
        <f>IF(Z133="HERE",Y133,AA132+Graph!$G$1*1000)</f>
        <v>37718328.999999985</v>
      </c>
      <c r="AB133" s="2">
        <f t="shared" si="21"/>
        <v>-37756</v>
      </c>
      <c r="AC133" s="2">
        <f t="shared" si="30"/>
        <v>8378940</v>
      </c>
      <c r="AD133" s="3">
        <f t="shared" si="10"/>
        <v>37718328.999999985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31251812.262499988</v>
      </c>
      <c r="AH133" s="3" t="e">
        <f t="shared" si="3"/>
        <v>#N/A</v>
      </c>
    </row>
    <row r="134" spans="1:34" x14ac:dyDescent="0.25">
      <c r="A134" s="1">
        <v>44310</v>
      </c>
      <c r="B134" s="2">
        <f t="shared" si="0"/>
        <v>63</v>
      </c>
      <c r="C134" s="7"/>
      <c r="D134" s="2" t="e">
        <f t="shared" si="12"/>
        <v>#N/A</v>
      </c>
      <c r="E134" s="2" t="e">
        <f t="shared" si="22"/>
        <v>#N/A</v>
      </c>
      <c r="F134" s="2">
        <v>705060.3128451407</v>
      </c>
      <c r="G134" s="2">
        <f t="shared" si="26"/>
        <v>438938.14285714284</v>
      </c>
      <c r="H134" s="2">
        <f t="shared" si="31"/>
        <v>45235223.999999933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1312044.9999999984</v>
      </c>
      <c r="M134" s="8" t="e">
        <f t="shared" si="28"/>
        <v>#N/A</v>
      </c>
      <c r="N134" s="21" t="e">
        <f t="shared" si="15"/>
        <v>#N/A</v>
      </c>
      <c r="O134" s="2" t="e">
        <f t="shared" si="24"/>
        <v>#N/A</v>
      </c>
      <c r="P134" s="2">
        <v>717328.15726289153</v>
      </c>
      <c r="Q134" s="21">
        <f t="shared" si="34"/>
        <v>450000</v>
      </c>
      <c r="R134" s="2">
        <f t="shared" si="32"/>
        <v>46547269</v>
      </c>
      <c r="S134" s="2">
        <f t="shared" si="17"/>
        <v>438938.14285714179</v>
      </c>
      <c r="T134" s="2">
        <f t="shared" si="18"/>
        <v>11061.857142857043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37569939.999999985</v>
      </c>
      <c r="Z134" s="2" t="str">
        <f t="shared" si="8"/>
        <v>HERE</v>
      </c>
      <c r="AA134" s="2">
        <f>IF(Z134="HERE",Y134,AA133+Graph!$G$1*1000)</f>
        <v>37569939.999999985</v>
      </c>
      <c r="AB134" s="2">
        <f t="shared" si="21"/>
        <v>-148389</v>
      </c>
      <c r="AC134" s="2">
        <f t="shared" si="30"/>
        <v>8977329</v>
      </c>
      <c r="AD134" s="3">
        <f t="shared" si="10"/>
        <v>37569939.999999985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31544755.274999987</v>
      </c>
      <c r="AH134" s="3" t="e">
        <f t="shared" si="3"/>
        <v>#N/A</v>
      </c>
    </row>
    <row r="135" spans="1:34" x14ac:dyDescent="0.25">
      <c r="A135" s="1">
        <v>44311</v>
      </c>
      <c r="B135" s="2">
        <f t="shared" si="0"/>
        <v>64</v>
      </c>
      <c r="C135" s="7"/>
      <c r="D135" s="2" t="e">
        <f t="shared" si="12"/>
        <v>#N/A</v>
      </c>
      <c r="E135" s="2" t="e">
        <f t="shared" si="22"/>
        <v>#N/A</v>
      </c>
      <c r="F135" s="2">
        <v>709074.62905162573</v>
      </c>
      <c r="G135" s="2">
        <f t="shared" si="26"/>
        <v>438938.14285714284</v>
      </c>
      <c r="H135" s="2">
        <f t="shared" si="31"/>
        <v>45674162.142857075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1323106.8571428554</v>
      </c>
      <c r="M135" s="8" t="e">
        <f t="shared" si="28"/>
        <v>#N/A</v>
      </c>
      <c r="N135" s="21" t="e">
        <f t="shared" si="15"/>
        <v>#N/A</v>
      </c>
      <c r="O135" s="2" t="e">
        <f t="shared" si="24"/>
        <v>#N/A</v>
      </c>
      <c r="P135" s="2">
        <v>721444.9339735806</v>
      </c>
      <c r="Q135" s="21">
        <f t="shared" si="34"/>
        <v>450000</v>
      </c>
      <c r="R135" s="2">
        <f t="shared" si="32"/>
        <v>46997269</v>
      </c>
      <c r="S135" s="2">
        <f t="shared" si="17"/>
        <v>438938.14285714179</v>
      </c>
      <c r="T135" s="2">
        <f t="shared" si="18"/>
        <v>11061.857142857043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37700901.999999985</v>
      </c>
      <c r="Z135" s="2" t="str">
        <f t="shared" si="8"/>
        <v>HERE</v>
      </c>
      <c r="AA135" s="2">
        <f>IF(Z135="HERE",Y135,AA134+Graph!$G$1*1000)</f>
        <v>37700901.999999985</v>
      </c>
      <c r="AB135" s="2">
        <f t="shared" si="21"/>
        <v>130962</v>
      </c>
      <c r="AC135" s="2">
        <f t="shared" si="30"/>
        <v>9296367</v>
      </c>
      <c r="AD135" s="3">
        <f t="shared" si="10"/>
        <v>37700901.999999985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31837698.287499987</v>
      </c>
      <c r="AH135" s="3" t="e">
        <f t="shared" si="3"/>
        <v>#N/A</v>
      </c>
    </row>
    <row r="136" spans="1:34" x14ac:dyDescent="0.25">
      <c r="A136" s="1">
        <v>44312</v>
      </c>
      <c r="B136" s="2">
        <f t="shared" si="0"/>
        <v>65</v>
      </c>
      <c r="C136" s="7"/>
      <c r="D136" s="2" t="e">
        <f t="shared" si="12"/>
        <v>#N/A</v>
      </c>
      <c r="E136" s="2" t="e">
        <f t="shared" si="22"/>
        <v>#N/A</v>
      </c>
      <c r="F136" s="2">
        <v>713088.94525808096</v>
      </c>
      <c r="G136" s="2">
        <f t="shared" si="26"/>
        <v>438938.14285714284</v>
      </c>
      <c r="H136" s="2">
        <f t="shared" si="31"/>
        <v>46113100.285714217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1334168.7142857125</v>
      </c>
      <c r="M136" s="8" t="e">
        <f t="shared" si="28"/>
        <v>#N/A</v>
      </c>
      <c r="N136" s="21" t="e">
        <f t="shared" si="15"/>
        <v>#N/A</v>
      </c>
      <c r="O136" s="2" t="e">
        <f t="shared" si="24"/>
        <v>#N/A</v>
      </c>
      <c r="P136" s="2">
        <v>725561.71068426967</v>
      </c>
      <c r="Q136" s="21">
        <f t="shared" si="34"/>
        <v>450000</v>
      </c>
      <c r="R136" s="2">
        <f t="shared" si="32"/>
        <v>47447269</v>
      </c>
      <c r="S136" s="2">
        <f t="shared" si="17"/>
        <v>438938.14285714179</v>
      </c>
      <c r="T136" s="2">
        <f t="shared" si="18"/>
        <v>11061.857142857043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37800553.999999985</v>
      </c>
      <c r="Z136" s="2" t="str">
        <f t="shared" si="8"/>
        <v>HERE</v>
      </c>
      <c r="AA136" s="2">
        <f>IF(Z136="HERE",Y136,AA135+Graph!$G$1*1000)</f>
        <v>37800553.999999985</v>
      </c>
      <c r="AB136" s="2">
        <f t="shared" si="21"/>
        <v>99652</v>
      </c>
      <c r="AC136" s="2">
        <f t="shared" si="30"/>
        <v>9646715</v>
      </c>
      <c r="AD136" s="3">
        <f t="shared" si="10"/>
        <v>37800553.999999985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32130641.299999986</v>
      </c>
      <c r="AH136" s="3" t="e">
        <f t="shared" si="3"/>
        <v>#N/A</v>
      </c>
    </row>
    <row r="137" spans="1:34" x14ac:dyDescent="0.25">
      <c r="A137" s="1">
        <v>44313</v>
      </c>
      <c r="B137" s="2">
        <f t="shared" si="0"/>
        <v>66</v>
      </c>
      <c r="C137" s="7"/>
      <c r="D137" s="2" t="e">
        <f t="shared" si="12"/>
        <v>#N/A</v>
      </c>
      <c r="E137" s="2" t="e">
        <f t="shared" si="22"/>
        <v>#N/A</v>
      </c>
      <c r="F137" s="2">
        <v>717103.26146456599</v>
      </c>
      <c r="G137" s="2">
        <f t="shared" si="26"/>
        <v>438938.14285714284</v>
      </c>
      <c r="H137" s="2">
        <f t="shared" si="31"/>
        <v>46552038.428571358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1345230.5714285695</v>
      </c>
      <c r="M137" s="8" t="e">
        <f t="shared" si="28"/>
        <v>#N/A</v>
      </c>
      <c r="N137" s="21" t="e">
        <f t="shared" si="15"/>
        <v>#N/A</v>
      </c>
      <c r="O137" s="2" t="e">
        <f t="shared" si="24"/>
        <v>#N/A</v>
      </c>
      <c r="P137" s="2">
        <v>729678.48739495873</v>
      </c>
      <c r="Q137" s="21">
        <f t="shared" si="34"/>
        <v>450000</v>
      </c>
      <c r="R137" s="2">
        <f t="shared" si="32"/>
        <v>47897269</v>
      </c>
      <c r="S137" s="2">
        <f t="shared" si="17"/>
        <v>438938.14285714179</v>
      </c>
      <c r="T137" s="2">
        <f t="shared" si="18"/>
        <v>11061.857142857043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37875797.999999985</v>
      </c>
      <c r="Z137" s="2" t="str">
        <f t="shared" si="8"/>
        <v>HERE</v>
      </c>
      <c r="AA137" s="2">
        <f>IF(Z137="HERE",Y137,AA136+Graph!$G$1*1000)</f>
        <v>37875797.999999985</v>
      </c>
      <c r="AB137" s="2">
        <f t="shared" si="21"/>
        <v>75244</v>
      </c>
      <c r="AC137" s="2">
        <f t="shared" si="30"/>
        <v>10021471</v>
      </c>
      <c r="AD137" s="3">
        <f t="shared" si="10"/>
        <v>37875797.999999985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32359129.449999988</v>
      </c>
      <c r="AH137" s="3" t="e">
        <f t="shared" si="3"/>
        <v>#N/A</v>
      </c>
    </row>
    <row r="138" spans="1:34" x14ac:dyDescent="0.25">
      <c r="A138" s="1">
        <v>44314</v>
      </c>
      <c r="B138" s="2">
        <f t="shared" si="0"/>
        <v>67</v>
      </c>
      <c r="C138" s="7"/>
      <c r="D138" s="2" t="e">
        <f t="shared" si="12"/>
        <v>#N/A</v>
      </c>
      <c r="E138" s="2" t="e">
        <f t="shared" si="22"/>
        <v>#N/A</v>
      </c>
      <c r="F138" s="2">
        <v>721117.57767105103</v>
      </c>
      <c r="G138" s="2">
        <f t="shared" si="26"/>
        <v>438938.14285714284</v>
      </c>
      <c r="H138" s="2">
        <f t="shared" si="31"/>
        <v>46990976.5714285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1356292.4285714265</v>
      </c>
      <c r="M138" s="8" t="e">
        <f t="shared" si="28"/>
        <v>#N/A</v>
      </c>
      <c r="N138" s="21" t="e">
        <f t="shared" si="15"/>
        <v>#N/A</v>
      </c>
      <c r="O138" s="2" t="e">
        <f t="shared" si="24"/>
        <v>#N/A</v>
      </c>
      <c r="P138" s="2">
        <v>733795.2641056478</v>
      </c>
      <c r="Q138" s="21">
        <f t="shared" si="34"/>
        <v>450000</v>
      </c>
      <c r="R138" s="2">
        <f t="shared" si="32"/>
        <v>48347269</v>
      </c>
      <c r="S138" s="2">
        <f t="shared" si="17"/>
        <v>438938.14285714179</v>
      </c>
      <c r="T138" s="2">
        <f t="shared" si="18"/>
        <v>11061.857142857043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37856781.999999985</v>
      </c>
      <c r="Z138" s="2" t="str">
        <f t="shared" si="8"/>
        <v>HERE</v>
      </c>
      <c r="AA138" s="2">
        <f>IF(Z138="HERE",Y138,AA137+Graph!$G$1*1000)</f>
        <v>37856781.999999985</v>
      </c>
      <c r="AB138" s="2">
        <f t="shared" si="21"/>
        <v>-19016</v>
      </c>
      <c r="AC138" s="2">
        <f t="shared" si="30"/>
        <v>10490487</v>
      </c>
      <c r="AD138" s="3">
        <f t="shared" si="10"/>
        <v>37856781.999999985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32527027.899999987</v>
      </c>
      <c r="AH138" s="3" t="e">
        <f t="shared" si="3"/>
        <v>#N/A</v>
      </c>
    </row>
    <row r="139" spans="1:34" x14ac:dyDescent="0.25">
      <c r="A139" s="1">
        <v>44315</v>
      </c>
      <c r="B139" s="2">
        <f t="shared" si="0"/>
        <v>68</v>
      </c>
      <c r="C139" s="7"/>
      <c r="D139" s="2" t="e">
        <f t="shared" si="12"/>
        <v>#N/A</v>
      </c>
      <c r="E139" s="2" t="e">
        <f t="shared" si="22"/>
        <v>#N/A</v>
      </c>
      <c r="F139" s="2">
        <v>725131.89387753606</v>
      </c>
      <c r="G139" s="2">
        <f t="shared" si="26"/>
        <v>438938.14285714284</v>
      </c>
      <c r="H139" s="2">
        <f t="shared" si="31"/>
        <v>47429914.714285642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1367354.2857142836</v>
      </c>
      <c r="M139" s="8" t="e">
        <f t="shared" si="28"/>
        <v>#N/A</v>
      </c>
      <c r="N139" s="21" t="e">
        <f t="shared" si="15"/>
        <v>#N/A</v>
      </c>
      <c r="O139" s="2" t="e">
        <f t="shared" si="24"/>
        <v>#N/A</v>
      </c>
      <c r="P139" s="2">
        <v>737912.04081633687</v>
      </c>
      <c r="Q139" s="21">
        <f t="shared" si="34"/>
        <v>450000</v>
      </c>
      <c r="R139" s="2">
        <f t="shared" si="32"/>
        <v>48797269</v>
      </c>
      <c r="S139" s="2">
        <f t="shared" si="17"/>
        <v>438938.14285714179</v>
      </c>
      <c r="T139" s="2">
        <f t="shared" si="18"/>
        <v>11061.857142857043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37826221.999999985</v>
      </c>
      <c r="Z139" s="2" t="str">
        <f t="shared" si="8"/>
        <v>HERE</v>
      </c>
      <c r="AA139" s="2">
        <f>IF(Z139="HERE",Y139,AA138+Graph!$G$1*1000)</f>
        <v>37826221.999999985</v>
      </c>
      <c r="AB139" s="2">
        <f t="shared" si="21"/>
        <v>-30560</v>
      </c>
      <c r="AC139" s="2">
        <f t="shared" si="30"/>
        <v>10971047</v>
      </c>
      <c r="AD139" s="3">
        <f t="shared" si="10"/>
        <v>37826221.999999985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32662837.999999989</v>
      </c>
      <c r="AH139" s="3" t="e">
        <f t="shared" si="3"/>
        <v>#N/A</v>
      </c>
    </row>
    <row r="140" spans="1:34" x14ac:dyDescent="0.25">
      <c r="A140" s="1">
        <v>44316</v>
      </c>
      <c r="B140" s="2">
        <f t="shared" si="0"/>
        <v>69</v>
      </c>
      <c r="C140" s="7"/>
      <c r="D140" s="2" t="e">
        <f t="shared" si="12"/>
        <v>#N/A</v>
      </c>
      <c r="E140" s="2" t="e">
        <f t="shared" si="22"/>
        <v>#N/A</v>
      </c>
      <c r="F140" s="2">
        <v>729146.21008402109</v>
      </c>
      <c r="G140" s="2">
        <f t="shared" si="26"/>
        <v>438938.14285714284</v>
      </c>
      <c r="H140" s="2">
        <f t="shared" si="31"/>
        <v>47868852.857142784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1378416.1428571406</v>
      </c>
      <c r="M140" s="8" t="e">
        <f t="shared" si="28"/>
        <v>#N/A</v>
      </c>
      <c r="N140" s="21" t="e">
        <f t="shared" si="15"/>
        <v>#N/A</v>
      </c>
      <c r="O140" s="2" t="e">
        <f t="shared" si="24"/>
        <v>#N/A</v>
      </c>
      <c r="P140" s="2">
        <v>742028.81752699614</v>
      </c>
      <c r="Q140" s="21">
        <f t="shared" si="34"/>
        <v>450000</v>
      </c>
      <c r="R140" s="2">
        <f t="shared" si="32"/>
        <v>49247269</v>
      </c>
      <c r="S140" s="2">
        <f t="shared" si="17"/>
        <v>438938.14285714179</v>
      </c>
      <c r="T140" s="2">
        <f t="shared" si="18"/>
        <v>11061.857142857043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37782058.999999985</v>
      </c>
      <c r="Z140" s="2" t="str">
        <f t="shared" si="8"/>
        <v>HERE</v>
      </c>
      <c r="AA140" s="2">
        <f>IF(Z140="HERE",Y140,AA139+Graph!$G$1*1000)</f>
        <v>37782058.999999985</v>
      </c>
      <c r="AB140" s="2">
        <f t="shared" si="21"/>
        <v>-44163</v>
      </c>
      <c r="AC140" s="2">
        <f t="shared" si="30"/>
        <v>11465210</v>
      </c>
      <c r="AD140" s="3">
        <f t="shared" si="10"/>
        <v>37782058.999999985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32792239.949999988</v>
      </c>
      <c r="AH140" s="3" t="e">
        <f t="shared" si="3"/>
        <v>#N/A</v>
      </c>
    </row>
    <row r="141" spans="1:34" x14ac:dyDescent="0.25">
      <c r="A141" s="1">
        <v>44317</v>
      </c>
      <c r="B141" s="2">
        <f t="shared" si="0"/>
        <v>70</v>
      </c>
      <c r="C141" s="7"/>
      <c r="D141" s="2" t="e">
        <f t="shared" si="12"/>
        <v>#N/A</v>
      </c>
      <c r="E141" s="2" t="e">
        <f t="shared" si="22"/>
        <v>#N/A</v>
      </c>
      <c r="F141" s="2">
        <v>733160.52629050612</v>
      </c>
      <c r="G141" s="2">
        <f t="shared" si="26"/>
        <v>438938.14285714284</v>
      </c>
      <c r="H141" s="2">
        <f t="shared" si="31"/>
        <v>48307790.999999925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1389477.9999999977</v>
      </c>
      <c r="M141" s="8" t="e">
        <f t="shared" si="28"/>
        <v>#N/A</v>
      </c>
      <c r="N141" s="21" t="e">
        <f t="shared" si="15"/>
        <v>#N/A</v>
      </c>
      <c r="O141" s="2" t="e">
        <f t="shared" si="24"/>
        <v>#N/A</v>
      </c>
      <c r="P141" s="2">
        <v>746145.5942376852</v>
      </c>
      <c r="Q141" s="21">
        <f t="shared" si="34"/>
        <v>450000</v>
      </c>
      <c r="R141" s="2">
        <f t="shared" si="32"/>
        <v>49697269</v>
      </c>
      <c r="S141" s="2">
        <f t="shared" si="17"/>
        <v>438938.14285714179</v>
      </c>
      <c r="T141" s="2">
        <f t="shared" si="18"/>
        <v>11061.857142857043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37682980.999999985</v>
      </c>
      <c r="Z141" s="2" t="str">
        <f t="shared" si="8"/>
        <v>HERE</v>
      </c>
      <c r="AA141" s="2">
        <f>IF(Z141="HERE",Y141,AA140+Graph!$G$1*1000)</f>
        <v>37682980.999999985</v>
      </c>
      <c r="AB141" s="2">
        <f t="shared" si="21"/>
        <v>-99078</v>
      </c>
      <c r="AC141" s="2">
        <f t="shared" si="30"/>
        <v>12014288</v>
      </c>
      <c r="AD141" s="3">
        <f t="shared" si="10"/>
        <v>37682980.999999985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32961012.199999988</v>
      </c>
      <c r="AH141" s="3" t="e">
        <f t="shared" si="3"/>
        <v>#N/A</v>
      </c>
    </row>
    <row r="142" spans="1:34" x14ac:dyDescent="0.25">
      <c r="A142" s="1">
        <v>44318</v>
      </c>
      <c r="B142" s="2">
        <f t="shared" si="0"/>
        <v>71</v>
      </c>
      <c r="C142" s="7"/>
      <c r="D142" s="2" t="e">
        <f t="shared" si="12"/>
        <v>#N/A</v>
      </c>
      <c r="E142" s="2" t="e">
        <f t="shared" si="22"/>
        <v>#N/A</v>
      </c>
      <c r="F142" s="2">
        <v>737174.84249699116</v>
      </c>
      <c r="G142" s="2">
        <f t="shared" si="26"/>
        <v>438938.14285714284</v>
      </c>
      <c r="H142" s="2">
        <f t="shared" si="31"/>
        <v>48746729.142857067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1400539.8571428547</v>
      </c>
      <c r="M142" s="8" t="e">
        <f t="shared" si="28"/>
        <v>#N/A</v>
      </c>
      <c r="N142" s="21" t="e">
        <f t="shared" si="15"/>
        <v>#N/A</v>
      </c>
      <c r="O142" s="2" t="e">
        <f t="shared" si="24"/>
        <v>#N/A</v>
      </c>
      <c r="P142" s="2">
        <v>750262.37094837427</v>
      </c>
      <c r="Q142" s="21">
        <f t="shared" si="34"/>
        <v>450000</v>
      </c>
      <c r="R142" s="2">
        <f t="shared" si="32"/>
        <v>50147269</v>
      </c>
      <c r="S142" s="2">
        <f t="shared" si="17"/>
        <v>438938.14285714179</v>
      </c>
      <c r="T142" s="2">
        <f t="shared" si="18"/>
        <v>11061.857142857043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37853262.999999985</v>
      </c>
      <c r="Z142" s="2" t="str">
        <f t="shared" si="8"/>
        <v>HERE</v>
      </c>
      <c r="AA142" s="2">
        <f>IF(Z142="HERE",Y142,AA141+Graph!$G$1*1000)</f>
        <v>37853262.999999985</v>
      </c>
      <c r="AB142" s="2">
        <f t="shared" si="21"/>
        <v>170282</v>
      </c>
      <c r="AC142" s="2">
        <f t="shared" si="30"/>
        <v>12294006</v>
      </c>
      <c r="AD142" s="3">
        <f t="shared" si="10"/>
        <v>37853262.999999985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33174416.249999989</v>
      </c>
      <c r="AH142" s="3" t="e">
        <f t="shared" si="3"/>
        <v>#N/A</v>
      </c>
    </row>
    <row r="143" spans="1:34" x14ac:dyDescent="0.25">
      <c r="A143" s="1">
        <v>44319</v>
      </c>
      <c r="B143" s="2">
        <f t="shared" si="0"/>
        <v>72</v>
      </c>
      <c r="C143" s="7"/>
      <c r="D143" s="2" t="e">
        <f t="shared" si="12"/>
        <v>#N/A</v>
      </c>
      <c r="E143" s="2" t="e">
        <f t="shared" si="22"/>
        <v>#N/A</v>
      </c>
      <c r="F143" s="2">
        <v>741189.15870347619</v>
      </c>
      <c r="G143" s="2">
        <f t="shared" si="26"/>
        <v>438938.14285714284</v>
      </c>
      <c r="H143" s="2">
        <f t="shared" si="31"/>
        <v>49185667.285714209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1411601.7142857118</v>
      </c>
      <c r="M143" s="8" t="e">
        <f t="shared" si="28"/>
        <v>#N/A</v>
      </c>
      <c r="N143" s="21" t="e">
        <f t="shared" si="15"/>
        <v>#N/A</v>
      </c>
      <c r="O143" s="2" t="e">
        <f t="shared" si="24"/>
        <v>#N/A</v>
      </c>
      <c r="P143" s="2">
        <v>754379.14765906334</v>
      </c>
      <c r="Q143" s="21">
        <f t="shared" si="34"/>
        <v>450000</v>
      </c>
      <c r="R143" s="2">
        <f t="shared" si="32"/>
        <v>50597269</v>
      </c>
      <c r="S143" s="2">
        <f t="shared" si="17"/>
        <v>438938.14285714179</v>
      </c>
      <c r="T143" s="2">
        <f t="shared" si="18"/>
        <v>11061.857142857043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37950782.999999985</v>
      </c>
      <c r="Z143" s="2" t="str">
        <f t="shared" si="8"/>
        <v>HERE</v>
      </c>
      <c r="AA143" s="2">
        <f>IF(Z143="HERE",Y143,AA142+Graph!$G$1*1000)</f>
        <v>37950782.999999985</v>
      </c>
      <c r="AB143" s="2">
        <f t="shared" si="21"/>
        <v>97520</v>
      </c>
      <c r="AC143" s="2">
        <f t="shared" si="30"/>
        <v>12646486</v>
      </c>
      <c r="AD143" s="3">
        <f t="shared" si="10"/>
        <v>37950782.999999985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33405951.649999987</v>
      </c>
      <c r="AH143" s="3" t="e">
        <f t="shared" si="3"/>
        <v>#N/A</v>
      </c>
    </row>
    <row r="144" spans="1:34" x14ac:dyDescent="0.25">
      <c r="A144" s="1">
        <v>44320</v>
      </c>
      <c r="B144" s="2">
        <f t="shared" si="0"/>
        <v>73</v>
      </c>
      <c r="C144" s="7"/>
      <c r="D144" s="2" t="e">
        <f t="shared" si="12"/>
        <v>#N/A</v>
      </c>
      <c r="E144" s="2" t="e">
        <f t="shared" si="22"/>
        <v>#N/A</v>
      </c>
      <c r="F144" s="2">
        <v>745203.47490996122</v>
      </c>
      <c r="G144" s="2">
        <f t="shared" si="26"/>
        <v>438938.14285714284</v>
      </c>
      <c r="H144" s="2">
        <f t="shared" si="31"/>
        <v>49624605.428571351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1422663.5714285688</v>
      </c>
      <c r="M144" s="8" t="e">
        <f t="shared" si="28"/>
        <v>#N/A</v>
      </c>
      <c r="N144" s="21" t="e">
        <f t="shared" si="15"/>
        <v>#N/A</v>
      </c>
      <c r="O144" s="2" t="e">
        <f t="shared" si="24"/>
        <v>#N/A</v>
      </c>
      <c r="P144" s="2">
        <v>758495.92436975241</v>
      </c>
      <c r="Q144" s="21">
        <f t="shared" si="34"/>
        <v>450000</v>
      </c>
      <c r="R144" s="2">
        <f t="shared" si="32"/>
        <v>51047269</v>
      </c>
      <c r="S144" s="2">
        <f t="shared" si="17"/>
        <v>438938.14285714179</v>
      </c>
      <c r="T144" s="2">
        <f t="shared" si="18"/>
        <v>11061.857142857043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37988970.999999985</v>
      </c>
      <c r="Z144" s="2" t="str">
        <f t="shared" si="8"/>
        <v>HERE</v>
      </c>
      <c r="AA144" s="2">
        <f>IF(Z144="HERE",Y144,AA143+Graph!$G$1*1000)</f>
        <v>37988970.999999985</v>
      </c>
      <c r="AB144" s="2">
        <f t="shared" si="21"/>
        <v>38188</v>
      </c>
      <c r="AC144" s="2">
        <f t="shared" si="30"/>
        <v>13058298</v>
      </c>
      <c r="AD144" s="3">
        <f t="shared" si="10"/>
        <v>37988970.999999985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33519263.099999987</v>
      </c>
      <c r="AH144" s="3" t="e">
        <f t="shared" si="3"/>
        <v>#N/A</v>
      </c>
    </row>
    <row r="145" spans="1:34" x14ac:dyDescent="0.25">
      <c r="A145" s="1">
        <v>44321</v>
      </c>
      <c r="B145" s="2">
        <f t="shared" si="0"/>
        <v>74</v>
      </c>
      <c r="C145" s="7"/>
      <c r="D145" s="2" t="e">
        <f t="shared" si="12"/>
        <v>#N/A</v>
      </c>
      <c r="E145" s="2" t="e">
        <f t="shared" si="22"/>
        <v>#N/A</v>
      </c>
      <c r="F145" s="2">
        <v>749217.79111644626</v>
      </c>
      <c r="G145" s="2">
        <f t="shared" si="26"/>
        <v>438938.14285714284</v>
      </c>
      <c r="H145" s="2">
        <f t="shared" si="31"/>
        <v>50063543.571428493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1433725.4285714258</v>
      </c>
      <c r="M145" s="8" t="e">
        <f t="shared" si="28"/>
        <v>#N/A</v>
      </c>
      <c r="N145" s="21" t="e">
        <f t="shared" si="15"/>
        <v>#N/A</v>
      </c>
      <c r="O145" s="2" t="e">
        <f t="shared" si="24"/>
        <v>#N/A</v>
      </c>
      <c r="P145" s="2">
        <v>762612.70108044147</v>
      </c>
      <c r="Q145" s="21">
        <f t="shared" si="34"/>
        <v>450000</v>
      </c>
      <c r="R145" s="2">
        <f t="shared" si="32"/>
        <v>51497269</v>
      </c>
      <c r="S145" s="2">
        <f t="shared" si="17"/>
        <v>438938.14285714179</v>
      </c>
      <c r="T145" s="2">
        <f t="shared" si="18"/>
        <v>11061.857142857043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37988160.999999985</v>
      </c>
      <c r="Z145" s="2" t="str">
        <f t="shared" si="8"/>
        <v>HERE</v>
      </c>
      <c r="AA145" s="2">
        <f>IF(Z145="HERE",Y145,AA144+Graph!$G$1*1000)</f>
        <v>37988160.999999985</v>
      </c>
      <c r="AB145" s="2">
        <f t="shared" si="21"/>
        <v>-810</v>
      </c>
      <c r="AC145" s="2">
        <f t="shared" si="30"/>
        <v>13509108</v>
      </c>
      <c r="AD145" s="3">
        <f t="shared" si="10"/>
        <v>37988160.999999985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33615281.29999999</v>
      </c>
      <c r="AH145" s="3" t="e">
        <f t="shared" si="3"/>
        <v>#N/A</v>
      </c>
    </row>
    <row r="146" spans="1:34" x14ac:dyDescent="0.25">
      <c r="A146" s="1">
        <v>44322</v>
      </c>
      <c r="B146" s="2">
        <f t="shared" si="0"/>
        <v>75</v>
      </c>
      <c r="C146" s="7"/>
      <c r="D146" s="2" t="e">
        <f t="shared" si="12"/>
        <v>#N/A</v>
      </c>
      <c r="E146" s="2" t="e">
        <f t="shared" si="22"/>
        <v>#N/A</v>
      </c>
      <c r="F146" s="2">
        <v>753232.10732293129</v>
      </c>
      <c r="G146" s="2">
        <f t="shared" si="26"/>
        <v>438938.14285714284</v>
      </c>
      <c r="H146" s="2">
        <f t="shared" si="31"/>
        <v>50502481.714285634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1444787.2857142829</v>
      </c>
      <c r="M146" s="8" t="e">
        <f t="shared" si="28"/>
        <v>#N/A</v>
      </c>
      <c r="N146" s="21" t="e">
        <f t="shared" si="15"/>
        <v>#N/A</v>
      </c>
      <c r="O146" s="2" t="e">
        <f t="shared" si="24"/>
        <v>#N/A</v>
      </c>
      <c r="P146" s="2">
        <v>766729.47779110074</v>
      </c>
      <c r="Q146" s="21">
        <f t="shared" si="34"/>
        <v>450000</v>
      </c>
      <c r="R146" s="2">
        <f t="shared" si="32"/>
        <v>51947269</v>
      </c>
      <c r="S146" s="2">
        <f t="shared" si="17"/>
        <v>438938.14285714179</v>
      </c>
      <c r="T146" s="2">
        <f t="shared" si="18"/>
        <v>11061.857142857043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37935044.999999985</v>
      </c>
      <c r="Z146" s="2" t="str">
        <f t="shared" si="8"/>
        <v>HERE</v>
      </c>
      <c r="AA146" s="2">
        <f>IF(Z146="HERE",Y146,AA145+Graph!$G$1*1000)</f>
        <v>37935044.999999985</v>
      </c>
      <c r="AB146" s="2">
        <f t="shared" si="21"/>
        <v>-53116</v>
      </c>
      <c r="AC146" s="2">
        <f t="shared" si="30"/>
        <v>14012224</v>
      </c>
      <c r="AD146" s="3">
        <f t="shared" si="10"/>
        <v>37935044.999999985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33671904.54999999</v>
      </c>
      <c r="AH146" s="3" t="e">
        <f t="shared" si="3"/>
        <v>#N/A</v>
      </c>
    </row>
    <row r="147" spans="1:34" x14ac:dyDescent="0.25">
      <c r="A147" s="1">
        <v>44323</v>
      </c>
      <c r="B147" s="2">
        <f t="shared" si="0"/>
        <v>76</v>
      </c>
      <c r="C147" s="7"/>
      <c r="D147" s="2" t="e">
        <f t="shared" si="12"/>
        <v>#N/A</v>
      </c>
      <c r="E147" s="2" t="e">
        <f t="shared" si="22"/>
        <v>#N/A</v>
      </c>
      <c r="F147" s="2">
        <v>757246.42352941632</v>
      </c>
      <c r="G147" s="2">
        <f t="shared" si="26"/>
        <v>438938.14285714284</v>
      </c>
      <c r="H147" s="2">
        <f t="shared" si="31"/>
        <v>50941419.857142776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1455849.1428571399</v>
      </c>
      <c r="M147" s="8" t="e">
        <f t="shared" si="28"/>
        <v>#N/A</v>
      </c>
      <c r="N147" s="21" t="e">
        <f t="shared" si="15"/>
        <v>#N/A</v>
      </c>
      <c r="O147" s="2" t="e">
        <f t="shared" si="24"/>
        <v>#N/A</v>
      </c>
      <c r="P147" s="2">
        <v>770846.25450178981</v>
      </c>
      <c r="Q147" s="21">
        <f t="shared" si="34"/>
        <v>450000</v>
      </c>
      <c r="R147" s="2">
        <f t="shared" si="32"/>
        <v>52397269</v>
      </c>
      <c r="S147" s="2">
        <f t="shared" si="17"/>
        <v>438938.14285714179</v>
      </c>
      <c r="T147" s="2">
        <f t="shared" si="18"/>
        <v>11061.857142857043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37840441.999999985</v>
      </c>
      <c r="Z147" s="2" t="str">
        <f t="shared" si="8"/>
        <v>HERE</v>
      </c>
      <c r="AA147" s="2">
        <f>IF(Z147="HERE",Y147,AA146+Graph!$G$1*1000)</f>
        <v>37840441.999999985</v>
      </c>
      <c r="AB147" s="2">
        <f t="shared" si="21"/>
        <v>-94603</v>
      </c>
      <c r="AC147" s="2">
        <f t="shared" si="30"/>
        <v>14556827</v>
      </c>
      <c r="AD147" s="3">
        <f t="shared" si="10"/>
        <v>37840441.999999985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33670393.749999985</v>
      </c>
      <c r="AH147" s="3" t="e">
        <f t="shared" si="3"/>
        <v>#N/A</v>
      </c>
    </row>
    <row r="148" spans="1:34" x14ac:dyDescent="0.25">
      <c r="A148" s="1">
        <v>44324</v>
      </c>
      <c r="B148" s="2">
        <f t="shared" si="0"/>
        <v>77</v>
      </c>
      <c r="C148" s="7"/>
      <c r="D148" s="2" t="e">
        <f t="shared" si="12"/>
        <v>#N/A</v>
      </c>
      <c r="E148" s="2" t="e">
        <f t="shared" si="22"/>
        <v>#N/A</v>
      </c>
      <c r="F148" s="2">
        <v>761260.73973587155</v>
      </c>
      <c r="G148" s="2">
        <f t="shared" si="26"/>
        <v>438938.14285714284</v>
      </c>
      <c r="H148" s="2">
        <f t="shared" si="31"/>
        <v>51380357.999999918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1466910.999999997</v>
      </c>
      <c r="M148" s="8" t="e">
        <f t="shared" si="28"/>
        <v>#N/A</v>
      </c>
      <c r="N148" s="21" t="e">
        <f t="shared" si="15"/>
        <v>#N/A</v>
      </c>
      <c r="O148" s="2" t="e">
        <f t="shared" si="24"/>
        <v>#N/A</v>
      </c>
      <c r="P148" s="2">
        <v>774963.03121247888</v>
      </c>
      <c r="Q148" s="21">
        <f t="shared" si="34"/>
        <v>450000</v>
      </c>
      <c r="R148" s="2">
        <f t="shared" si="32"/>
        <v>52847269</v>
      </c>
      <c r="S148" s="2">
        <f t="shared" si="17"/>
        <v>438938.14285714179</v>
      </c>
      <c r="T148" s="2">
        <f t="shared" si="18"/>
        <v>11061.857142857043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37785079.999999985</v>
      </c>
      <c r="Z148" s="2" t="str">
        <f t="shared" si="8"/>
        <v>HERE</v>
      </c>
      <c r="AA148" s="2">
        <f>IF(Z148="HERE",Y148,AA147+Graph!$G$1*1000)</f>
        <v>37785079.999999985</v>
      </c>
      <c r="AB148" s="2">
        <f t="shared" si="21"/>
        <v>-55362</v>
      </c>
      <c r="AC148" s="2">
        <f t="shared" si="30"/>
        <v>15062189</v>
      </c>
      <c r="AD148" s="3">
        <f t="shared" si="10"/>
        <v>37785079.999999985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33657219.249999985</v>
      </c>
      <c r="AH148" s="3" t="e">
        <f t="shared" si="3"/>
        <v>#N/A</v>
      </c>
    </row>
    <row r="149" spans="1:34" x14ac:dyDescent="0.25">
      <c r="A149" s="1">
        <v>44325</v>
      </c>
      <c r="B149" s="2">
        <f t="shared" si="0"/>
        <v>78</v>
      </c>
      <c r="C149" s="7"/>
      <c r="D149" s="2" t="e">
        <f t="shared" si="12"/>
        <v>#N/A</v>
      </c>
      <c r="E149" s="2" t="e">
        <f t="shared" si="22"/>
        <v>#N/A</v>
      </c>
      <c r="F149" s="2">
        <v>765275.05594235659</v>
      </c>
      <c r="G149" s="2">
        <f t="shared" si="26"/>
        <v>438938.14285714284</v>
      </c>
      <c r="H149" s="2">
        <f t="shared" si="31"/>
        <v>51819296.14285706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1477972.857142854</v>
      </c>
      <c r="M149" s="8" t="e">
        <f t="shared" si="28"/>
        <v>#N/A</v>
      </c>
      <c r="N149" s="21" t="e">
        <f t="shared" si="15"/>
        <v>#N/A</v>
      </c>
      <c r="O149" s="2" t="e">
        <f t="shared" si="24"/>
        <v>#N/A</v>
      </c>
      <c r="P149" s="2">
        <v>779079.80792316794</v>
      </c>
      <c r="Q149" s="21">
        <f t="shared" si="34"/>
        <v>450000</v>
      </c>
      <c r="R149" s="2">
        <f t="shared" si="32"/>
        <v>53297269</v>
      </c>
      <c r="S149" s="2">
        <f t="shared" si="17"/>
        <v>438938.14285714179</v>
      </c>
      <c r="T149" s="2">
        <f t="shared" si="18"/>
        <v>11061.857142857043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37997117.999999985</v>
      </c>
      <c r="Z149" s="2" t="str">
        <f t="shared" si="8"/>
        <v>HERE</v>
      </c>
      <c r="AA149" s="2">
        <f>IF(Z149="HERE",Y149,AA148+Graph!$G$1*1000)</f>
        <v>37997117.999999985</v>
      </c>
      <c r="AB149" s="2">
        <f t="shared" si="21"/>
        <v>212038</v>
      </c>
      <c r="AC149" s="2">
        <f t="shared" si="30"/>
        <v>15300151</v>
      </c>
      <c r="AD149" s="3">
        <f t="shared" si="10"/>
        <v>37997117.999999985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33875007.599999987</v>
      </c>
      <c r="AH149" s="3" t="e">
        <f t="shared" si="3"/>
        <v>#N/A</v>
      </c>
    </row>
    <row r="150" spans="1:34" x14ac:dyDescent="0.25">
      <c r="A150" s="1">
        <v>44326</v>
      </c>
      <c r="B150" s="2">
        <f t="shared" si="0"/>
        <v>79</v>
      </c>
      <c r="C150" s="7"/>
      <c r="D150" s="2" t="e">
        <f t="shared" si="12"/>
        <v>#N/A</v>
      </c>
      <c r="E150" s="2" t="e">
        <f t="shared" si="22"/>
        <v>#N/A</v>
      </c>
      <c r="F150" s="2">
        <v>769289.37214884162</v>
      </c>
      <c r="G150" s="2">
        <f t="shared" si="26"/>
        <v>438938.14285714284</v>
      </c>
      <c r="H150" s="2">
        <f t="shared" si="31"/>
        <v>52258234.285714202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1489034.7142857111</v>
      </c>
      <c r="M150" s="8" t="e">
        <f t="shared" si="28"/>
        <v>#N/A</v>
      </c>
      <c r="N150" s="21" t="e">
        <f t="shared" si="15"/>
        <v>#N/A</v>
      </c>
      <c r="O150" s="2" t="e">
        <f t="shared" si="24"/>
        <v>#N/A</v>
      </c>
      <c r="P150" s="2">
        <v>783196.58463385701</v>
      </c>
      <c r="Q150" s="21">
        <f t="shared" si="34"/>
        <v>450000</v>
      </c>
      <c r="R150" s="2">
        <f t="shared" si="32"/>
        <v>53747269</v>
      </c>
      <c r="S150" s="2">
        <f t="shared" si="17"/>
        <v>438938.14285714179</v>
      </c>
      <c r="T150" s="2">
        <f t="shared" si="18"/>
        <v>11061.857142857043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38171161.999999985</v>
      </c>
      <c r="Z150" s="2" t="str">
        <f t="shared" si="8"/>
        <v>HERE</v>
      </c>
      <c r="AA150" s="2">
        <f>IF(Z150="HERE",Y150,AA149+Graph!$G$1*1000)</f>
        <v>38171161.999999985</v>
      </c>
      <c r="AB150" s="2">
        <f t="shared" si="21"/>
        <v>174044</v>
      </c>
      <c r="AC150" s="2">
        <f t="shared" si="30"/>
        <v>15576107</v>
      </c>
      <c r="AD150" s="3">
        <f t="shared" si="10"/>
        <v>38171161.999999985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34042175.899999991</v>
      </c>
      <c r="AH150" s="3" t="e">
        <f t="shared" si="3"/>
        <v>#N/A</v>
      </c>
    </row>
    <row r="151" spans="1:34" x14ac:dyDescent="0.25">
      <c r="A151" s="1">
        <v>44327</v>
      </c>
      <c r="B151" s="2">
        <f t="shared" si="0"/>
        <v>80</v>
      </c>
      <c r="C151" s="7"/>
      <c r="D151" s="2" t="e">
        <f t="shared" si="12"/>
        <v>#N/A</v>
      </c>
      <c r="E151" s="2" t="e">
        <f t="shared" si="22"/>
        <v>#N/A</v>
      </c>
      <c r="F151" s="2">
        <v>773303.68835532665</v>
      </c>
      <c r="G151" s="2">
        <f t="shared" si="26"/>
        <v>438938.14285714284</v>
      </c>
      <c r="H151" s="2">
        <f t="shared" si="31"/>
        <v>52697172.428571343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1500096.5714285681</v>
      </c>
      <c r="M151" s="8" t="e">
        <f t="shared" si="28"/>
        <v>#N/A</v>
      </c>
      <c r="N151" s="21" t="e">
        <f t="shared" si="15"/>
        <v>#N/A</v>
      </c>
      <c r="O151" s="2" t="e">
        <f t="shared" si="24"/>
        <v>#N/A</v>
      </c>
      <c r="P151" s="2">
        <v>787313.36134454608</v>
      </c>
      <c r="Q151" s="21">
        <f t="shared" si="34"/>
        <v>450000</v>
      </c>
      <c r="R151" s="2">
        <f t="shared" si="32"/>
        <v>54197269</v>
      </c>
      <c r="S151" s="2">
        <f t="shared" si="17"/>
        <v>438938.14285714179</v>
      </c>
      <c r="T151" s="2">
        <f t="shared" si="18"/>
        <v>11061.857142857043</v>
      </c>
      <c r="U151" s="2">
        <f t="shared" si="19"/>
        <v>450000</v>
      </c>
      <c r="V151" s="2">
        <f t="shared" si="33"/>
        <v>15940972</v>
      </c>
      <c r="W151" s="2">
        <f t="shared" si="20"/>
        <v>364865</v>
      </c>
      <c r="X151" s="2">
        <f t="shared" si="6"/>
        <v>85135</v>
      </c>
      <c r="Y151" s="2">
        <f t="shared" si="29"/>
        <v>38256296.999999985</v>
      </c>
      <c r="Z151" s="2" t="str">
        <f t="shared" si="8"/>
        <v>HERE</v>
      </c>
      <c r="AA151" s="2">
        <f>IF(Z151="HERE",Y151,AA150+Graph!$G$1*1000)</f>
        <v>38256296.999999985</v>
      </c>
      <c r="AB151" s="2">
        <f t="shared" si="21"/>
        <v>85135</v>
      </c>
      <c r="AC151" s="2">
        <f t="shared" si="30"/>
        <v>15940972</v>
      </c>
      <c r="AD151" s="3">
        <f t="shared" si="10"/>
        <v>38256296.999999985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34182813.149999991</v>
      </c>
      <c r="AH151" s="3" t="e">
        <f t="shared" si="3"/>
        <v>#N/A</v>
      </c>
    </row>
    <row r="152" spans="1:34" x14ac:dyDescent="0.25">
      <c r="A152" s="1">
        <v>44328</v>
      </c>
      <c r="B152" s="2">
        <f t="shared" si="0"/>
        <v>81</v>
      </c>
      <c r="C152" s="7"/>
      <c r="D152" s="2" t="e">
        <f t="shared" si="12"/>
        <v>#N/A</v>
      </c>
      <c r="E152" s="2" t="e">
        <f t="shared" si="22"/>
        <v>#N/A</v>
      </c>
      <c r="F152" s="2">
        <v>777318.00456181169</v>
      </c>
      <c r="G152" s="2">
        <f t="shared" si="26"/>
        <v>438938.14285714284</v>
      </c>
      <c r="H152" s="2">
        <f t="shared" si="31"/>
        <v>53136110.571428485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1511158.4285714251</v>
      </c>
      <c r="M152" s="8" t="e">
        <f t="shared" si="28"/>
        <v>#N/A</v>
      </c>
      <c r="N152" s="21" t="e">
        <f t="shared" si="15"/>
        <v>#N/A</v>
      </c>
      <c r="O152" s="2" t="e">
        <f t="shared" si="24"/>
        <v>#N/A</v>
      </c>
      <c r="P152" s="2">
        <v>791430.13805520535</v>
      </c>
      <c r="Q152" s="21">
        <f t="shared" si="34"/>
        <v>450000</v>
      </c>
      <c r="R152" s="2">
        <f t="shared" si="32"/>
        <v>54647269</v>
      </c>
      <c r="S152" s="2">
        <f t="shared" si="17"/>
        <v>438938.14285714179</v>
      </c>
      <c r="T152" s="2">
        <f t="shared" si="18"/>
        <v>11061.857142857043</v>
      </c>
      <c r="U152" s="2">
        <f t="shared" si="19"/>
        <v>450000</v>
      </c>
      <c r="V152" s="2">
        <f t="shared" si="33"/>
        <v>16423082</v>
      </c>
      <c r="W152" s="2">
        <f t="shared" si="20"/>
        <v>482110</v>
      </c>
      <c r="X152" s="2">
        <f t="shared" si="6"/>
        <v>-32110</v>
      </c>
      <c r="Y152" s="2">
        <f t="shared" si="29"/>
        <v>38224186.999999985</v>
      </c>
      <c r="Z152" s="2" t="str">
        <f t="shared" si="8"/>
        <v>HERE</v>
      </c>
      <c r="AA152" s="2">
        <f>IF(Z152="HERE",Y152,AA151+Graph!$G$1*1000)</f>
        <v>38224186.999999985</v>
      </c>
      <c r="AB152" s="2">
        <f t="shared" si="21"/>
        <v>-32110</v>
      </c>
      <c r="AC152" s="2">
        <f t="shared" si="30"/>
        <v>16423082</v>
      </c>
      <c r="AD152" s="3">
        <f t="shared" si="10"/>
        <v>38224186.999999985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34347422.949999988</v>
      </c>
      <c r="AH152" s="3" t="e">
        <f t="shared" si="3"/>
        <v>#N/A</v>
      </c>
    </row>
    <row r="153" spans="1:34" x14ac:dyDescent="0.25">
      <c r="A153" s="1">
        <v>44329</v>
      </c>
      <c r="B153" s="2">
        <f t="shared" si="0"/>
        <v>82</v>
      </c>
      <c r="C153" s="7"/>
      <c r="D153" s="2" t="e">
        <f t="shared" si="12"/>
        <v>#N/A</v>
      </c>
      <c r="E153" s="2" t="e">
        <f t="shared" si="22"/>
        <v>#N/A</v>
      </c>
      <c r="F153" s="2">
        <v>781332.32076829672</v>
      </c>
      <c r="G153" s="2">
        <f t="shared" si="26"/>
        <v>438938.14285714284</v>
      </c>
      <c r="H153" s="2">
        <f t="shared" si="31"/>
        <v>53575048.714285627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1522220.2857142822</v>
      </c>
      <c r="M153" s="8" t="e">
        <f t="shared" si="28"/>
        <v>#N/A</v>
      </c>
      <c r="N153" s="21" t="e">
        <f t="shared" si="15"/>
        <v>#N/A</v>
      </c>
      <c r="O153" s="2" t="e">
        <f t="shared" si="24"/>
        <v>#N/A</v>
      </c>
      <c r="P153" s="2">
        <v>795546.91476589441</v>
      </c>
      <c r="Q153" s="21">
        <f t="shared" si="34"/>
        <v>450000</v>
      </c>
      <c r="R153" s="2">
        <f t="shared" si="32"/>
        <v>55097269</v>
      </c>
      <c r="S153" s="2">
        <f t="shared" si="17"/>
        <v>438938.14285714179</v>
      </c>
      <c r="T153" s="2">
        <f t="shared" si="18"/>
        <v>11061.857142857043</v>
      </c>
      <c r="U153" s="2">
        <f t="shared" si="19"/>
        <v>450000</v>
      </c>
      <c r="V153" s="2">
        <f t="shared" si="33"/>
        <v>16875536</v>
      </c>
      <c r="W153" s="2">
        <f t="shared" si="20"/>
        <v>452454</v>
      </c>
      <c r="X153" s="2">
        <f t="shared" si="6"/>
        <v>-2454</v>
      </c>
      <c r="Y153" s="2">
        <f t="shared" si="29"/>
        <v>38221732.999999985</v>
      </c>
      <c r="Z153" s="2" t="str">
        <f t="shared" si="8"/>
        <v>HERE</v>
      </c>
      <c r="AA153" s="2">
        <f>IF(Z153="HERE",Y153,AA152+Graph!$G$1*1000)</f>
        <v>38221732.999999985</v>
      </c>
      <c r="AB153" s="2">
        <f t="shared" si="21"/>
        <v>-2454</v>
      </c>
      <c r="AC153" s="2">
        <f t="shared" si="30"/>
        <v>16875536</v>
      </c>
      <c r="AD153" s="3">
        <f t="shared" si="10"/>
        <v>38221732.999999985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34375035.699999988</v>
      </c>
      <c r="AH153" s="3" t="e">
        <f t="shared" si="3"/>
        <v>#N/A</v>
      </c>
    </row>
    <row r="154" spans="1:34" x14ac:dyDescent="0.25">
      <c r="A154" s="1">
        <v>44330</v>
      </c>
      <c r="B154" s="2">
        <f t="shared" si="0"/>
        <v>83</v>
      </c>
      <c r="C154" s="7"/>
      <c r="D154" s="2" t="e">
        <f t="shared" si="12"/>
        <v>#N/A</v>
      </c>
      <c r="E154" s="2" t="e">
        <f t="shared" si="22"/>
        <v>#N/A</v>
      </c>
      <c r="F154" s="2">
        <v>785346.63697478175</v>
      </c>
      <c r="G154" s="2">
        <f t="shared" si="26"/>
        <v>438938.14285714284</v>
      </c>
      <c r="H154" s="2">
        <f t="shared" si="31"/>
        <v>54013986.857142769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1533282.1428571392</v>
      </c>
      <c r="M154" s="8" t="e">
        <f t="shared" si="28"/>
        <v>#N/A</v>
      </c>
      <c r="N154" s="21" t="e">
        <f t="shared" si="15"/>
        <v>#N/A</v>
      </c>
      <c r="O154" s="2" t="e">
        <f t="shared" si="24"/>
        <v>#N/A</v>
      </c>
      <c r="P154" s="2">
        <v>799663.69147658348</v>
      </c>
      <c r="Q154" s="21">
        <f t="shared" si="34"/>
        <v>450000</v>
      </c>
      <c r="R154" s="2">
        <f t="shared" si="32"/>
        <v>55547269</v>
      </c>
      <c r="S154" s="2">
        <f t="shared" si="17"/>
        <v>438938.14285714179</v>
      </c>
      <c r="T154" s="2">
        <f t="shared" si="18"/>
        <v>11061.857142857043</v>
      </c>
      <c r="U154" s="2">
        <f t="shared" si="19"/>
        <v>450000</v>
      </c>
      <c r="V154" s="2">
        <f t="shared" si="33"/>
        <v>17247442</v>
      </c>
      <c r="W154" s="2">
        <f t="shared" si="20"/>
        <v>371906</v>
      </c>
      <c r="X154" s="2">
        <f t="shared" si="6"/>
        <v>78094</v>
      </c>
      <c r="Y154" s="2">
        <f t="shared" si="29"/>
        <v>38299826.999999985</v>
      </c>
      <c r="Z154" s="2" t="str">
        <f t="shared" si="8"/>
        <v>HERE</v>
      </c>
      <c r="AA154" s="2">
        <f>IF(Z154="HERE",Y154,AA153+Graph!$G$1*1000)</f>
        <v>38299826.999999985</v>
      </c>
      <c r="AB154" s="2">
        <f t="shared" si="21"/>
        <v>78094</v>
      </c>
      <c r="AC154" s="2">
        <f t="shared" si="30"/>
        <v>17247442</v>
      </c>
      <c r="AD154" s="3">
        <f t="shared" si="10"/>
        <v>38299826.999999985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34365443.099999987</v>
      </c>
      <c r="AH154" s="3" t="e">
        <f t="shared" si="3"/>
        <v>#N/A</v>
      </c>
    </row>
    <row r="155" spans="1:34" x14ac:dyDescent="0.25">
      <c r="A155" s="1">
        <v>44331</v>
      </c>
      <c r="B155" s="2">
        <f t="shared" si="0"/>
        <v>84</v>
      </c>
      <c r="C155" s="7"/>
      <c r="D155" s="2" t="e">
        <f t="shared" si="12"/>
        <v>#N/A</v>
      </c>
      <c r="E155" s="2" t="e">
        <f t="shared" si="22"/>
        <v>#N/A</v>
      </c>
      <c r="F155" s="2">
        <v>789360.95318126678</v>
      </c>
      <c r="G155" s="2">
        <f t="shared" si="26"/>
        <v>438938.14285714284</v>
      </c>
      <c r="H155" s="2">
        <f t="shared" si="31"/>
        <v>54452924.999999911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1544343.9999999963</v>
      </c>
      <c r="M155" s="8" t="e">
        <f t="shared" si="28"/>
        <v>#N/A</v>
      </c>
      <c r="N155" s="21" t="e">
        <f t="shared" si="15"/>
        <v>#N/A</v>
      </c>
      <c r="O155" s="2" t="e">
        <f t="shared" si="24"/>
        <v>#N/A</v>
      </c>
      <c r="P155" s="2">
        <v>803780.46818727255</v>
      </c>
      <c r="Q155" s="21">
        <f t="shared" si="34"/>
        <v>450000</v>
      </c>
      <c r="R155" s="2">
        <f t="shared" si="32"/>
        <v>55997269</v>
      </c>
      <c r="S155" s="2">
        <f t="shared" si="17"/>
        <v>438938.14285714179</v>
      </c>
      <c r="T155" s="2">
        <f t="shared" si="18"/>
        <v>11061.857142857043</v>
      </c>
      <c r="U155" s="2">
        <f t="shared" si="19"/>
        <v>450000</v>
      </c>
      <c r="V155" s="2">
        <f t="shared" si="33"/>
        <v>17582121</v>
      </c>
      <c r="W155" s="2">
        <f t="shared" si="20"/>
        <v>334679</v>
      </c>
      <c r="X155" s="2">
        <f t="shared" si="6"/>
        <v>115321</v>
      </c>
      <c r="Y155" s="2">
        <f t="shared" si="29"/>
        <v>38415147.999999985</v>
      </c>
      <c r="Z155" s="2" t="str">
        <f t="shared" si="8"/>
        <v>HERE</v>
      </c>
      <c r="AA155" s="2">
        <f>IF(Z155="HERE",Y155,AA154+Graph!$G$1*1000)</f>
        <v>38415147.999999985</v>
      </c>
      <c r="AB155" s="2">
        <f t="shared" si="21"/>
        <v>115321</v>
      </c>
      <c r="AC155" s="2">
        <f t="shared" si="30"/>
        <v>17582121</v>
      </c>
      <c r="AD155" s="3">
        <f t="shared" si="10"/>
        <v>38415147.999999985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34261812.449999988</v>
      </c>
      <c r="AH155" s="3" t="e">
        <f t="shared" si="3"/>
        <v>#N/A</v>
      </c>
    </row>
    <row r="156" spans="1:34" x14ac:dyDescent="0.25">
      <c r="A156" s="1">
        <v>44332</v>
      </c>
      <c r="B156" s="2">
        <f t="shared" si="0"/>
        <v>85</v>
      </c>
      <c r="C156" s="7"/>
      <c r="D156" s="2" t="e">
        <f t="shared" si="12"/>
        <v>#N/A</v>
      </c>
      <c r="E156" s="2" t="e">
        <f t="shared" si="22"/>
        <v>#N/A</v>
      </c>
      <c r="F156" s="2">
        <v>793375.26938775182</v>
      </c>
      <c r="G156" s="2">
        <f t="shared" si="26"/>
        <v>438938.14285714284</v>
      </c>
      <c r="H156" s="2">
        <f t="shared" si="31"/>
        <v>54891863.142857052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1555405.8571428533</v>
      </c>
      <c r="M156" s="8" t="e">
        <f t="shared" si="28"/>
        <v>#N/A</v>
      </c>
      <c r="N156" s="21" t="e">
        <f t="shared" si="15"/>
        <v>#N/A</v>
      </c>
      <c r="O156" s="2" t="e">
        <f t="shared" si="24"/>
        <v>#N/A</v>
      </c>
      <c r="P156" s="2">
        <v>807897.24489796162</v>
      </c>
      <c r="Q156" s="21">
        <f t="shared" si="34"/>
        <v>450000</v>
      </c>
      <c r="R156" s="2">
        <f t="shared" si="32"/>
        <v>56447269</v>
      </c>
      <c r="S156" s="2">
        <f t="shared" si="17"/>
        <v>438938.14285714179</v>
      </c>
      <c r="T156" s="2">
        <f t="shared" si="18"/>
        <v>11061.857142857043</v>
      </c>
      <c r="U156" s="2">
        <f t="shared" si="19"/>
        <v>450000</v>
      </c>
      <c r="V156" s="2">
        <f t="shared" si="33"/>
        <v>18021059.142857142</v>
      </c>
      <c r="W156" s="2">
        <f t="shared" si="20"/>
        <v>438938.14285714179</v>
      </c>
      <c r="X156" s="2">
        <f t="shared" si="6"/>
        <v>11061.857142858207</v>
      </c>
      <c r="Y156" s="2">
        <f t="shared" si="29"/>
        <v>38426209.857142843</v>
      </c>
      <c r="Z156" s="2" t="str">
        <f t="shared" si="8"/>
        <v>HERE</v>
      </c>
      <c r="AA156" s="2">
        <f>IF(Z156="HERE",Y156,AA155+Graph!$G$1*1000)</f>
        <v>38426209.857142843</v>
      </c>
      <c r="AB156" s="2">
        <f t="shared" si="21"/>
        <v>11061.857142858207</v>
      </c>
      <c r="AC156" s="2">
        <f t="shared" si="30"/>
        <v>18021059.142857142</v>
      </c>
      <c r="AD156" s="3">
        <f t="shared" si="10"/>
        <v>38426209.857142843</v>
      </c>
      <c r="AE156" s="2">
        <f>IF(AE154&gt;=52800000,52800000,IF(AB135=Graph!G$1*1000,AE155+Graph!G$1*1000,AC156))</f>
        <v>18021059.142857142</v>
      </c>
      <c r="AF156" s="3">
        <f t="shared" si="11"/>
        <v>18021059.142857142</v>
      </c>
      <c r="AG156" s="3">
        <f t="shared" si="27"/>
        <v>34395630.149999991</v>
      </c>
      <c r="AH156" s="3" t="e">
        <f t="shared" si="3"/>
        <v>#N/A</v>
      </c>
    </row>
    <row r="157" spans="1:34" x14ac:dyDescent="0.25">
      <c r="A157" s="1">
        <v>44333</v>
      </c>
      <c r="B157" s="2">
        <f t="shared" si="0"/>
        <v>86</v>
      </c>
      <c r="C157" s="7"/>
      <c r="D157" s="2" t="e">
        <f t="shared" si="12"/>
        <v>#N/A</v>
      </c>
      <c r="E157" s="2" t="e">
        <f t="shared" si="22"/>
        <v>#N/A</v>
      </c>
      <c r="F157" s="2">
        <v>797389.58559423685</v>
      </c>
      <c r="G157" s="2">
        <f t="shared" si="26"/>
        <v>438938.14285714284</v>
      </c>
      <c r="H157" s="2">
        <f t="shared" si="31"/>
        <v>55330801.285714194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1566467.7142857104</v>
      </c>
      <c r="M157" s="8" t="e">
        <f t="shared" si="28"/>
        <v>#N/A</v>
      </c>
      <c r="N157" s="21" t="e">
        <f t="shared" si="15"/>
        <v>#N/A</v>
      </c>
      <c r="O157" s="2" t="e">
        <f t="shared" si="24"/>
        <v>#N/A</v>
      </c>
      <c r="P157" s="2">
        <v>812014.02160865068</v>
      </c>
      <c r="Q157" s="21">
        <f t="shared" si="34"/>
        <v>450000</v>
      </c>
      <c r="R157" s="2">
        <f t="shared" si="32"/>
        <v>56897269</v>
      </c>
      <c r="S157" s="2">
        <f t="shared" si="17"/>
        <v>438938.14285714179</v>
      </c>
      <c r="T157" s="2">
        <f t="shared" si="18"/>
        <v>11061.857142857043</v>
      </c>
      <c r="U157" s="2">
        <f t="shared" si="19"/>
        <v>450000</v>
      </c>
      <c r="V157" s="2">
        <f t="shared" si="33"/>
        <v>18459997.285714284</v>
      </c>
      <c r="W157" s="2">
        <f t="shared" si="20"/>
        <v>438938.14285714179</v>
      </c>
      <c r="X157" s="2">
        <f t="shared" si="6"/>
        <v>11061.857142858207</v>
      </c>
      <c r="Y157" s="2">
        <f t="shared" si="29"/>
        <v>38437271.714285702</v>
      </c>
      <c r="Z157" s="2" t="str">
        <f t="shared" si="8"/>
        <v>HERE</v>
      </c>
      <c r="AA157" s="2">
        <f>IF(Z157="HERE",Y157,AA156+Graph!$G$1*1000)</f>
        <v>38437271.714285702</v>
      </c>
      <c r="AB157" s="2">
        <f t="shared" si="21"/>
        <v>11061.857142858207</v>
      </c>
      <c r="AC157" s="2">
        <f t="shared" si="30"/>
        <v>18459997.285714284</v>
      </c>
      <c r="AD157" s="3">
        <f t="shared" si="10"/>
        <v>38437271.714285702</v>
      </c>
      <c r="AE157" s="2">
        <f>IF(AE155&gt;=52800000,52800000,IF(AB136=Graph!G$1*1000,AE156+Graph!G$1*1000,AC157))</f>
        <v>18459997.285714284</v>
      </c>
      <c r="AF157" s="3">
        <f t="shared" si="11"/>
        <v>18459997.285714284</v>
      </c>
      <c r="AG157" s="3">
        <f t="shared" si="27"/>
        <v>34502834.349999987</v>
      </c>
      <c r="AH157" s="3" t="e">
        <f t="shared" si="3"/>
        <v>#N/A</v>
      </c>
    </row>
    <row r="158" spans="1:34" x14ac:dyDescent="0.25">
      <c r="A158" s="1">
        <v>44334</v>
      </c>
      <c r="B158" s="2">
        <f t="shared" si="0"/>
        <v>87</v>
      </c>
      <c r="C158" s="7"/>
      <c r="D158" s="2" t="e">
        <f t="shared" si="12"/>
        <v>#N/A</v>
      </c>
      <c r="E158" s="2" t="e">
        <f t="shared" si="22"/>
        <v>#N/A</v>
      </c>
      <c r="F158" s="2">
        <v>801403.90180072188</v>
      </c>
      <c r="G158" s="2">
        <f t="shared" si="26"/>
        <v>438938.14285714284</v>
      </c>
      <c r="H158" s="2">
        <f t="shared" si="31"/>
        <v>55769739.428571336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1577529.5714285674</v>
      </c>
      <c r="M158" s="8" t="e">
        <f t="shared" si="28"/>
        <v>#N/A</v>
      </c>
      <c r="N158" s="21" t="e">
        <f t="shared" si="15"/>
        <v>#N/A</v>
      </c>
      <c r="O158" s="2" t="e">
        <f t="shared" si="24"/>
        <v>#N/A</v>
      </c>
      <c r="P158" s="2">
        <v>816130.79831933975</v>
      </c>
      <c r="Q158" s="21">
        <f t="shared" si="34"/>
        <v>450000</v>
      </c>
      <c r="R158" s="2">
        <f t="shared" si="32"/>
        <v>57347269</v>
      </c>
      <c r="S158" s="2">
        <f t="shared" si="17"/>
        <v>438938.14285714179</v>
      </c>
      <c r="T158" s="2">
        <f t="shared" si="18"/>
        <v>11061.857142857043</v>
      </c>
      <c r="U158" s="2">
        <f t="shared" si="19"/>
        <v>450000</v>
      </c>
      <c r="V158" s="2">
        <f t="shared" si="33"/>
        <v>18898935.428571425</v>
      </c>
      <c r="W158" s="2">
        <f t="shared" si="20"/>
        <v>438938.14285714179</v>
      </c>
      <c r="X158" s="2">
        <f t="shared" si="6"/>
        <v>11061.857142858207</v>
      </c>
      <c r="Y158" s="2">
        <f t="shared" si="29"/>
        <v>38448333.57142856</v>
      </c>
      <c r="Z158" s="2" t="str">
        <f t="shared" si="8"/>
        <v>HERE</v>
      </c>
      <c r="AA158" s="2">
        <f>IF(Z158="HERE",Y158,AA157+Graph!$G$1*1000)</f>
        <v>38448333.57142856</v>
      </c>
      <c r="AB158" s="2">
        <f t="shared" si="21"/>
        <v>11061.857142858207</v>
      </c>
      <c r="AC158" s="2">
        <f t="shared" si="30"/>
        <v>18898935.428571425</v>
      </c>
      <c r="AD158" s="3">
        <f t="shared" si="10"/>
        <v>38448333.57142856</v>
      </c>
      <c r="AE158" s="2">
        <f>IF(AE156&gt;=52800000,52800000,IF(AB137=Graph!G$1*1000,AE157+Graph!G$1*1000,AC158))</f>
        <v>18898935.428571425</v>
      </c>
      <c r="AF158" s="3">
        <f t="shared" si="11"/>
        <v>18898935.428571425</v>
      </c>
      <c r="AG158" s="3">
        <f t="shared" si="27"/>
        <v>34589291.749999985</v>
      </c>
      <c r="AH158" s="3" t="e">
        <f t="shared" si="3"/>
        <v>#N/A</v>
      </c>
    </row>
    <row r="159" spans="1:34" x14ac:dyDescent="0.25">
      <c r="A159" s="1">
        <v>44335</v>
      </c>
      <c r="B159" s="2">
        <f t="shared" si="0"/>
        <v>88</v>
      </c>
      <c r="C159" s="7"/>
      <c r="D159" s="2" t="e">
        <f t="shared" si="12"/>
        <v>#N/A</v>
      </c>
      <c r="E159" s="2" t="e">
        <f t="shared" si="22"/>
        <v>#N/A</v>
      </c>
      <c r="F159" s="2">
        <v>805418.21800720692</v>
      </c>
      <c r="G159" s="2">
        <f t="shared" si="26"/>
        <v>438938.14285714284</v>
      </c>
      <c r="H159" s="2">
        <f t="shared" si="31"/>
        <v>56208677.571428478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1588591.4285714244</v>
      </c>
      <c r="M159" s="8" t="e">
        <f t="shared" si="28"/>
        <v>#N/A</v>
      </c>
      <c r="N159" s="21" t="e">
        <f t="shared" si="15"/>
        <v>#N/A</v>
      </c>
      <c r="O159" s="2" t="e">
        <f t="shared" si="24"/>
        <v>#N/A</v>
      </c>
      <c r="P159" s="2">
        <v>820247.57502999902</v>
      </c>
      <c r="Q159" s="21">
        <f t="shared" si="34"/>
        <v>450000</v>
      </c>
      <c r="R159" s="2">
        <f t="shared" si="32"/>
        <v>57797269</v>
      </c>
      <c r="S159" s="2">
        <f t="shared" si="17"/>
        <v>438938.14285714179</v>
      </c>
      <c r="T159" s="2">
        <f t="shared" si="18"/>
        <v>11061.857142857043</v>
      </c>
      <c r="U159" s="2">
        <f t="shared" si="19"/>
        <v>450000</v>
      </c>
      <c r="V159" s="2">
        <f t="shared" si="33"/>
        <v>19337873.571428567</v>
      </c>
      <c r="W159" s="2">
        <f t="shared" si="20"/>
        <v>438938.14285714179</v>
      </c>
      <c r="X159" s="2">
        <f t="shared" si="6"/>
        <v>11061.857142858207</v>
      </c>
      <c r="Y159" s="2">
        <f t="shared" ref="Y159:Y222" si="35">IF(COUNT($C160)=0,IF(COUNT($C159)=1,C159,SUM(Y158+X159)),C159)</f>
        <v>38459395.428571418</v>
      </c>
      <c r="Z159" s="2" t="str">
        <f t="shared" si="8"/>
        <v>HERE</v>
      </c>
      <c r="AA159" s="2">
        <f>IF(Z159="HERE",Y159,AA158+Graph!$G$1*1000)</f>
        <v>38459395.428571418</v>
      </c>
      <c r="AB159" s="2">
        <f t="shared" si="21"/>
        <v>11061.857142858207</v>
      </c>
      <c r="AC159" s="2">
        <f t="shared" ref="AC159:AC222" si="36">IF(Z160="HERE",V159,AC158)</f>
        <v>19337873.571428567</v>
      </c>
      <c r="AD159" s="3">
        <f t="shared" si="10"/>
        <v>38459395.428571418</v>
      </c>
      <c r="AE159" s="2">
        <f>IF(AE157&gt;=52800000,52800000,IF(AB138=Graph!G$1*1000,AE158+Graph!G$1*1000,AC159))</f>
        <v>19337873.571428567</v>
      </c>
      <c r="AF159" s="3">
        <f t="shared" si="11"/>
        <v>19337873.571428567</v>
      </c>
      <c r="AG159" s="3">
        <f t="shared" si="27"/>
        <v>34595628.149999991</v>
      </c>
      <c r="AH159" s="3" t="e">
        <f t="shared" si="3"/>
        <v>#N/A</v>
      </c>
    </row>
    <row r="160" spans="1:34" x14ac:dyDescent="0.25">
      <c r="A160" s="1">
        <v>44336</v>
      </c>
      <c r="B160" s="2">
        <f t="shared" si="0"/>
        <v>89</v>
      </c>
      <c r="C160" s="7"/>
      <c r="D160" s="2" t="e">
        <f t="shared" si="12"/>
        <v>#N/A</v>
      </c>
      <c r="E160" s="2" t="e">
        <f t="shared" si="22"/>
        <v>#N/A</v>
      </c>
      <c r="F160" s="2">
        <v>809432.53421369195</v>
      </c>
      <c r="G160" s="2">
        <f t="shared" si="26"/>
        <v>438938.14285714284</v>
      </c>
      <c r="H160" s="2">
        <f t="shared" ref="H160:H223" si="37">IF(COUNT($C161)=0,IF(COUNT($C160)=1,C160,SUM(H159+G160)),C160)</f>
        <v>56647615.71428562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1599653.2857142815</v>
      </c>
      <c r="M160" s="8" t="e">
        <f t="shared" si="28"/>
        <v>#N/A</v>
      </c>
      <c r="N160" s="21" t="e">
        <f t="shared" si="15"/>
        <v>#N/A</v>
      </c>
      <c r="O160" s="2" t="e">
        <f t="shared" si="24"/>
        <v>#N/A</v>
      </c>
      <c r="P160" s="2">
        <v>824364.35174068809</v>
      </c>
      <c r="Q160" s="21">
        <f t="shared" si="34"/>
        <v>450000</v>
      </c>
      <c r="R160" s="2">
        <f t="shared" ref="R160:R223" si="38">IF(COUNT($C161)=0,IF(COUNT($C160)=1,M160,SUM(R159+Q160)),M160)</f>
        <v>58247269</v>
      </c>
      <c r="S160" s="2">
        <f t="shared" si="17"/>
        <v>438938.14285714179</v>
      </c>
      <c r="T160" s="2">
        <f t="shared" si="18"/>
        <v>11061.857142857043</v>
      </c>
      <c r="U160" s="2">
        <f t="shared" si="19"/>
        <v>450000</v>
      </c>
      <c r="V160" s="2">
        <f t="shared" si="33"/>
        <v>19776811.714285709</v>
      </c>
      <c r="W160" s="2">
        <f t="shared" si="20"/>
        <v>438938.14285714179</v>
      </c>
      <c r="X160" s="2">
        <f t="shared" si="6"/>
        <v>11061.857142858207</v>
      </c>
      <c r="Y160" s="2">
        <f t="shared" si="35"/>
        <v>38470457.285714276</v>
      </c>
      <c r="Z160" s="2" t="str">
        <f t="shared" si="8"/>
        <v>HERE</v>
      </c>
      <c r="AA160" s="2">
        <f>IF(Z160="HERE",Y160,AA159+Graph!$G$1*1000)</f>
        <v>38470457.285714276</v>
      </c>
      <c r="AB160" s="2">
        <f t="shared" si="21"/>
        <v>11061.857142858207</v>
      </c>
      <c r="AC160" s="2">
        <f t="shared" si="36"/>
        <v>19776811.714285709</v>
      </c>
      <c r="AD160" s="3">
        <f t="shared" si="10"/>
        <v>38470457.285714276</v>
      </c>
      <c r="AE160" s="2">
        <f>IF(AE158&gt;=52800000,52800000,IF(AB139=Graph!G$1*1000,AE159+Graph!G$1*1000,AC160))</f>
        <v>19776811.714285709</v>
      </c>
      <c r="AF160" s="3">
        <f t="shared" si="11"/>
        <v>19776811.714285709</v>
      </c>
      <c r="AG160" s="3">
        <f t="shared" si="27"/>
        <v>34592152.149999991</v>
      </c>
      <c r="AH160" s="3" t="e">
        <f t="shared" si="3"/>
        <v>#N/A</v>
      </c>
    </row>
    <row r="161" spans="1:34" x14ac:dyDescent="0.25">
      <c r="A161" s="1">
        <v>44337</v>
      </c>
      <c r="B161" s="2">
        <f t="shared" si="0"/>
        <v>90</v>
      </c>
      <c r="C161" s="7"/>
      <c r="D161" s="2" t="e">
        <f t="shared" si="12"/>
        <v>#N/A</v>
      </c>
      <c r="E161" s="2" t="e">
        <f t="shared" si="22"/>
        <v>#N/A</v>
      </c>
      <c r="F161" s="2">
        <v>813446.85042014718</v>
      </c>
      <c r="G161" s="2">
        <f t="shared" si="26"/>
        <v>438938.14285714284</v>
      </c>
      <c r="H161" s="2">
        <f t="shared" si="37"/>
        <v>57086553.857142761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1610715.1428571385</v>
      </c>
      <c r="M161" s="8" t="e">
        <f t="shared" si="28"/>
        <v>#N/A</v>
      </c>
      <c r="N161" s="21" t="e">
        <f t="shared" si="15"/>
        <v>#N/A</v>
      </c>
      <c r="O161" s="2" t="e">
        <f t="shared" si="24"/>
        <v>#N/A</v>
      </c>
      <c r="P161" s="2">
        <v>828481.12845137715</v>
      </c>
      <c r="Q161" s="21">
        <f t="shared" si="34"/>
        <v>450000</v>
      </c>
      <c r="R161" s="2">
        <f t="shared" si="38"/>
        <v>58697269</v>
      </c>
      <c r="S161" s="2">
        <f t="shared" si="17"/>
        <v>438938.14285714179</v>
      </c>
      <c r="T161" s="2">
        <f t="shared" si="18"/>
        <v>11061.857142857043</v>
      </c>
      <c r="U161" s="2">
        <f t="shared" si="19"/>
        <v>450000</v>
      </c>
      <c r="V161" s="2">
        <f t="shared" si="33"/>
        <v>20215749.857142851</v>
      </c>
      <c r="W161" s="2">
        <f t="shared" si="20"/>
        <v>438938.14285714179</v>
      </c>
      <c r="X161" s="2">
        <f t="shared" si="6"/>
        <v>11061.857142858207</v>
      </c>
      <c r="Y161" s="2">
        <f t="shared" si="35"/>
        <v>38481519.142857134</v>
      </c>
      <c r="Z161" s="2" t="str">
        <f t="shared" si="8"/>
        <v>HERE</v>
      </c>
      <c r="AA161" s="2">
        <f>IF(Z161="HERE",Y161,AA160+Graph!$G$1*1000)</f>
        <v>38481519.142857134</v>
      </c>
      <c r="AB161" s="2">
        <f t="shared" si="21"/>
        <v>11061.857142858207</v>
      </c>
      <c r="AC161" s="2">
        <f t="shared" si="36"/>
        <v>20215749.857142851</v>
      </c>
      <c r="AD161" s="3">
        <f t="shared" si="10"/>
        <v>38481519.142857134</v>
      </c>
      <c r="AE161" s="2">
        <f>IF(AE159&gt;=52800000,52800000,IF(AB140=Graph!G$1*1000,AE160+Graph!G$1*1000,AC161))</f>
        <v>20215749.857142851</v>
      </c>
      <c r="AF161" s="3">
        <f t="shared" si="11"/>
        <v>20215749.857142851</v>
      </c>
      <c r="AG161" s="3">
        <f t="shared" si="27"/>
        <v>34577113.599999987</v>
      </c>
      <c r="AH161" s="3" t="e">
        <f t="shared" si="3"/>
        <v>#N/A</v>
      </c>
    </row>
    <row r="162" spans="1:34" x14ac:dyDescent="0.25">
      <c r="A162" s="1">
        <v>44338</v>
      </c>
      <c r="B162" s="2">
        <f t="shared" si="0"/>
        <v>91</v>
      </c>
      <c r="C162" s="7"/>
      <c r="D162" s="2" t="e">
        <f t="shared" si="12"/>
        <v>#N/A</v>
      </c>
      <c r="E162" s="2" t="e">
        <f t="shared" si="22"/>
        <v>#N/A</v>
      </c>
      <c r="F162" s="2">
        <v>817461.16662663221</v>
      </c>
      <c r="G162" s="2">
        <f t="shared" si="26"/>
        <v>438938.14285714284</v>
      </c>
      <c r="H162" s="2">
        <f t="shared" si="37"/>
        <v>57525491.999999903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1621776.9999999956</v>
      </c>
      <c r="M162" s="8" t="e">
        <f t="shared" si="28"/>
        <v>#N/A</v>
      </c>
      <c r="N162" s="21" t="e">
        <f t="shared" si="15"/>
        <v>#N/A</v>
      </c>
      <c r="O162" s="2" t="e">
        <f t="shared" si="24"/>
        <v>#N/A</v>
      </c>
      <c r="P162" s="2">
        <v>832597.90516206622</v>
      </c>
      <c r="Q162" s="21">
        <f t="shared" si="34"/>
        <v>450000</v>
      </c>
      <c r="R162" s="2">
        <f t="shared" si="38"/>
        <v>59147269</v>
      </c>
      <c r="S162" s="2">
        <f t="shared" si="17"/>
        <v>438938.14285714179</v>
      </c>
      <c r="T162" s="2">
        <f t="shared" si="18"/>
        <v>11061.857142857043</v>
      </c>
      <c r="U162" s="2">
        <f t="shared" si="19"/>
        <v>450000</v>
      </c>
      <c r="V162" s="2">
        <f t="shared" si="33"/>
        <v>20654687.999999993</v>
      </c>
      <c r="W162" s="2">
        <f t="shared" si="20"/>
        <v>438938.14285714179</v>
      </c>
      <c r="X162" s="2">
        <f t="shared" si="6"/>
        <v>11061.857142858207</v>
      </c>
      <c r="Y162" s="2">
        <f t="shared" si="35"/>
        <v>38492580.999999993</v>
      </c>
      <c r="Z162" s="2" t="str">
        <f t="shared" si="8"/>
        <v>HERE</v>
      </c>
      <c r="AA162" s="2">
        <f>IF(Z162="HERE",Y162,AA161+Graph!$G$1*1000)</f>
        <v>38492580.999999993</v>
      </c>
      <c r="AB162" s="2">
        <f t="shared" si="21"/>
        <v>11061.857142858207</v>
      </c>
      <c r="AC162" s="2">
        <f t="shared" si="36"/>
        <v>20654687.999999993</v>
      </c>
      <c r="AD162" s="3">
        <f t="shared" si="10"/>
        <v>38492580.999999993</v>
      </c>
      <c r="AE162" s="2">
        <f>IF(AE160&gt;=52800000,52800000,IF(AB141=Graph!G$1*1000,AE161+Graph!G$1*1000,AC162))</f>
        <v>20654687.999999993</v>
      </c>
      <c r="AF162" s="3">
        <f t="shared" si="11"/>
        <v>20654687.999999993</v>
      </c>
      <c r="AG162" s="3">
        <f t="shared" si="27"/>
        <v>34515397.29999999</v>
      </c>
      <c r="AH162" s="3" t="e">
        <f t="shared" si="3"/>
        <v>#N/A</v>
      </c>
    </row>
    <row r="163" spans="1:34" x14ac:dyDescent="0.25">
      <c r="A163" s="1">
        <v>44339</v>
      </c>
      <c r="B163" s="2">
        <f t="shared" si="0"/>
        <v>92</v>
      </c>
      <c r="C163" s="7"/>
      <c r="D163" s="2" t="e">
        <f t="shared" si="12"/>
        <v>#N/A</v>
      </c>
      <c r="E163" s="2" t="e">
        <f t="shared" si="22"/>
        <v>#N/A</v>
      </c>
      <c r="F163" s="2">
        <v>821475.48283311725</v>
      </c>
      <c r="G163" s="2">
        <f t="shared" si="26"/>
        <v>438938.14285714284</v>
      </c>
      <c r="H163" s="2">
        <f t="shared" si="37"/>
        <v>57964430.142857045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1632838.8571428526</v>
      </c>
      <c r="M163" s="8" t="e">
        <f t="shared" si="28"/>
        <v>#N/A</v>
      </c>
      <c r="N163" s="21" t="e">
        <f t="shared" si="15"/>
        <v>#N/A</v>
      </c>
      <c r="O163" s="2" t="e">
        <f t="shared" si="24"/>
        <v>#N/A</v>
      </c>
      <c r="P163" s="2">
        <v>836714.68187275529</v>
      </c>
      <c r="Q163" s="21">
        <f t="shared" si="34"/>
        <v>450000</v>
      </c>
      <c r="R163" s="2">
        <f t="shared" si="38"/>
        <v>59597269</v>
      </c>
      <c r="S163" s="2">
        <f t="shared" si="17"/>
        <v>438938.14285714179</v>
      </c>
      <c r="T163" s="2">
        <f t="shared" si="18"/>
        <v>11061.857142857043</v>
      </c>
      <c r="U163" s="2">
        <f t="shared" si="19"/>
        <v>450000</v>
      </c>
      <c r="V163" s="2">
        <f t="shared" si="33"/>
        <v>21093626.142857134</v>
      </c>
      <c r="W163" s="2">
        <f t="shared" si="20"/>
        <v>438938.14285714179</v>
      </c>
      <c r="X163" s="2">
        <f t="shared" si="6"/>
        <v>11061.857142858207</v>
      </c>
      <c r="Y163" s="2">
        <f t="shared" si="35"/>
        <v>38503642.857142851</v>
      </c>
      <c r="Z163" s="2" t="str">
        <f t="shared" si="8"/>
        <v>HERE</v>
      </c>
      <c r="AA163" s="2">
        <f>IF(Z163="HERE",Y163,AA162+Graph!$G$1*1000)</f>
        <v>38503642.857142851</v>
      </c>
      <c r="AB163" s="2">
        <f t="shared" si="21"/>
        <v>11061.857142858207</v>
      </c>
      <c r="AC163" s="2">
        <f t="shared" si="36"/>
        <v>21093626.142857134</v>
      </c>
      <c r="AD163" s="3">
        <f t="shared" si="10"/>
        <v>38503642.857142851</v>
      </c>
      <c r="AE163" s="2">
        <f>IF(AE161&gt;=52800000,52800000,IF(AB142=Graph!G$1*1000,AE162+Graph!G$1*1000,AC163))</f>
        <v>21093626.142857134</v>
      </c>
      <c r="AF163" s="3">
        <f t="shared" si="11"/>
        <v>21093626.142857134</v>
      </c>
      <c r="AG163" s="3">
        <f t="shared" si="27"/>
        <v>34682636.999999985</v>
      </c>
      <c r="AH163" s="3" t="e">
        <f t="shared" si="3"/>
        <v>#N/A</v>
      </c>
    </row>
    <row r="164" spans="1:34" x14ac:dyDescent="0.25">
      <c r="A164" s="1">
        <v>44340</v>
      </c>
      <c r="B164" s="2">
        <f t="shared" si="0"/>
        <v>93</v>
      </c>
      <c r="C164" s="7"/>
      <c r="D164" s="2" t="e">
        <f t="shared" si="12"/>
        <v>#N/A</v>
      </c>
      <c r="E164" s="2" t="e">
        <f t="shared" si="22"/>
        <v>#N/A</v>
      </c>
      <c r="F164" s="2">
        <v>825489.79903960228</v>
      </c>
      <c r="G164" s="2">
        <f t="shared" si="26"/>
        <v>438938.14285714284</v>
      </c>
      <c r="H164" s="2">
        <f t="shared" si="37"/>
        <v>58403368.285714187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1643900.7142857097</v>
      </c>
      <c r="M164" s="8" t="e">
        <f t="shared" si="28"/>
        <v>#N/A</v>
      </c>
      <c r="N164" s="21" t="e">
        <f t="shared" si="15"/>
        <v>#N/A</v>
      </c>
      <c r="O164" s="2" t="e">
        <f t="shared" si="24"/>
        <v>#N/A</v>
      </c>
      <c r="P164" s="2">
        <v>840831.45858344436</v>
      </c>
      <c r="Q164" s="21">
        <f t="shared" si="34"/>
        <v>450000</v>
      </c>
      <c r="R164" s="2">
        <f t="shared" si="38"/>
        <v>60047269</v>
      </c>
      <c r="S164" s="2">
        <f t="shared" si="17"/>
        <v>438938.14285714179</v>
      </c>
      <c r="T164" s="2">
        <f t="shared" si="18"/>
        <v>11061.857142857043</v>
      </c>
      <c r="U164" s="2">
        <f t="shared" si="19"/>
        <v>450000</v>
      </c>
      <c r="V164" s="2">
        <f t="shared" si="33"/>
        <v>21532564.285714276</v>
      </c>
      <c r="W164" s="2">
        <f t="shared" si="20"/>
        <v>438938.14285714179</v>
      </c>
      <c r="X164" s="2">
        <f t="shared" si="6"/>
        <v>11061.857142858207</v>
      </c>
      <c r="Y164" s="2">
        <f t="shared" si="35"/>
        <v>38514704.714285709</v>
      </c>
      <c r="Z164" s="2" t="str">
        <f t="shared" si="8"/>
        <v>HERE</v>
      </c>
      <c r="AA164" s="2">
        <f>IF(Z164="HERE",Y164,AA163+Graph!$G$1*1000)</f>
        <v>38514704.714285709</v>
      </c>
      <c r="AB164" s="2">
        <f t="shared" si="21"/>
        <v>11061.857142858207</v>
      </c>
      <c r="AC164" s="2">
        <f t="shared" si="36"/>
        <v>21532564.285714276</v>
      </c>
      <c r="AD164" s="3">
        <f t="shared" si="10"/>
        <v>38514704.714285709</v>
      </c>
      <c r="AE164" s="2">
        <f>IF(AE162&gt;=52800000,52800000,IF(AB143=Graph!G$1*1000,AE163+Graph!G$1*1000,AC164))</f>
        <v>21532564.285714276</v>
      </c>
      <c r="AF164" s="3">
        <f t="shared" si="11"/>
        <v>21532564.285714276</v>
      </c>
      <c r="AG164" s="3">
        <f t="shared" si="27"/>
        <v>34788028.999999985</v>
      </c>
      <c r="AH164" s="3" t="e">
        <f t="shared" si="3"/>
        <v>#N/A</v>
      </c>
    </row>
    <row r="165" spans="1:34" x14ac:dyDescent="0.25">
      <c r="A165" s="1">
        <v>44341</v>
      </c>
      <c r="B165" s="2">
        <f t="shared" si="0"/>
        <v>94</v>
      </c>
      <c r="C165" s="7"/>
      <c r="D165" s="2" t="e">
        <f t="shared" si="12"/>
        <v>#N/A</v>
      </c>
      <c r="E165" s="2" t="e">
        <f t="shared" si="22"/>
        <v>#N/A</v>
      </c>
      <c r="F165" s="2">
        <v>829504.11524608731</v>
      </c>
      <c r="G165" s="2">
        <f t="shared" si="26"/>
        <v>438938.14285714284</v>
      </c>
      <c r="H165" s="2">
        <f t="shared" si="37"/>
        <v>58842306.428571329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1654962.5714285667</v>
      </c>
      <c r="M165" s="8" t="e">
        <f t="shared" si="28"/>
        <v>#N/A</v>
      </c>
      <c r="N165" s="21" t="e">
        <f t="shared" si="15"/>
        <v>#N/A</v>
      </c>
      <c r="O165" s="2" t="e">
        <f t="shared" si="24"/>
        <v>#N/A</v>
      </c>
      <c r="P165" s="2">
        <v>844948.23529410362</v>
      </c>
      <c r="Q165" s="21">
        <f t="shared" si="34"/>
        <v>450000</v>
      </c>
      <c r="R165" s="2">
        <f t="shared" si="38"/>
        <v>60497269</v>
      </c>
      <c r="S165" s="2">
        <f t="shared" si="17"/>
        <v>438938.14285714179</v>
      </c>
      <c r="T165" s="2">
        <f t="shared" si="18"/>
        <v>11061.857142857043</v>
      </c>
      <c r="U165" s="2">
        <f t="shared" si="19"/>
        <v>450000</v>
      </c>
      <c r="V165" s="2">
        <f t="shared" si="33"/>
        <v>21971502.428571418</v>
      </c>
      <c r="W165" s="2">
        <f t="shared" si="20"/>
        <v>438938.14285714179</v>
      </c>
      <c r="X165" s="2">
        <f t="shared" si="6"/>
        <v>11061.857142858207</v>
      </c>
      <c r="Y165" s="2">
        <f t="shared" si="35"/>
        <v>38525766.571428567</v>
      </c>
      <c r="Z165" s="2" t="str">
        <f t="shared" si="8"/>
        <v>HERE</v>
      </c>
      <c r="AA165" s="2">
        <f>IF(Z165="HERE",Y165,AA164+Graph!$G$1*1000)</f>
        <v>38525766.571428567</v>
      </c>
      <c r="AB165" s="2">
        <f t="shared" si="21"/>
        <v>11061.857142858207</v>
      </c>
      <c r="AC165" s="2">
        <f t="shared" si="36"/>
        <v>21971502.428571418</v>
      </c>
      <c r="AD165" s="3">
        <f t="shared" si="10"/>
        <v>38525766.571428567</v>
      </c>
      <c r="AE165" s="2">
        <f>IF(AE163&gt;=52800000,52800000,IF(AB144=Graph!G$1*1000,AE164+Graph!G$1*1000,AC165))</f>
        <v>21971502.428571418</v>
      </c>
      <c r="AF165" s="3">
        <f t="shared" si="11"/>
        <v>21971502.428571418</v>
      </c>
      <c r="AG165" s="3">
        <f t="shared" si="27"/>
        <v>34842988.79999999</v>
      </c>
      <c r="AH165" s="3" t="e">
        <f t="shared" si="3"/>
        <v>#N/A</v>
      </c>
    </row>
    <row r="166" spans="1:34" x14ac:dyDescent="0.25">
      <c r="A166" s="1">
        <v>44342</v>
      </c>
      <c r="B166" s="2">
        <f t="shared" si="0"/>
        <v>95</v>
      </c>
      <c r="C166" s="7"/>
      <c r="D166" s="2" t="e">
        <f t="shared" si="12"/>
        <v>#N/A</v>
      </c>
      <c r="E166" s="2" t="e">
        <f t="shared" si="22"/>
        <v>#N/A</v>
      </c>
      <c r="F166" s="2">
        <v>833518.43145257235</v>
      </c>
      <c r="G166" s="2">
        <f t="shared" si="26"/>
        <v>438938.14285714284</v>
      </c>
      <c r="H166" s="2">
        <f t="shared" si="37"/>
        <v>59281244.57142847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1666024.4285714237</v>
      </c>
      <c r="M166" s="8" t="e">
        <f t="shared" si="28"/>
        <v>#N/A</v>
      </c>
      <c r="N166" s="21" t="e">
        <f t="shared" si="15"/>
        <v>#N/A</v>
      </c>
      <c r="O166" s="2" t="e">
        <f t="shared" si="24"/>
        <v>#N/A</v>
      </c>
      <c r="P166" s="2">
        <v>849065.01200479269</v>
      </c>
      <c r="Q166" s="21">
        <f t="shared" ref="Q166:Q229" si="39">IF(P166&gt;450000,450000,P166)</f>
        <v>450000</v>
      </c>
      <c r="R166" s="2">
        <f t="shared" si="38"/>
        <v>60947269</v>
      </c>
      <c r="S166" s="2">
        <f t="shared" si="17"/>
        <v>438938.14285714179</v>
      </c>
      <c r="T166" s="2">
        <f t="shared" si="18"/>
        <v>11061.857142857043</v>
      </c>
      <c r="U166" s="2">
        <f t="shared" si="19"/>
        <v>450000</v>
      </c>
      <c r="V166" s="2">
        <f t="shared" si="33"/>
        <v>22410440.57142856</v>
      </c>
      <c r="W166" s="2">
        <f t="shared" si="20"/>
        <v>438938.14285714179</v>
      </c>
      <c r="X166" s="2">
        <f t="shared" si="6"/>
        <v>11061.857142858207</v>
      </c>
      <c r="Y166" s="2">
        <f t="shared" si="35"/>
        <v>38536828.428571425</v>
      </c>
      <c r="Z166" s="2" t="str">
        <f t="shared" si="8"/>
        <v>HERE</v>
      </c>
      <c r="AA166" s="2">
        <f>IF(Z166="HERE",Y166,AA165+Graph!$G$1*1000)</f>
        <v>38536828.428571425</v>
      </c>
      <c r="AB166" s="2">
        <f t="shared" si="21"/>
        <v>11061.857142858207</v>
      </c>
      <c r="AC166" s="2">
        <f t="shared" si="36"/>
        <v>22410440.57142856</v>
      </c>
      <c r="AD166" s="3">
        <f t="shared" si="10"/>
        <v>38536828.428571425</v>
      </c>
      <c r="AE166" s="2">
        <f>IF(AE164&gt;=52800000,52800000,IF(AB145=Graph!G$1*1000,AE165+Graph!G$1*1000,AC166))</f>
        <v>22410440.57142856</v>
      </c>
      <c r="AF166" s="3">
        <f t="shared" si="11"/>
        <v>22410440.57142856</v>
      </c>
      <c r="AG166" s="3">
        <f t="shared" si="27"/>
        <v>34864800.29999999</v>
      </c>
      <c r="AH166" s="3" t="e">
        <f t="shared" si="3"/>
        <v>#N/A</v>
      </c>
    </row>
    <row r="167" spans="1:34" x14ac:dyDescent="0.25">
      <c r="A167" s="1">
        <v>44343</v>
      </c>
      <c r="B167" s="2">
        <f t="shared" si="0"/>
        <v>96</v>
      </c>
      <c r="C167" s="7"/>
      <c r="D167" s="2" t="e">
        <f t="shared" si="12"/>
        <v>#N/A</v>
      </c>
      <c r="E167" s="2" t="e">
        <f t="shared" si="22"/>
        <v>#N/A</v>
      </c>
      <c r="F167" s="2">
        <v>837532.74765905738</v>
      </c>
      <c r="G167" s="2">
        <f t="shared" si="26"/>
        <v>438938.14285714284</v>
      </c>
      <c r="H167" s="2">
        <f t="shared" si="37"/>
        <v>59720182.714285612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1677086.2857142808</v>
      </c>
      <c r="M167" s="8" t="e">
        <f t="shared" si="28"/>
        <v>#N/A</v>
      </c>
      <c r="N167" s="21" t="e">
        <f t="shared" si="15"/>
        <v>#N/A</v>
      </c>
      <c r="O167" s="2" t="e">
        <f t="shared" si="24"/>
        <v>#N/A</v>
      </c>
      <c r="P167" s="2">
        <v>853181.78871548176</v>
      </c>
      <c r="Q167" s="21">
        <f t="shared" si="39"/>
        <v>450000</v>
      </c>
      <c r="R167" s="2">
        <f t="shared" si="38"/>
        <v>61397269</v>
      </c>
      <c r="S167" s="2">
        <f t="shared" si="17"/>
        <v>438938.14285714179</v>
      </c>
      <c r="T167" s="2">
        <f t="shared" si="18"/>
        <v>11061.857142857043</v>
      </c>
      <c r="U167" s="2">
        <f t="shared" si="19"/>
        <v>450000</v>
      </c>
      <c r="V167" s="2">
        <f t="shared" si="33"/>
        <v>22849378.714285702</v>
      </c>
      <c r="W167" s="2">
        <f t="shared" si="20"/>
        <v>438938.14285714179</v>
      </c>
      <c r="X167" s="2">
        <f t="shared" si="6"/>
        <v>11061.857142858207</v>
      </c>
      <c r="Y167" s="2">
        <f t="shared" si="35"/>
        <v>38547890.285714284</v>
      </c>
      <c r="Z167" s="2" t="str">
        <f t="shared" si="8"/>
        <v>HERE</v>
      </c>
      <c r="AA167" s="2">
        <f>IF(Z167="HERE",Y167,AA166+Graph!$G$1*1000)</f>
        <v>38547890.285714284</v>
      </c>
      <c r="AB167" s="2">
        <f t="shared" si="21"/>
        <v>11061.857142858207</v>
      </c>
      <c r="AC167" s="2">
        <f t="shared" si="36"/>
        <v>22849378.714285702</v>
      </c>
      <c r="AD167" s="3">
        <f t="shared" si="10"/>
        <v>38547890.285714284</v>
      </c>
      <c r="AE167" s="2">
        <f>IF(AE165&gt;=52800000,52800000,IF(AB146=Graph!G$1*1000,AE166+Graph!G$1*1000,AC167))</f>
        <v>22849378.714285702</v>
      </c>
      <c r="AF167" s="3">
        <f t="shared" si="11"/>
        <v>22849378.714285702</v>
      </c>
      <c r="AG167" s="3">
        <f t="shared" si="27"/>
        <v>34842151.699999988</v>
      </c>
      <c r="AH167" s="3" t="e">
        <f t="shared" si="3"/>
        <v>#N/A</v>
      </c>
    </row>
    <row r="168" spans="1:34" x14ac:dyDescent="0.25">
      <c r="A168" s="1">
        <v>44344</v>
      </c>
      <c r="B168" s="2">
        <f t="shared" si="0"/>
        <v>97</v>
      </c>
      <c r="C168" s="7"/>
      <c r="D168" s="2" t="e">
        <f t="shared" si="12"/>
        <v>#N/A</v>
      </c>
      <c r="E168" s="2" t="e">
        <f t="shared" si="22"/>
        <v>#N/A</v>
      </c>
      <c r="F168" s="2">
        <v>841547.06386554241</v>
      </c>
      <c r="G168" s="2">
        <f t="shared" si="26"/>
        <v>438938.14285714284</v>
      </c>
      <c r="H168" s="2">
        <f t="shared" si="37"/>
        <v>60159120.857142754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1688148.1428571378</v>
      </c>
      <c r="M168" s="8" t="e">
        <f t="shared" si="28"/>
        <v>#N/A</v>
      </c>
      <c r="N168" s="21" t="e">
        <f t="shared" si="15"/>
        <v>#N/A</v>
      </c>
      <c r="O168" s="2" t="e">
        <f t="shared" si="24"/>
        <v>#N/A</v>
      </c>
      <c r="P168" s="2">
        <v>857298.56542617083</v>
      </c>
      <c r="Q168" s="21">
        <f t="shared" si="39"/>
        <v>450000</v>
      </c>
      <c r="R168" s="2">
        <f t="shared" si="38"/>
        <v>61847269</v>
      </c>
      <c r="S168" s="2">
        <f t="shared" si="17"/>
        <v>438938.14285714179</v>
      </c>
      <c r="T168" s="2">
        <f t="shared" si="18"/>
        <v>11061.857142857043</v>
      </c>
      <c r="U168" s="2">
        <f t="shared" si="19"/>
        <v>450000</v>
      </c>
      <c r="V168" s="2">
        <f t="shared" si="33"/>
        <v>23288316.857142843</v>
      </c>
      <c r="W168" s="2">
        <f t="shared" si="20"/>
        <v>438938.14285714179</v>
      </c>
      <c r="X168" s="2">
        <f t="shared" si="6"/>
        <v>11061.857142858207</v>
      </c>
      <c r="Y168" s="2">
        <f t="shared" si="35"/>
        <v>38558952.142857142</v>
      </c>
      <c r="Z168" s="2" t="str">
        <f t="shared" si="8"/>
        <v>HERE</v>
      </c>
      <c r="AA168" s="2">
        <f>IF(Z168="HERE",Y168,AA167+Graph!$G$1*1000)</f>
        <v>38558952.142857142</v>
      </c>
      <c r="AB168" s="2">
        <f t="shared" si="21"/>
        <v>11061.857142858207</v>
      </c>
      <c r="AC168" s="2">
        <f t="shared" si="36"/>
        <v>23288316.857142843</v>
      </c>
      <c r="AD168" s="3">
        <f t="shared" si="10"/>
        <v>38558952.142857142</v>
      </c>
      <c r="AE168" s="2">
        <f>IF(AE166&gt;=52800000,52800000,IF(AB147=Graph!G$1*1000,AE167+Graph!G$1*1000,AC168))</f>
        <v>23288316.857142843</v>
      </c>
      <c r="AF168" s="3">
        <f t="shared" si="11"/>
        <v>23288316.857142843</v>
      </c>
      <c r="AG168" s="3">
        <f t="shared" si="27"/>
        <v>34784239.149999991</v>
      </c>
      <c r="AH168" s="3" t="e">
        <f t="shared" si="3"/>
        <v>#N/A</v>
      </c>
    </row>
    <row r="169" spans="1:34" x14ac:dyDescent="0.25">
      <c r="A169" s="1">
        <v>44345</v>
      </c>
      <c r="B169" s="2">
        <f t="shared" si="0"/>
        <v>98</v>
      </c>
      <c r="C169" s="7"/>
      <c r="D169" s="2" t="e">
        <f t="shared" si="12"/>
        <v>#N/A</v>
      </c>
      <c r="E169" s="2" t="e">
        <f t="shared" si="22"/>
        <v>#N/A</v>
      </c>
      <c r="F169" s="2">
        <v>845561.38007202744</v>
      </c>
      <c r="G169" s="2">
        <f t="shared" si="26"/>
        <v>438938.14285714284</v>
      </c>
      <c r="H169" s="2">
        <f t="shared" si="37"/>
        <v>60598058.999999896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1699209.9999999949</v>
      </c>
      <c r="M169" s="8" t="e">
        <f t="shared" si="28"/>
        <v>#N/A</v>
      </c>
      <c r="N169" s="21" t="e">
        <f t="shared" si="15"/>
        <v>#N/A</v>
      </c>
      <c r="O169" s="2" t="e">
        <f t="shared" si="24"/>
        <v>#N/A</v>
      </c>
      <c r="P169" s="2">
        <v>861415.34213685989</v>
      </c>
      <c r="Q169" s="21">
        <f t="shared" si="39"/>
        <v>450000</v>
      </c>
      <c r="R169" s="2">
        <f t="shared" si="38"/>
        <v>62297269</v>
      </c>
      <c r="S169" s="2">
        <f t="shared" si="17"/>
        <v>438938.14285714179</v>
      </c>
      <c r="T169" s="2">
        <f t="shared" si="18"/>
        <v>11061.857142857043</v>
      </c>
      <c r="U169" s="2">
        <f t="shared" si="19"/>
        <v>450000</v>
      </c>
      <c r="V169" s="2">
        <f t="shared" si="33"/>
        <v>23727254.999999985</v>
      </c>
      <c r="W169" s="2">
        <f t="shared" si="20"/>
        <v>438938.14285714179</v>
      </c>
      <c r="X169" s="2">
        <f t="shared" si="6"/>
        <v>11061.857142858207</v>
      </c>
      <c r="Y169" s="2">
        <f t="shared" si="35"/>
        <v>38570014</v>
      </c>
      <c r="Z169" s="2" t="str">
        <f t="shared" si="8"/>
        <v>HERE</v>
      </c>
      <c r="AA169" s="2">
        <f>IF(Z169="HERE",Y169,AA168+Graph!$G$1*1000)</f>
        <v>38570014</v>
      </c>
      <c r="AB169" s="2">
        <f t="shared" si="21"/>
        <v>11061.857142858207</v>
      </c>
      <c r="AC169" s="2">
        <f t="shared" si="36"/>
        <v>23727254.999999985</v>
      </c>
      <c r="AD169" s="3">
        <f t="shared" si="10"/>
        <v>38570014</v>
      </c>
      <c r="AE169" s="2">
        <f>IF(AE167&gt;=52800000,52800000,IF(AB148=Graph!G$1*1000,AE168+Graph!G$1*1000,AC169))</f>
        <v>23727254.999999985</v>
      </c>
      <c r="AF169" s="3">
        <f t="shared" si="11"/>
        <v>23727254.999999985</v>
      </c>
      <c r="AG169" s="3">
        <f t="shared" si="27"/>
        <v>34759681.449999988</v>
      </c>
      <c r="AH169" s="3" t="e">
        <f t="shared" si="3"/>
        <v>#N/A</v>
      </c>
    </row>
    <row r="170" spans="1:34" x14ac:dyDescent="0.25">
      <c r="A170" s="1">
        <v>44346</v>
      </c>
      <c r="B170" s="2">
        <f t="shared" si="0"/>
        <v>99</v>
      </c>
      <c r="C170" s="7"/>
      <c r="D170" s="2" t="e">
        <f t="shared" si="12"/>
        <v>#N/A</v>
      </c>
      <c r="E170" s="2" t="e">
        <f t="shared" si="22"/>
        <v>#N/A</v>
      </c>
      <c r="F170" s="2">
        <v>849575.69627851248</v>
      </c>
      <c r="G170" s="2">
        <f t="shared" si="26"/>
        <v>438938.14285714284</v>
      </c>
      <c r="H170" s="2">
        <f t="shared" si="37"/>
        <v>61036997.142857037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1710271.8571428519</v>
      </c>
      <c r="M170" s="8" t="e">
        <f t="shared" si="28"/>
        <v>#N/A</v>
      </c>
      <c r="N170" s="21" t="e">
        <f t="shared" si="15"/>
        <v>#N/A</v>
      </c>
      <c r="O170" s="2" t="e">
        <f t="shared" si="24"/>
        <v>#N/A</v>
      </c>
      <c r="P170" s="2">
        <v>865532.11884754896</v>
      </c>
      <c r="Q170" s="21">
        <f t="shared" si="39"/>
        <v>450000</v>
      </c>
      <c r="R170" s="2">
        <f t="shared" si="38"/>
        <v>62747269</v>
      </c>
      <c r="S170" s="2">
        <f t="shared" si="17"/>
        <v>438938.14285714179</v>
      </c>
      <c r="T170" s="2">
        <f t="shared" si="18"/>
        <v>11061.857142857043</v>
      </c>
      <c r="U170" s="2">
        <f t="shared" si="19"/>
        <v>450000</v>
      </c>
      <c r="V170" s="2">
        <f t="shared" si="33"/>
        <v>24166193.142857127</v>
      </c>
      <c r="W170" s="2">
        <f t="shared" si="20"/>
        <v>438938.14285714179</v>
      </c>
      <c r="X170" s="2">
        <f t="shared" si="6"/>
        <v>11061.857142858207</v>
      </c>
      <c r="Y170" s="2">
        <f t="shared" si="35"/>
        <v>38581075.857142858</v>
      </c>
      <c r="Z170" s="2" t="str">
        <f t="shared" si="8"/>
        <v>HERE</v>
      </c>
      <c r="AA170" s="2">
        <f>IF(Z170="HERE",Y170,AA169+Graph!$G$1*1000)</f>
        <v>38581075.857142858</v>
      </c>
      <c r="AB170" s="2">
        <f t="shared" si="21"/>
        <v>11061.857142858207</v>
      </c>
      <c r="AC170" s="2">
        <f t="shared" si="36"/>
        <v>24166193.142857127</v>
      </c>
      <c r="AD170" s="3">
        <f t="shared" si="10"/>
        <v>38581075.857142858</v>
      </c>
      <c r="AE170" s="2">
        <f>IF(AE168&gt;=52800000,52800000,IF(AB149=Graph!G$1*1000,AE169+Graph!G$1*1000,AC170))</f>
        <v>24166193.142857127</v>
      </c>
      <c r="AF170" s="3">
        <f t="shared" si="11"/>
        <v>24166193.142857127</v>
      </c>
      <c r="AG170" s="3">
        <f t="shared" si="27"/>
        <v>34962413.749999985</v>
      </c>
      <c r="AH170" s="3" t="e">
        <f t="shared" si="3"/>
        <v>#N/A</v>
      </c>
    </row>
    <row r="171" spans="1:34" x14ac:dyDescent="0.25">
      <c r="A171" s="1">
        <v>44347</v>
      </c>
      <c r="B171" s="2">
        <f t="shared" si="0"/>
        <v>100</v>
      </c>
      <c r="C171" s="7"/>
      <c r="D171" s="2" t="e">
        <f t="shared" si="12"/>
        <v>#N/A</v>
      </c>
      <c r="E171" s="2" t="e">
        <f t="shared" si="22"/>
        <v>#N/A</v>
      </c>
      <c r="F171" s="2">
        <v>853590.01248499751</v>
      </c>
      <c r="G171" s="2">
        <f t="shared" si="26"/>
        <v>438938.14285714284</v>
      </c>
      <c r="H171" s="2">
        <f t="shared" si="37"/>
        <v>61475935.285714179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1721333.714285709</v>
      </c>
      <c r="M171" s="8" t="e">
        <f t="shared" si="28"/>
        <v>#N/A</v>
      </c>
      <c r="N171" s="21" t="e">
        <f t="shared" si="15"/>
        <v>#N/A</v>
      </c>
      <c r="O171" s="2" t="e">
        <f t="shared" si="24"/>
        <v>#N/A</v>
      </c>
      <c r="P171" s="2">
        <v>869648.89555820823</v>
      </c>
      <c r="Q171" s="21">
        <f t="shared" si="39"/>
        <v>450000</v>
      </c>
      <c r="R171" s="2">
        <f t="shared" si="38"/>
        <v>63197269</v>
      </c>
      <c r="S171" s="2">
        <f t="shared" si="17"/>
        <v>438938.14285714179</v>
      </c>
      <c r="T171" s="2">
        <f t="shared" si="18"/>
        <v>11061.857142857043</v>
      </c>
      <c r="U171" s="2">
        <f t="shared" si="19"/>
        <v>450000</v>
      </c>
      <c r="V171" s="2">
        <f t="shared" si="33"/>
        <v>24605131.285714269</v>
      </c>
      <c r="W171" s="2">
        <f t="shared" si="20"/>
        <v>438938.14285714179</v>
      </c>
      <c r="X171" s="2">
        <f t="shared" si="6"/>
        <v>11061.857142858207</v>
      </c>
      <c r="Y171" s="2">
        <f t="shared" si="35"/>
        <v>38592137.714285716</v>
      </c>
      <c r="Z171" s="2" t="str">
        <f t="shared" si="8"/>
        <v>HERE</v>
      </c>
      <c r="AA171" s="2">
        <f>IF(Z171="HERE",Y171,AA170+Graph!$G$1*1000)</f>
        <v>38592137.714285716</v>
      </c>
      <c r="AB171" s="2">
        <f t="shared" si="21"/>
        <v>11061.857142858207</v>
      </c>
      <c r="AC171" s="2">
        <f t="shared" si="36"/>
        <v>24605131.285714269</v>
      </c>
      <c r="AD171" s="3">
        <f t="shared" si="10"/>
        <v>38592137.714285716</v>
      </c>
      <c r="AE171" s="2">
        <f>IF(AE169&gt;=52800000,52800000,IF(AB150=Graph!G$1*1000,AE170+Graph!G$1*1000,AC171))</f>
        <v>24605131.285714269</v>
      </c>
      <c r="AF171" s="3">
        <f t="shared" si="11"/>
        <v>24605131.285714269</v>
      </c>
      <c r="AG171" s="3">
        <f t="shared" si="27"/>
        <v>35132851.149999991</v>
      </c>
      <c r="AH171" s="3" t="e">
        <f t="shared" si="3"/>
        <v>#N/A</v>
      </c>
    </row>
    <row r="172" spans="1:34" x14ac:dyDescent="0.25">
      <c r="A172" s="1">
        <v>44348</v>
      </c>
      <c r="B172" s="2">
        <f t="shared" si="0"/>
        <v>101</v>
      </c>
      <c r="C172" s="7"/>
      <c r="D172" s="2" t="e">
        <f t="shared" si="12"/>
        <v>#N/A</v>
      </c>
      <c r="E172" s="2" t="e">
        <f t="shared" si="22"/>
        <v>#N/A</v>
      </c>
      <c r="F172" s="2">
        <v>857604.32869148254</v>
      </c>
      <c r="G172" s="2">
        <f t="shared" si="26"/>
        <v>438938.14285714284</v>
      </c>
      <c r="H172" s="2">
        <f t="shared" si="37"/>
        <v>61914873.428571321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1732395.571428566</v>
      </c>
      <c r="M172" s="8" t="e">
        <f t="shared" si="28"/>
        <v>#N/A</v>
      </c>
      <c r="N172" s="21" t="e">
        <f t="shared" si="15"/>
        <v>#N/A</v>
      </c>
      <c r="O172" s="2" t="e">
        <f t="shared" si="24"/>
        <v>#N/A</v>
      </c>
      <c r="P172" s="2">
        <v>873765.67226889729</v>
      </c>
      <c r="Q172" s="21">
        <f t="shared" si="39"/>
        <v>450000</v>
      </c>
      <c r="R172" s="2">
        <f t="shared" si="38"/>
        <v>63647269</v>
      </c>
      <c r="S172" s="2">
        <f t="shared" si="17"/>
        <v>438938.14285714179</v>
      </c>
      <c r="T172" s="2">
        <f t="shared" si="18"/>
        <v>11061.857142857043</v>
      </c>
      <c r="U172" s="2">
        <f t="shared" si="19"/>
        <v>450000</v>
      </c>
      <c r="V172" s="2">
        <f t="shared" si="33"/>
        <v>25044069.42857141</v>
      </c>
      <c r="W172" s="2">
        <f t="shared" si="20"/>
        <v>438938.14285714179</v>
      </c>
      <c r="X172" s="2">
        <f t="shared" si="6"/>
        <v>11061.857142858207</v>
      </c>
      <c r="Y172" s="2">
        <f t="shared" si="35"/>
        <v>38603199.571428575</v>
      </c>
      <c r="Z172" s="2" t="str">
        <f t="shared" si="8"/>
        <v>HERE</v>
      </c>
      <c r="AA172" s="2">
        <f>IF(Z172="HERE",Y172,AA171+Graph!$G$1*1000)</f>
        <v>38603199.571428575</v>
      </c>
      <c r="AB172" s="2">
        <f t="shared" si="21"/>
        <v>11061.857142858207</v>
      </c>
      <c r="AC172" s="2">
        <f t="shared" si="36"/>
        <v>25044069.42857141</v>
      </c>
      <c r="AD172" s="3">
        <f t="shared" si="10"/>
        <v>38603199.571428575</v>
      </c>
      <c r="AE172" s="2">
        <f>IF(AE170&gt;=52800000,52800000,IF(AB151=Graph!G$1*1000,AE171+Graph!G$1*1000,AC172))</f>
        <v>25044069.42857141</v>
      </c>
      <c r="AF172" s="3">
        <f t="shared" si="11"/>
        <v>25044069.42857141</v>
      </c>
      <c r="AG172" s="3">
        <f t="shared" si="27"/>
        <v>35227715.899999991</v>
      </c>
      <c r="AH172" s="3" t="e">
        <f t="shared" si="3"/>
        <v>#N/A</v>
      </c>
    </row>
    <row r="173" spans="1:34" x14ac:dyDescent="0.25">
      <c r="A173" s="1">
        <v>44349</v>
      </c>
      <c r="B173" s="2">
        <f t="shared" si="0"/>
        <v>102</v>
      </c>
      <c r="C173" s="7"/>
      <c r="D173" s="2" t="e">
        <f t="shared" si="12"/>
        <v>#N/A</v>
      </c>
      <c r="E173" s="2" t="e">
        <f t="shared" si="22"/>
        <v>#N/A</v>
      </c>
      <c r="F173" s="2">
        <v>861618.64489793777</v>
      </c>
      <c r="G173" s="2">
        <f t="shared" si="26"/>
        <v>438938.14285714284</v>
      </c>
      <c r="H173" s="2">
        <f t="shared" si="37"/>
        <v>62353811.571428463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1743457.4285714231</v>
      </c>
      <c r="M173" s="8" t="e">
        <f t="shared" si="28"/>
        <v>#N/A</v>
      </c>
      <c r="N173" s="21" t="e">
        <f t="shared" si="15"/>
        <v>#N/A</v>
      </c>
      <c r="O173" s="2" t="e">
        <f t="shared" si="24"/>
        <v>#N/A</v>
      </c>
      <c r="P173" s="2">
        <v>877882.44897958636</v>
      </c>
      <c r="Q173" s="21">
        <f t="shared" si="39"/>
        <v>450000</v>
      </c>
      <c r="R173" s="2">
        <f t="shared" si="38"/>
        <v>64097269</v>
      </c>
      <c r="S173" s="2">
        <f t="shared" si="17"/>
        <v>438938.14285714179</v>
      </c>
      <c r="T173" s="2">
        <f t="shared" si="18"/>
        <v>11061.857142857043</v>
      </c>
      <c r="U173" s="2">
        <f t="shared" si="19"/>
        <v>450000</v>
      </c>
      <c r="V173" s="2">
        <f t="shared" si="33"/>
        <v>25483007.571428552</v>
      </c>
      <c r="W173" s="2">
        <f t="shared" si="20"/>
        <v>438938.14285714179</v>
      </c>
      <c r="X173" s="2">
        <f t="shared" si="6"/>
        <v>11061.857142858207</v>
      </c>
      <c r="Y173" s="2">
        <f t="shared" si="35"/>
        <v>38614261.428571433</v>
      </c>
      <c r="Z173" s="2" t="str">
        <f t="shared" si="8"/>
        <v>HERE</v>
      </c>
      <c r="AA173" s="2">
        <f>IF(Z173="HERE",Y173,AA172+Graph!$G$1*1000)</f>
        <v>38614261.428571433</v>
      </c>
      <c r="AB173" s="2">
        <f t="shared" si="21"/>
        <v>11061.857142858207</v>
      </c>
      <c r="AC173" s="2">
        <f t="shared" si="36"/>
        <v>25483007.571428552</v>
      </c>
      <c r="AD173" s="3">
        <f t="shared" si="10"/>
        <v>38614261.428571433</v>
      </c>
      <c r="AE173" s="2">
        <f>IF(AE171&gt;=52800000,52800000,IF(AB152=Graph!G$1*1000,AE172+Graph!G$1*1000,AC173))</f>
        <v>25483007.571428552</v>
      </c>
      <c r="AF173" s="3">
        <f t="shared" si="11"/>
        <v>25483007.571428552</v>
      </c>
      <c r="AG173" s="3">
        <f t="shared" si="27"/>
        <v>35222922.399999991</v>
      </c>
      <c r="AH173" s="3" t="e">
        <f t="shared" si="3"/>
        <v>#N/A</v>
      </c>
    </row>
    <row r="174" spans="1:34" x14ac:dyDescent="0.25">
      <c r="A174" s="1">
        <v>44350</v>
      </c>
      <c r="B174" s="2">
        <f t="shared" si="0"/>
        <v>103</v>
      </c>
      <c r="C174" s="7"/>
      <c r="D174" s="2" t="e">
        <f t="shared" si="12"/>
        <v>#N/A</v>
      </c>
      <c r="E174" s="2" t="e">
        <f t="shared" si="22"/>
        <v>#N/A</v>
      </c>
      <c r="F174" s="2">
        <v>865632.96110442281</v>
      </c>
      <c r="G174" s="2">
        <f t="shared" si="26"/>
        <v>438938.14285714284</v>
      </c>
      <c r="H174" s="2">
        <f t="shared" si="37"/>
        <v>62792749.714285605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1754519.2857142801</v>
      </c>
      <c r="M174" s="8" t="e">
        <f t="shared" si="28"/>
        <v>#N/A</v>
      </c>
      <c r="N174" s="21" t="e">
        <f t="shared" si="15"/>
        <v>#N/A</v>
      </c>
      <c r="O174" s="2" t="e">
        <f t="shared" si="24"/>
        <v>#N/A</v>
      </c>
      <c r="P174" s="2">
        <v>881999.22569027543</v>
      </c>
      <c r="Q174" s="21">
        <f t="shared" si="39"/>
        <v>450000</v>
      </c>
      <c r="R174" s="2">
        <f t="shared" si="38"/>
        <v>64547269</v>
      </c>
      <c r="S174" s="2">
        <f t="shared" si="17"/>
        <v>438938.14285714179</v>
      </c>
      <c r="T174" s="2">
        <f t="shared" si="18"/>
        <v>11061.857142857043</v>
      </c>
      <c r="U174" s="2">
        <f t="shared" si="19"/>
        <v>450000</v>
      </c>
      <c r="V174" s="2">
        <f t="shared" si="33"/>
        <v>25921945.714285694</v>
      </c>
      <c r="W174" s="2">
        <f t="shared" si="20"/>
        <v>438938.14285714179</v>
      </c>
      <c r="X174" s="2">
        <f t="shared" si="6"/>
        <v>11061.857142858207</v>
      </c>
      <c r="Y174" s="2">
        <f t="shared" si="35"/>
        <v>38625323.285714291</v>
      </c>
      <c r="Z174" s="2" t="str">
        <f t="shared" si="8"/>
        <v>HERE</v>
      </c>
      <c r="AA174" s="2">
        <f>IF(Z174="HERE",Y174,AA173+Graph!$G$1*1000)</f>
        <v>38625323.285714291</v>
      </c>
      <c r="AB174" s="2">
        <f t="shared" si="21"/>
        <v>11061.857142858207</v>
      </c>
      <c r="AC174" s="2">
        <f t="shared" si="36"/>
        <v>25921945.714285694</v>
      </c>
      <c r="AD174" s="3">
        <f t="shared" si="10"/>
        <v>38625323.285714291</v>
      </c>
      <c r="AE174" s="2">
        <f>IF(AE172&gt;=52800000,52800000,IF(AB153=Graph!G$1*1000,AE173+Graph!G$1*1000,AC174))</f>
        <v>25921945.714285694</v>
      </c>
      <c r="AF174" s="3">
        <f t="shared" si="11"/>
        <v>25921945.714285694</v>
      </c>
      <c r="AG174" s="3">
        <f t="shared" si="27"/>
        <v>35243336.499999985</v>
      </c>
      <c r="AH174" s="3" t="e">
        <f t="shared" si="3"/>
        <v>#N/A</v>
      </c>
    </row>
    <row r="175" spans="1:34" x14ac:dyDescent="0.25">
      <c r="A175" s="1">
        <v>44351</v>
      </c>
      <c r="B175" s="2">
        <f t="shared" si="0"/>
        <v>104</v>
      </c>
      <c r="C175" s="7"/>
      <c r="D175" s="2" t="e">
        <f t="shared" si="12"/>
        <v>#N/A</v>
      </c>
      <c r="E175" s="2" t="e">
        <f t="shared" si="22"/>
        <v>#N/A</v>
      </c>
      <c r="F175" s="2">
        <v>869647.27731090784</v>
      </c>
      <c r="G175" s="2">
        <f t="shared" si="26"/>
        <v>438938.14285714284</v>
      </c>
      <c r="H175" s="2">
        <f t="shared" si="37"/>
        <v>63231687.857142746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1765581.1428571371</v>
      </c>
      <c r="M175" s="8" t="e">
        <f t="shared" si="28"/>
        <v>#N/A</v>
      </c>
      <c r="N175" s="21" t="e">
        <f t="shared" si="15"/>
        <v>#N/A</v>
      </c>
      <c r="O175" s="2" t="e">
        <f t="shared" si="24"/>
        <v>#N/A</v>
      </c>
      <c r="P175" s="2">
        <v>886116.0024009645</v>
      </c>
      <c r="Q175" s="21">
        <f t="shared" si="39"/>
        <v>450000</v>
      </c>
      <c r="R175" s="2">
        <f t="shared" si="38"/>
        <v>64997269</v>
      </c>
      <c r="S175" s="2">
        <f t="shared" si="17"/>
        <v>438938.14285714179</v>
      </c>
      <c r="T175" s="2">
        <f t="shared" si="18"/>
        <v>11061.857142857043</v>
      </c>
      <c r="U175" s="2">
        <f t="shared" si="19"/>
        <v>450000</v>
      </c>
      <c r="V175" s="2">
        <f t="shared" si="33"/>
        <v>26360883.857142836</v>
      </c>
      <c r="W175" s="2">
        <f t="shared" si="20"/>
        <v>438938.14285714179</v>
      </c>
      <c r="X175" s="2">
        <f t="shared" si="6"/>
        <v>11061.857142858207</v>
      </c>
      <c r="Y175" s="2">
        <f t="shared" si="35"/>
        <v>38636385.142857149</v>
      </c>
      <c r="Z175" s="2" t="str">
        <f t="shared" si="8"/>
        <v>HERE</v>
      </c>
      <c r="AA175" s="2">
        <f>IF(Z175="HERE",Y175,AA174+Graph!$G$1*1000)</f>
        <v>38636385.142857149</v>
      </c>
      <c r="AB175" s="2">
        <f t="shared" si="21"/>
        <v>11061.857142858207</v>
      </c>
      <c r="AC175" s="2">
        <f t="shared" si="36"/>
        <v>26360883.857142836</v>
      </c>
      <c r="AD175" s="3">
        <f t="shared" si="10"/>
        <v>38636385.142857149</v>
      </c>
      <c r="AE175" s="2">
        <f>IF(AE173&gt;=52800000,52800000,IF(AB154=Graph!G$1*1000,AE174+Graph!G$1*1000,AC175))</f>
        <v>26360883.857142836</v>
      </c>
      <c r="AF175" s="3">
        <f t="shared" si="11"/>
        <v>26360883.857142836</v>
      </c>
      <c r="AG175" s="3">
        <f t="shared" si="27"/>
        <v>35332216.399999991</v>
      </c>
      <c r="AH175" s="3" t="e">
        <f t="shared" si="3"/>
        <v>#N/A</v>
      </c>
    </row>
    <row r="176" spans="1:34" x14ac:dyDescent="0.25">
      <c r="A176" s="1">
        <v>44352</v>
      </c>
      <c r="B176" s="2">
        <f t="shared" si="0"/>
        <v>105</v>
      </c>
      <c r="C176" s="7"/>
      <c r="D176" s="2" t="e">
        <f t="shared" si="12"/>
        <v>#N/A</v>
      </c>
      <c r="E176" s="2" t="e">
        <f t="shared" si="22"/>
        <v>#N/A</v>
      </c>
      <c r="F176" s="2">
        <v>873661.59351739287</v>
      </c>
      <c r="G176" s="2">
        <f t="shared" si="26"/>
        <v>438938.14285714284</v>
      </c>
      <c r="H176" s="2">
        <f t="shared" si="37"/>
        <v>63670625.999999888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1776642.9999999942</v>
      </c>
      <c r="M176" s="8" t="e">
        <f t="shared" si="28"/>
        <v>#N/A</v>
      </c>
      <c r="N176" s="21" t="e">
        <f t="shared" si="15"/>
        <v>#N/A</v>
      </c>
      <c r="O176" s="2" t="e">
        <f t="shared" si="24"/>
        <v>#N/A</v>
      </c>
      <c r="P176" s="2">
        <v>890232.77911165357</v>
      </c>
      <c r="Q176" s="21">
        <f t="shared" si="39"/>
        <v>450000</v>
      </c>
      <c r="R176" s="2">
        <f t="shared" si="38"/>
        <v>65447269</v>
      </c>
      <c r="S176" s="2">
        <f t="shared" si="17"/>
        <v>438938.14285714179</v>
      </c>
      <c r="T176" s="2">
        <f t="shared" si="18"/>
        <v>11061.857142857043</v>
      </c>
      <c r="U176" s="2">
        <f t="shared" si="19"/>
        <v>450000</v>
      </c>
      <c r="V176" s="2">
        <f t="shared" si="33"/>
        <v>26799821.999999978</v>
      </c>
      <c r="W176" s="2">
        <f t="shared" si="20"/>
        <v>438938.14285714179</v>
      </c>
      <c r="X176" s="2">
        <f t="shared" si="6"/>
        <v>11061.857142858207</v>
      </c>
      <c r="Y176" s="2">
        <f t="shared" si="35"/>
        <v>38647447.000000007</v>
      </c>
      <c r="Z176" s="2" t="str">
        <f t="shared" si="8"/>
        <v>HERE</v>
      </c>
      <c r="AA176" s="2">
        <f>IF(Z176="HERE",Y176,AA175+Graph!$G$1*1000)</f>
        <v>38647447.000000007</v>
      </c>
      <c r="AB176" s="2">
        <f t="shared" si="21"/>
        <v>11061.857142858207</v>
      </c>
      <c r="AC176" s="2">
        <f t="shared" si="36"/>
        <v>26799821.999999978</v>
      </c>
      <c r="AD176" s="3">
        <f t="shared" si="10"/>
        <v>38647447.000000007</v>
      </c>
      <c r="AE176" s="2">
        <f>IF(AE174&gt;=52800000,52800000,IF(AB155=Graph!G$1*1000,AE175+Graph!G$1*1000,AC176))</f>
        <v>26799821.999999978</v>
      </c>
      <c r="AF176" s="3">
        <f t="shared" si="11"/>
        <v>26799821.999999978</v>
      </c>
      <c r="AG176" s="3">
        <f t="shared" si="27"/>
        <v>35452739.249999985</v>
      </c>
      <c r="AH176" s="3" t="e">
        <f t="shared" si="3"/>
        <v>#N/A</v>
      </c>
    </row>
    <row r="177" spans="1:34" x14ac:dyDescent="0.25">
      <c r="A177" s="1">
        <v>44353</v>
      </c>
      <c r="B177" s="2">
        <f t="shared" si="0"/>
        <v>106</v>
      </c>
      <c r="C177" s="7"/>
      <c r="D177" s="2" t="e">
        <f t="shared" si="12"/>
        <v>#N/A</v>
      </c>
      <c r="E177" s="2" t="e">
        <f t="shared" si="22"/>
        <v>#N/A</v>
      </c>
      <c r="F177" s="2">
        <v>877675.90972387791</v>
      </c>
      <c r="G177" s="2">
        <f t="shared" si="26"/>
        <v>438938.14285714284</v>
      </c>
      <c r="H177" s="2">
        <f t="shared" si="37"/>
        <v>64109564.14285703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1787704.8571428512</v>
      </c>
      <c r="M177" s="8" t="e">
        <f t="shared" si="28"/>
        <v>#N/A</v>
      </c>
      <c r="N177" s="21" t="e">
        <f t="shared" si="15"/>
        <v>#N/A</v>
      </c>
      <c r="O177" s="2" t="e">
        <f t="shared" si="24"/>
        <v>#N/A</v>
      </c>
      <c r="P177" s="2">
        <v>894349.55582231283</v>
      </c>
      <c r="Q177" s="21">
        <f t="shared" si="39"/>
        <v>450000</v>
      </c>
      <c r="R177" s="2">
        <f t="shared" si="38"/>
        <v>65897269</v>
      </c>
      <c r="S177" s="2">
        <f t="shared" si="17"/>
        <v>438938.14285714179</v>
      </c>
      <c r="T177" s="2">
        <f t="shared" si="18"/>
        <v>11061.857142857043</v>
      </c>
      <c r="U177" s="2">
        <f t="shared" si="19"/>
        <v>450000</v>
      </c>
      <c r="V177" s="2">
        <f t="shared" si="33"/>
        <v>27238760.142857119</v>
      </c>
      <c r="W177" s="2">
        <f t="shared" si="20"/>
        <v>438938.14285714179</v>
      </c>
      <c r="X177" s="2">
        <f t="shared" si="6"/>
        <v>11061.857142858207</v>
      </c>
      <c r="Y177" s="2">
        <f t="shared" si="35"/>
        <v>38658508.857142866</v>
      </c>
      <c r="Z177" s="2" t="str">
        <f t="shared" si="8"/>
        <v>HERE</v>
      </c>
      <c r="AA177" s="2">
        <f>IF(Z177="HERE",Y177,AA176+Graph!$G$1*1000)</f>
        <v>38658508.857142866</v>
      </c>
      <c r="AB177" s="2">
        <f t="shared" si="21"/>
        <v>11061.857142858207</v>
      </c>
      <c r="AC177" s="2">
        <f t="shared" si="36"/>
        <v>27238760.142857119</v>
      </c>
      <c r="AD177" s="3">
        <f t="shared" si="10"/>
        <v>38658508.857142866</v>
      </c>
      <c r="AE177" s="2">
        <f>IF(AE175&gt;=52800000,52800000,IF(AB156=Graph!G$1*1000,AE176+Graph!G$1*1000,AC177))</f>
        <v>27238760.142857119</v>
      </c>
      <c r="AF177" s="3">
        <f t="shared" si="11"/>
        <v>27238760.142857119</v>
      </c>
      <c r="AG177" s="3">
        <f t="shared" si="27"/>
        <v>35484641.828571416</v>
      </c>
      <c r="AH177" s="3" t="e">
        <f t="shared" si="3"/>
        <v>#N/A</v>
      </c>
    </row>
    <row r="178" spans="1:34" x14ac:dyDescent="0.25">
      <c r="A178" s="1">
        <v>44354</v>
      </c>
      <c r="B178" s="2">
        <f t="shared" si="0"/>
        <v>107</v>
      </c>
      <c r="C178" s="7"/>
      <c r="D178" s="2" t="e">
        <f t="shared" si="12"/>
        <v>#N/A</v>
      </c>
      <c r="E178" s="2" t="e">
        <f t="shared" si="22"/>
        <v>#N/A</v>
      </c>
      <c r="F178" s="2">
        <v>881690.22593036294</v>
      </c>
      <c r="G178" s="2">
        <f t="shared" si="26"/>
        <v>438938.14285714284</v>
      </c>
      <c r="H178" s="2">
        <f t="shared" si="37"/>
        <v>64548502.285714172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1798766.7142857083</v>
      </c>
      <c r="M178" s="8" t="e">
        <f t="shared" si="28"/>
        <v>#N/A</v>
      </c>
      <c r="N178" s="21" t="e">
        <f t="shared" si="15"/>
        <v>#N/A</v>
      </c>
      <c r="O178" s="2" t="e">
        <f t="shared" si="24"/>
        <v>#N/A</v>
      </c>
      <c r="P178" s="2">
        <v>898466.3325330019</v>
      </c>
      <c r="Q178" s="21">
        <f t="shared" si="39"/>
        <v>450000</v>
      </c>
      <c r="R178" s="2">
        <f t="shared" si="38"/>
        <v>66347269</v>
      </c>
      <c r="S178" s="2">
        <f t="shared" si="17"/>
        <v>438938.14285714179</v>
      </c>
      <c r="T178" s="2">
        <f t="shared" si="18"/>
        <v>11061.857142857043</v>
      </c>
      <c r="U178" s="2">
        <f t="shared" si="19"/>
        <v>450000</v>
      </c>
      <c r="V178" s="2">
        <f t="shared" si="33"/>
        <v>27677698.285714261</v>
      </c>
      <c r="W178" s="2">
        <f t="shared" si="20"/>
        <v>438938.14285714179</v>
      </c>
      <c r="X178" s="2">
        <f t="shared" si="6"/>
        <v>11061.857142858207</v>
      </c>
      <c r="Y178" s="2">
        <f t="shared" si="35"/>
        <v>38669570.714285724</v>
      </c>
      <c r="Z178" s="2" t="str">
        <f t="shared" si="8"/>
        <v>HERE</v>
      </c>
      <c r="AA178" s="2">
        <f>IF(Z178="HERE",Y178,AA177+Graph!$G$1*1000)</f>
        <v>38669570.714285724</v>
      </c>
      <c r="AB178" s="2">
        <f t="shared" si="21"/>
        <v>11061.857142858207</v>
      </c>
      <c r="AC178" s="2">
        <f t="shared" si="36"/>
        <v>27677698.285714261</v>
      </c>
      <c r="AD178" s="3">
        <f t="shared" si="10"/>
        <v>38669570.714285724</v>
      </c>
      <c r="AE178" s="2">
        <f>IF(AE176&gt;=52800000,52800000,IF(AB157=Graph!G$1*1000,AE177+Graph!G$1*1000,AC178))</f>
        <v>27677698.285714261</v>
      </c>
      <c r="AF178" s="3">
        <f t="shared" si="11"/>
        <v>27677698.285714261</v>
      </c>
      <c r="AG178" s="3">
        <f t="shared" si="27"/>
        <v>35516544.407142848</v>
      </c>
      <c r="AH178" s="3" t="e">
        <f t="shared" si="3"/>
        <v>#N/A</v>
      </c>
    </row>
    <row r="179" spans="1:34" x14ac:dyDescent="0.25">
      <c r="A179" s="1">
        <v>44355</v>
      </c>
      <c r="B179" s="2">
        <f t="shared" si="0"/>
        <v>108</v>
      </c>
      <c r="C179" s="7"/>
      <c r="D179" s="2" t="e">
        <f t="shared" si="12"/>
        <v>#N/A</v>
      </c>
      <c r="E179" s="2" t="e">
        <f t="shared" si="22"/>
        <v>#N/A</v>
      </c>
      <c r="F179" s="2">
        <v>885704.54213684797</v>
      </c>
      <c r="G179" s="2">
        <f t="shared" si="26"/>
        <v>438938.14285714284</v>
      </c>
      <c r="H179" s="2">
        <f t="shared" si="37"/>
        <v>64987440.428571314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1809828.5714285653</v>
      </c>
      <c r="M179" s="8" t="e">
        <f t="shared" si="28"/>
        <v>#N/A</v>
      </c>
      <c r="N179" s="21" t="e">
        <f t="shared" si="15"/>
        <v>#N/A</v>
      </c>
      <c r="O179" s="2" t="e">
        <f t="shared" si="24"/>
        <v>#N/A</v>
      </c>
      <c r="P179" s="2">
        <v>902583.10924369097</v>
      </c>
      <c r="Q179" s="21">
        <f t="shared" si="39"/>
        <v>450000</v>
      </c>
      <c r="R179" s="2">
        <f t="shared" si="38"/>
        <v>66797269</v>
      </c>
      <c r="S179" s="2">
        <f t="shared" si="17"/>
        <v>438938.14285714179</v>
      </c>
      <c r="T179" s="2">
        <f t="shared" si="18"/>
        <v>11061.857142857043</v>
      </c>
      <c r="U179" s="2">
        <f t="shared" si="19"/>
        <v>450000</v>
      </c>
      <c r="V179" s="2">
        <f t="shared" si="33"/>
        <v>28116636.428571403</v>
      </c>
      <c r="W179" s="2">
        <f t="shared" si="20"/>
        <v>438938.14285714179</v>
      </c>
      <c r="X179" s="2">
        <f t="shared" si="6"/>
        <v>11061.857142858207</v>
      </c>
      <c r="Y179" s="2">
        <f t="shared" si="35"/>
        <v>38680632.571428582</v>
      </c>
      <c r="Z179" s="2" t="str">
        <f t="shared" si="8"/>
        <v>HERE</v>
      </c>
      <c r="AA179" s="2">
        <f>IF(Z179="HERE",Y179,AA178+Graph!$G$1*1000)</f>
        <v>38680632.571428582</v>
      </c>
      <c r="AB179" s="2">
        <f t="shared" si="21"/>
        <v>11061.857142858207</v>
      </c>
      <c r="AC179" s="2">
        <f t="shared" si="36"/>
        <v>28116636.428571403</v>
      </c>
      <c r="AD179" s="3">
        <f t="shared" si="10"/>
        <v>38680632.571428582</v>
      </c>
      <c r="AE179" s="2">
        <f>IF(AE177&gt;=52800000,52800000,IF(AB158=Graph!G$1*1000,AE178+Graph!G$1*1000,AC179))</f>
        <v>28116636.428571403</v>
      </c>
      <c r="AF179" s="3">
        <f t="shared" si="11"/>
        <v>28116636.428571403</v>
      </c>
      <c r="AG179" s="3">
        <f t="shared" si="27"/>
        <v>35548446.985714272</v>
      </c>
      <c r="AH179" s="3" t="e">
        <f t="shared" si="3"/>
        <v>#N/A</v>
      </c>
    </row>
    <row r="180" spans="1:34" x14ac:dyDescent="0.25">
      <c r="A180" s="1">
        <v>44356</v>
      </c>
      <c r="B180" s="2">
        <f t="shared" si="0"/>
        <v>109</v>
      </c>
      <c r="C180" s="7"/>
      <c r="D180" s="2" t="e">
        <f t="shared" si="12"/>
        <v>#N/A</v>
      </c>
      <c r="E180" s="2" t="e">
        <f t="shared" si="22"/>
        <v>#N/A</v>
      </c>
      <c r="F180" s="2">
        <v>889718.85834333301</v>
      </c>
      <c r="G180" s="2">
        <f t="shared" si="26"/>
        <v>438938.14285714284</v>
      </c>
      <c r="H180" s="2">
        <f t="shared" si="37"/>
        <v>65426378.571428455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1820890.4285714224</v>
      </c>
      <c r="M180" s="8" t="e">
        <f t="shared" si="28"/>
        <v>#N/A</v>
      </c>
      <c r="N180" s="21" t="e">
        <f t="shared" si="15"/>
        <v>#N/A</v>
      </c>
      <c r="O180" s="2" t="e">
        <f t="shared" si="24"/>
        <v>#N/A</v>
      </c>
      <c r="P180" s="2">
        <v>906699.88595438004</v>
      </c>
      <c r="Q180" s="21">
        <f t="shared" si="39"/>
        <v>450000</v>
      </c>
      <c r="R180" s="2">
        <f t="shared" si="38"/>
        <v>67247269</v>
      </c>
      <c r="S180" s="2">
        <f t="shared" si="17"/>
        <v>438938.14285714179</v>
      </c>
      <c r="T180" s="2">
        <f t="shared" si="18"/>
        <v>11061.857142857043</v>
      </c>
      <c r="U180" s="2">
        <f t="shared" si="19"/>
        <v>450000</v>
      </c>
      <c r="V180" s="2">
        <f t="shared" si="33"/>
        <v>28555574.571428545</v>
      </c>
      <c r="W180" s="2">
        <f t="shared" si="20"/>
        <v>438938.14285714179</v>
      </c>
      <c r="X180" s="2">
        <f t="shared" si="6"/>
        <v>11061.857142858207</v>
      </c>
      <c r="Y180" s="2">
        <f t="shared" si="35"/>
        <v>38691694.42857144</v>
      </c>
      <c r="Z180" s="2" t="str">
        <f t="shared" si="8"/>
        <v>HERE</v>
      </c>
      <c r="AA180" s="2">
        <f>IF(Z180="HERE",Y180,AA179+Graph!$G$1*1000)</f>
        <v>38691694.42857144</v>
      </c>
      <c r="AB180" s="2">
        <f t="shared" si="21"/>
        <v>11061.857142858207</v>
      </c>
      <c r="AC180" s="2">
        <f t="shared" si="36"/>
        <v>28555574.571428545</v>
      </c>
      <c r="AD180" s="3">
        <f t="shared" si="10"/>
        <v>38691694.42857144</v>
      </c>
      <c r="AE180" s="2">
        <f>IF(AE178&gt;=52800000,52800000,IF(AB159=Graph!G$1*1000,AE179+Graph!G$1*1000,AC180))</f>
        <v>28555574.571428545</v>
      </c>
      <c r="AF180" s="3">
        <f t="shared" si="11"/>
        <v>28555574.571428545</v>
      </c>
      <c r="AG180" s="3">
        <f t="shared" si="27"/>
        <v>35580349.564285703</v>
      </c>
      <c r="AH180" s="3" t="e">
        <f t="shared" si="3"/>
        <v>#N/A</v>
      </c>
    </row>
    <row r="181" spans="1:34" x14ac:dyDescent="0.25">
      <c r="A181" s="1">
        <v>44357</v>
      </c>
      <c r="B181" s="2">
        <f t="shared" si="0"/>
        <v>110</v>
      </c>
      <c r="C181" s="7"/>
      <c r="D181" s="2" t="e">
        <f t="shared" si="12"/>
        <v>#N/A</v>
      </c>
      <c r="E181" s="2" t="e">
        <f t="shared" si="22"/>
        <v>#N/A</v>
      </c>
      <c r="F181" s="2">
        <v>893733.17454981804</v>
      </c>
      <c r="G181" s="2">
        <f t="shared" si="26"/>
        <v>438938.14285714284</v>
      </c>
      <c r="H181" s="2">
        <f t="shared" si="37"/>
        <v>65865316.714285597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1831952.2857142794</v>
      </c>
      <c r="M181" s="8" t="e">
        <f t="shared" si="28"/>
        <v>#N/A</v>
      </c>
      <c r="N181" s="21" t="e">
        <f t="shared" si="15"/>
        <v>#N/A</v>
      </c>
      <c r="O181" s="2" t="e">
        <f t="shared" si="24"/>
        <v>#N/A</v>
      </c>
      <c r="P181" s="2">
        <v>910816.6626650691</v>
      </c>
      <c r="Q181" s="21">
        <f t="shared" si="39"/>
        <v>450000</v>
      </c>
      <c r="R181" s="2">
        <f t="shared" si="38"/>
        <v>67697269</v>
      </c>
      <c r="S181" s="2">
        <f t="shared" si="17"/>
        <v>438938.14285714179</v>
      </c>
      <c r="T181" s="2">
        <f t="shared" si="18"/>
        <v>11061.857142857043</v>
      </c>
      <c r="U181" s="2">
        <f t="shared" si="19"/>
        <v>450000</v>
      </c>
      <c r="V181" s="2">
        <f t="shared" si="33"/>
        <v>28994512.714285687</v>
      </c>
      <c r="W181" s="2">
        <f t="shared" si="20"/>
        <v>438938.14285714179</v>
      </c>
      <c r="X181" s="2">
        <f t="shared" si="6"/>
        <v>11061.857142858207</v>
      </c>
      <c r="Y181" s="2">
        <f t="shared" si="35"/>
        <v>38702756.285714298</v>
      </c>
      <c r="Z181" s="2" t="str">
        <f t="shared" si="8"/>
        <v>HERE</v>
      </c>
      <c r="AA181" s="2">
        <f>IF(Z181="HERE",Y181,AA180+Graph!$G$1*1000)</f>
        <v>38702756.285714298</v>
      </c>
      <c r="AB181" s="2">
        <f t="shared" si="21"/>
        <v>11061.857142858207</v>
      </c>
      <c r="AC181" s="2">
        <f t="shared" si="36"/>
        <v>28994512.714285687</v>
      </c>
      <c r="AD181" s="3">
        <f t="shared" si="10"/>
        <v>38702756.285714298</v>
      </c>
      <c r="AE181" s="2">
        <f>IF(AE179&gt;=52800000,52800000,IF(AB160=Graph!G$1*1000,AE180+Graph!G$1*1000,AC181))</f>
        <v>28994512.714285687</v>
      </c>
      <c r="AF181" s="3">
        <f t="shared" si="11"/>
        <v>28994512.714285687</v>
      </c>
      <c r="AG181" s="3">
        <f t="shared" si="27"/>
        <v>35612252.142857134</v>
      </c>
      <c r="AH181" s="3" t="e">
        <f t="shared" si="3"/>
        <v>#N/A</v>
      </c>
    </row>
    <row r="182" spans="1:34" x14ac:dyDescent="0.25">
      <c r="A182" s="1">
        <v>44358</v>
      </c>
      <c r="B182" s="2">
        <f t="shared" si="0"/>
        <v>111</v>
      </c>
      <c r="C182" s="7"/>
      <c r="D182" s="2" t="e">
        <f t="shared" si="12"/>
        <v>#N/A</v>
      </c>
      <c r="E182" s="2" t="e">
        <f t="shared" si="22"/>
        <v>#N/A</v>
      </c>
      <c r="F182" s="2">
        <v>897747.49075630307</v>
      </c>
      <c r="G182" s="2">
        <f t="shared" si="26"/>
        <v>438938.14285714284</v>
      </c>
      <c r="H182" s="2">
        <f t="shared" si="37"/>
        <v>66304254.857142739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1843014.1428571364</v>
      </c>
      <c r="M182" s="8" t="e">
        <f t="shared" si="28"/>
        <v>#N/A</v>
      </c>
      <c r="N182" s="21" t="e">
        <f t="shared" si="15"/>
        <v>#N/A</v>
      </c>
      <c r="O182" s="2" t="e">
        <f t="shared" si="24"/>
        <v>#N/A</v>
      </c>
      <c r="P182" s="2">
        <v>914933.43937575817</v>
      </c>
      <c r="Q182" s="21">
        <f t="shared" si="39"/>
        <v>450000</v>
      </c>
      <c r="R182" s="2">
        <f t="shared" si="38"/>
        <v>68147269</v>
      </c>
      <c r="S182" s="2">
        <f t="shared" si="17"/>
        <v>438938.14285714179</v>
      </c>
      <c r="T182" s="2">
        <f t="shared" si="18"/>
        <v>11061.857142857043</v>
      </c>
      <c r="U182" s="2">
        <f t="shared" si="19"/>
        <v>450000</v>
      </c>
      <c r="V182" s="2">
        <f t="shared" si="33"/>
        <v>29433450.857142828</v>
      </c>
      <c r="W182" s="2">
        <f t="shared" si="20"/>
        <v>438938.14285714179</v>
      </c>
      <c r="X182" s="2">
        <f t="shared" si="6"/>
        <v>11061.857142858207</v>
      </c>
      <c r="Y182" s="2">
        <f t="shared" si="35"/>
        <v>38713818.142857157</v>
      </c>
      <c r="Z182" s="2" t="str">
        <f t="shared" si="8"/>
        <v>HERE</v>
      </c>
      <c r="AA182" s="2">
        <f>IF(Z182="HERE",Y182,AA181+Graph!$G$1*1000)</f>
        <v>38713818.142857157</v>
      </c>
      <c r="AB182" s="2">
        <f t="shared" si="21"/>
        <v>11061.857142858207</v>
      </c>
      <c r="AC182" s="2">
        <f t="shared" si="36"/>
        <v>29433450.857142828</v>
      </c>
      <c r="AD182" s="3">
        <f t="shared" si="10"/>
        <v>38713818.142857157</v>
      </c>
      <c r="AE182" s="2">
        <f>IF(AE180&gt;=52800000,52800000,IF(AB161=Graph!G$1*1000,AE181+Graph!G$1*1000,AC182))</f>
        <v>29433450.857142828</v>
      </c>
      <c r="AF182" s="3">
        <f t="shared" si="11"/>
        <v>29433450.857142828</v>
      </c>
      <c r="AG182" s="3">
        <f t="shared" si="27"/>
        <v>35644154.721428566</v>
      </c>
      <c r="AH182" s="3" t="e">
        <f t="shared" si="3"/>
        <v>#N/A</v>
      </c>
    </row>
    <row r="183" spans="1:34" x14ac:dyDescent="0.25">
      <c r="A183" s="1">
        <v>44359</v>
      </c>
      <c r="B183" s="2">
        <f t="shared" si="0"/>
        <v>112</v>
      </c>
      <c r="C183" s="7"/>
      <c r="D183" s="2" t="e">
        <f t="shared" si="12"/>
        <v>#N/A</v>
      </c>
      <c r="E183" s="2" t="e">
        <f t="shared" si="22"/>
        <v>#N/A</v>
      </c>
      <c r="F183" s="2">
        <v>901761.80696278811</v>
      </c>
      <c r="G183" s="2">
        <f t="shared" si="26"/>
        <v>438938.14285714284</v>
      </c>
      <c r="H183" s="2">
        <f t="shared" si="37"/>
        <v>66743192.999999881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1854075.9999999935</v>
      </c>
      <c r="M183" s="8" t="e">
        <f t="shared" si="28"/>
        <v>#N/A</v>
      </c>
      <c r="N183" s="21" t="e">
        <f t="shared" si="15"/>
        <v>#N/A</v>
      </c>
      <c r="O183" s="2" t="e">
        <f t="shared" si="24"/>
        <v>#N/A</v>
      </c>
      <c r="P183" s="2">
        <v>919050.21608641744</v>
      </c>
      <c r="Q183" s="21">
        <f t="shared" si="39"/>
        <v>450000</v>
      </c>
      <c r="R183" s="2">
        <f t="shared" si="38"/>
        <v>68597269</v>
      </c>
      <c r="S183" s="2">
        <f t="shared" si="17"/>
        <v>438938.14285714179</v>
      </c>
      <c r="T183" s="2">
        <f t="shared" si="18"/>
        <v>11061.857142857043</v>
      </c>
      <c r="U183" s="2">
        <f t="shared" si="19"/>
        <v>450000</v>
      </c>
      <c r="V183" s="2">
        <f t="shared" si="33"/>
        <v>29872388.99999997</v>
      </c>
      <c r="W183" s="2">
        <f t="shared" si="20"/>
        <v>438938.14285714179</v>
      </c>
      <c r="X183" s="2">
        <f t="shared" si="6"/>
        <v>11061.857142858207</v>
      </c>
      <c r="Y183" s="2">
        <f t="shared" si="35"/>
        <v>38724880.000000015</v>
      </c>
      <c r="Z183" s="2" t="str">
        <f t="shared" si="8"/>
        <v>HERE</v>
      </c>
      <c r="AA183" s="2">
        <f>IF(Z183="HERE",Y183,AA182+Graph!$G$1*1000)</f>
        <v>38724880.000000015</v>
      </c>
      <c r="AB183" s="2">
        <f t="shared" si="21"/>
        <v>11061.857142858207</v>
      </c>
      <c r="AC183" s="2">
        <f t="shared" si="36"/>
        <v>29872388.99999997</v>
      </c>
      <c r="AD183" s="3">
        <f t="shared" si="10"/>
        <v>38724880.000000015</v>
      </c>
      <c r="AE183" s="2">
        <f>IF(AE181&gt;=52800000,52800000,IF(AB162=Graph!G$1*1000,AE182+Graph!G$1*1000,AC183))</f>
        <v>29872388.99999997</v>
      </c>
      <c r="AF183" s="3">
        <f t="shared" si="11"/>
        <v>29872388.99999997</v>
      </c>
      <c r="AG183" s="3">
        <f t="shared" si="27"/>
        <v>35676057.29999999</v>
      </c>
      <c r="AH183" s="3" t="e">
        <f t="shared" si="3"/>
        <v>#N/A</v>
      </c>
    </row>
    <row r="184" spans="1:34" x14ac:dyDescent="0.25">
      <c r="A184" s="1">
        <v>44360</v>
      </c>
      <c r="B184" s="2">
        <f t="shared" si="0"/>
        <v>113</v>
      </c>
      <c r="C184" s="7"/>
      <c r="D184" s="2" t="e">
        <f t="shared" si="12"/>
        <v>#N/A</v>
      </c>
      <c r="E184" s="2" t="e">
        <f t="shared" si="22"/>
        <v>#N/A</v>
      </c>
      <c r="F184" s="2">
        <v>905776.12316927314</v>
      </c>
      <c r="G184" s="2">
        <f t="shared" si="26"/>
        <v>438938.14285714284</v>
      </c>
      <c r="H184" s="2">
        <f t="shared" si="37"/>
        <v>67182131.14285703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1865137.8571428505</v>
      </c>
      <c r="M184" s="8" t="e">
        <f t="shared" si="28"/>
        <v>#N/A</v>
      </c>
      <c r="N184" s="21" t="e">
        <f t="shared" si="15"/>
        <v>#N/A</v>
      </c>
      <c r="O184" s="2" t="e">
        <f t="shared" si="24"/>
        <v>#N/A</v>
      </c>
      <c r="P184" s="2">
        <v>923166.9927971065</v>
      </c>
      <c r="Q184" s="21">
        <f t="shared" si="39"/>
        <v>450000</v>
      </c>
      <c r="R184" s="2">
        <f t="shared" si="38"/>
        <v>69047269</v>
      </c>
      <c r="S184" s="2">
        <f t="shared" si="17"/>
        <v>438938.14285714924</v>
      </c>
      <c r="T184" s="2">
        <f t="shared" si="18"/>
        <v>11061.857142857043</v>
      </c>
      <c r="U184" s="2">
        <f t="shared" si="19"/>
        <v>450000</v>
      </c>
      <c r="V184" s="2">
        <f t="shared" si="33"/>
        <v>30311327.142857112</v>
      </c>
      <c r="W184" s="2">
        <f t="shared" si="20"/>
        <v>438938.14285714179</v>
      </c>
      <c r="X184" s="2">
        <f t="shared" si="6"/>
        <v>11061.857142858207</v>
      </c>
      <c r="Y184" s="2">
        <f t="shared" si="35"/>
        <v>38735941.857142873</v>
      </c>
      <c r="Z184" s="2" t="str">
        <f t="shared" si="8"/>
        <v>HERE</v>
      </c>
      <c r="AA184" s="2">
        <f>IF(Z184="HERE",Y184,AA183+Graph!$G$1*1000)</f>
        <v>38735941.857142873</v>
      </c>
      <c r="AB184" s="2">
        <f t="shared" si="21"/>
        <v>11061.857142858207</v>
      </c>
      <c r="AC184" s="2">
        <f t="shared" si="36"/>
        <v>30311327.142857112</v>
      </c>
      <c r="AD184" s="3">
        <f t="shared" si="10"/>
        <v>38735941.857142873</v>
      </c>
      <c r="AE184" s="2">
        <f>IF(AE182&gt;=52800000,52800000,IF(AB163=Graph!G$1*1000,AE183+Graph!G$1*1000,AC184))</f>
        <v>30311327.142857112</v>
      </c>
      <c r="AF184" s="3">
        <f t="shared" si="11"/>
        <v>30311327.142857112</v>
      </c>
      <c r="AG184" s="3">
        <f t="shared" si="27"/>
        <v>35707959.878571421</v>
      </c>
      <c r="AH184" s="3" t="e">
        <f t="shared" si="3"/>
        <v>#N/A</v>
      </c>
    </row>
    <row r="185" spans="1:34" x14ac:dyDescent="0.25">
      <c r="A185" s="1">
        <v>44361</v>
      </c>
      <c r="B185" s="2">
        <f t="shared" si="0"/>
        <v>114</v>
      </c>
      <c r="C185" s="7"/>
      <c r="D185" s="2" t="e">
        <f t="shared" si="12"/>
        <v>#N/A</v>
      </c>
      <c r="E185" s="2" t="e">
        <f t="shared" si="22"/>
        <v>#N/A</v>
      </c>
      <c r="F185" s="2">
        <v>909790.43937572837</v>
      </c>
      <c r="G185" s="2">
        <f t="shared" si="26"/>
        <v>438938.14285714284</v>
      </c>
      <c r="H185" s="2">
        <f t="shared" si="37"/>
        <v>67621069.285714179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1876199.7142857076</v>
      </c>
      <c r="M185" s="8" t="e">
        <f t="shared" si="28"/>
        <v>#N/A</v>
      </c>
      <c r="N185" s="21" t="e">
        <f t="shared" si="15"/>
        <v>#N/A</v>
      </c>
      <c r="O185" s="2" t="e">
        <f t="shared" si="24"/>
        <v>#N/A</v>
      </c>
      <c r="P185" s="2">
        <v>927283.76950779557</v>
      </c>
      <c r="Q185" s="21">
        <f t="shared" si="39"/>
        <v>450000</v>
      </c>
      <c r="R185" s="2">
        <f t="shared" si="38"/>
        <v>69497269</v>
      </c>
      <c r="S185" s="2">
        <f t="shared" si="17"/>
        <v>438938.14285714924</v>
      </c>
      <c r="T185" s="2">
        <f t="shared" si="18"/>
        <v>11061.857142857043</v>
      </c>
      <c r="U185" s="2">
        <f t="shared" si="19"/>
        <v>450000</v>
      </c>
      <c r="V185" s="2">
        <f t="shared" si="33"/>
        <v>30750265.285714254</v>
      </c>
      <c r="W185" s="2">
        <f t="shared" si="20"/>
        <v>438938.14285714179</v>
      </c>
      <c r="X185" s="2">
        <f t="shared" si="6"/>
        <v>11061.857142858207</v>
      </c>
      <c r="Y185" s="2">
        <f t="shared" si="35"/>
        <v>38747003.714285731</v>
      </c>
      <c r="Z185" s="2" t="str">
        <f t="shared" si="8"/>
        <v>HERE</v>
      </c>
      <c r="AA185" s="2">
        <f>IF(Z185="HERE",Y185,AA184+Graph!$G$1*1000)</f>
        <v>38747003.714285731</v>
      </c>
      <c r="AB185" s="2">
        <f t="shared" si="21"/>
        <v>11061.857142858207</v>
      </c>
      <c r="AC185" s="2">
        <f t="shared" si="36"/>
        <v>30750265.285714254</v>
      </c>
      <c r="AD185" s="3">
        <f t="shared" si="10"/>
        <v>38747003.714285731</v>
      </c>
      <c r="AE185" s="2">
        <f>IF(AE183&gt;=52800000,52800000,IF(AB164=Graph!G$1*1000,AE184+Graph!G$1*1000,AC185))</f>
        <v>30750265.285714254</v>
      </c>
      <c r="AF185" s="3">
        <f t="shared" si="11"/>
        <v>30750265.285714254</v>
      </c>
      <c r="AG185" s="3">
        <f t="shared" si="27"/>
        <v>35739862.457142852</v>
      </c>
      <c r="AH185" s="3" t="e">
        <f t="shared" si="3"/>
        <v>#N/A</v>
      </c>
    </row>
    <row r="186" spans="1:34" x14ac:dyDescent="0.25">
      <c r="A186" s="1">
        <v>44362</v>
      </c>
      <c r="B186" s="2">
        <f t="shared" si="0"/>
        <v>115</v>
      </c>
      <c r="C186" s="7"/>
      <c r="D186" s="2" t="e">
        <f t="shared" si="12"/>
        <v>#N/A</v>
      </c>
      <c r="E186" s="2" t="e">
        <f t="shared" si="22"/>
        <v>#N/A</v>
      </c>
      <c r="F186" s="2">
        <v>913804.7555822134</v>
      </c>
      <c r="G186" s="2">
        <f t="shared" si="26"/>
        <v>438938.14285714284</v>
      </c>
      <c r="H186" s="2">
        <f t="shared" si="37"/>
        <v>68060007.428571329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1887261.5714285646</v>
      </c>
      <c r="M186" s="8" t="e">
        <f t="shared" si="28"/>
        <v>#N/A</v>
      </c>
      <c r="N186" s="21" t="e">
        <f t="shared" si="15"/>
        <v>#N/A</v>
      </c>
      <c r="O186" s="2" t="e">
        <f t="shared" si="24"/>
        <v>#N/A</v>
      </c>
      <c r="P186" s="2">
        <v>931400.54621848464</v>
      </c>
      <c r="Q186" s="21">
        <f t="shared" si="39"/>
        <v>450000</v>
      </c>
      <c r="R186" s="2">
        <f t="shared" si="38"/>
        <v>69947269</v>
      </c>
      <c r="S186" s="2">
        <f t="shared" si="17"/>
        <v>438938.14285714924</v>
      </c>
      <c r="T186" s="2">
        <f t="shared" si="18"/>
        <v>11061.857142857043</v>
      </c>
      <c r="U186" s="2">
        <f t="shared" si="19"/>
        <v>450000</v>
      </c>
      <c r="V186" s="2">
        <f t="shared" si="33"/>
        <v>31189203.428571396</v>
      </c>
      <c r="W186" s="2">
        <f t="shared" si="20"/>
        <v>438938.14285714179</v>
      </c>
      <c r="X186" s="2">
        <f t="shared" si="6"/>
        <v>11061.857142858207</v>
      </c>
      <c r="Y186" s="2">
        <f t="shared" si="35"/>
        <v>38758065.57142859</v>
      </c>
      <c r="Z186" s="2" t="str">
        <f t="shared" si="8"/>
        <v>HERE</v>
      </c>
      <c r="AA186" s="2">
        <f>IF(Z186="HERE",Y186,AA185+Graph!$G$1*1000)</f>
        <v>38758065.57142859</v>
      </c>
      <c r="AB186" s="2">
        <f t="shared" si="21"/>
        <v>11061.857142858207</v>
      </c>
      <c r="AC186" s="2">
        <f t="shared" si="36"/>
        <v>31189203.428571396</v>
      </c>
      <c r="AD186" s="3">
        <f t="shared" si="10"/>
        <v>38758065.57142859</v>
      </c>
      <c r="AE186" s="2">
        <f>IF(AE184&gt;=52800000,52800000,IF(AB165=Graph!G$1*1000,AE185+Graph!G$1*1000,AC186))</f>
        <v>31189203.428571396</v>
      </c>
      <c r="AF186" s="3">
        <f t="shared" si="11"/>
        <v>31189203.428571396</v>
      </c>
      <c r="AG186" s="3">
        <f t="shared" si="27"/>
        <v>35771765.035714284</v>
      </c>
      <c r="AH186" s="3" t="e">
        <f t="shared" si="3"/>
        <v>#N/A</v>
      </c>
    </row>
    <row r="187" spans="1:34" x14ac:dyDescent="0.25">
      <c r="A187" s="1">
        <v>44363</v>
      </c>
      <c r="B187" s="2">
        <f t="shared" si="0"/>
        <v>116</v>
      </c>
      <c r="C187" s="7"/>
      <c r="D187" s="2" t="e">
        <f t="shared" si="12"/>
        <v>#N/A</v>
      </c>
      <c r="E187" s="2" t="e">
        <f t="shared" si="22"/>
        <v>#N/A</v>
      </c>
      <c r="F187" s="2">
        <v>917819.07178869843</v>
      </c>
      <c r="G187" s="2">
        <f t="shared" si="26"/>
        <v>438938.14285714284</v>
      </c>
      <c r="H187" s="2">
        <f t="shared" si="37"/>
        <v>68498945.571428478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1898323.4285714217</v>
      </c>
      <c r="M187" s="8" t="e">
        <f t="shared" si="28"/>
        <v>#N/A</v>
      </c>
      <c r="N187" s="21" t="e">
        <f t="shared" si="15"/>
        <v>#N/A</v>
      </c>
      <c r="O187" s="2" t="e">
        <f t="shared" si="24"/>
        <v>#N/A</v>
      </c>
      <c r="P187" s="2">
        <v>935517.32292917371</v>
      </c>
      <c r="Q187" s="21">
        <f t="shared" si="39"/>
        <v>450000</v>
      </c>
      <c r="R187" s="2">
        <f t="shared" si="38"/>
        <v>70397269</v>
      </c>
      <c r="S187" s="2">
        <f t="shared" si="17"/>
        <v>438938.14285714924</v>
      </c>
      <c r="T187" s="2">
        <f t="shared" si="18"/>
        <v>11061.857142857043</v>
      </c>
      <c r="U187" s="2">
        <f t="shared" si="19"/>
        <v>450000</v>
      </c>
      <c r="V187" s="2">
        <f t="shared" si="33"/>
        <v>31628141.571428537</v>
      </c>
      <c r="W187" s="2">
        <f t="shared" si="20"/>
        <v>438938.14285714179</v>
      </c>
      <c r="X187" s="2">
        <f t="shared" si="6"/>
        <v>11061.857142858207</v>
      </c>
      <c r="Y187" s="2">
        <f t="shared" si="35"/>
        <v>38769127.428571448</v>
      </c>
      <c r="Z187" s="2" t="str">
        <f t="shared" si="8"/>
        <v>HERE</v>
      </c>
      <c r="AA187" s="2">
        <f>IF(Z187="HERE",Y187,AA186+Graph!$G$1*1000)</f>
        <v>38769127.428571448</v>
      </c>
      <c r="AB187" s="2">
        <f t="shared" si="21"/>
        <v>11061.857142858207</v>
      </c>
      <c r="AC187" s="2">
        <f t="shared" si="36"/>
        <v>31628141.571428537</v>
      </c>
      <c r="AD187" s="3">
        <f t="shared" si="10"/>
        <v>38769127.428571448</v>
      </c>
      <c r="AE187" s="2">
        <f>IF(AE185&gt;=52800000,52800000,IF(AB166=Graph!G$1*1000,AE186+Graph!G$1*1000,AC187))</f>
        <v>31628141.571428537</v>
      </c>
      <c r="AF187" s="3">
        <f t="shared" si="11"/>
        <v>31628141.571428537</v>
      </c>
      <c r="AG187" s="3">
        <f t="shared" si="27"/>
        <v>35803667.614285707</v>
      </c>
      <c r="AH187" s="3" t="e">
        <f t="shared" si="3"/>
        <v>#N/A</v>
      </c>
    </row>
    <row r="188" spans="1:34" x14ac:dyDescent="0.25">
      <c r="A188" s="1">
        <v>44364</v>
      </c>
      <c r="B188" s="2">
        <f t="shared" si="0"/>
        <v>117</v>
      </c>
      <c r="C188" s="7"/>
      <c r="D188" s="2" t="e">
        <f t="shared" si="12"/>
        <v>#N/A</v>
      </c>
      <c r="E188" s="2" t="e">
        <f t="shared" si="22"/>
        <v>#N/A</v>
      </c>
      <c r="F188" s="2">
        <v>921833.38799518347</v>
      </c>
      <c r="G188" s="2">
        <f t="shared" si="26"/>
        <v>438938.14285714284</v>
      </c>
      <c r="H188" s="2">
        <f t="shared" si="37"/>
        <v>68937883.714285627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1909385.2857142787</v>
      </c>
      <c r="M188" s="8" t="e">
        <f t="shared" si="28"/>
        <v>#N/A</v>
      </c>
      <c r="N188" s="21" t="e">
        <f t="shared" si="15"/>
        <v>#N/A</v>
      </c>
      <c r="O188" s="2" t="e">
        <f t="shared" si="24"/>
        <v>#N/A</v>
      </c>
      <c r="P188" s="2">
        <v>939634.09963986278</v>
      </c>
      <c r="Q188" s="21">
        <f t="shared" si="39"/>
        <v>450000</v>
      </c>
      <c r="R188" s="2">
        <f t="shared" si="38"/>
        <v>70847269</v>
      </c>
      <c r="S188" s="2">
        <f t="shared" si="17"/>
        <v>438938.14285714924</v>
      </c>
      <c r="T188" s="2">
        <f t="shared" si="18"/>
        <v>11061.857142857043</v>
      </c>
      <c r="U188" s="2">
        <f t="shared" si="19"/>
        <v>450000</v>
      </c>
      <c r="V188" s="2">
        <f t="shared" si="33"/>
        <v>32067079.714285679</v>
      </c>
      <c r="W188" s="2">
        <f t="shared" si="20"/>
        <v>438938.14285714179</v>
      </c>
      <c r="X188" s="2">
        <f t="shared" si="6"/>
        <v>11061.857142858207</v>
      </c>
      <c r="Y188" s="2">
        <f t="shared" si="35"/>
        <v>38780189.285714306</v>
      </c>
      <c r="Z188" s="2" t="str">
        <f t="shared" si="8"/>
        <v>HERE</v>
      </c>
      <c r="AA188" s="2">
        <f>IF(Z188="HERE",Y188,AA187+Graph!$G$1*1000)</f>
        <v>38780189.285714306</v>
      </c>
      <c r="AB188" s="2">
        <f t="shared" si="21"/>
        <v>11061.857142858207</v>
      </c>
      <c r="AC188" s="2">
        <f t="shared" si="36"/>
        <v>32067079.714285679</v>
      </c>
      <c r="AD188" s="3">
        <f t="shared" si="10"/>
        <v>38780189.285714306</v>
      </c>
      <c r="AE188" s="2">
        <f>IF(AE186&gt;=52800000,52800000,IF(AB167=Graph!G$1*1000,AE187+Graph!G$1*1000,AC188))</f>
        <v>32067079.714285679</v>
      </c>
      <c r="AF188" s="3">
        <f t="shared" si="11"/>
        <v>32067079.714285679</v>
      </c>
      <c r="AG188" s="3">
        <f t="shared" si="27"/>
        <v>35835570.192857139</v>
      </c>
      <c r="AH188" s="3" t="e">
        <f t="shared" si="3"/>
        <v>#N/A</v>
      </c>
    </row>
    <row r="189" spans="1:34" x14ac:dyDescent="0.25">
      <c r="A189" s="1">
        <v>44365</v>
      </c>
      <c r="B189" s="2">
        <f t="shared" si="0"/>
        <v>118</v>
      </c>
      <c r="C189" s="7"/>
      <c r="D189" s="2" t="e">
        <f t="shared" si="12"/>
        <v>#N/A</v>
      </c>
      <c r="E189" s="2" t="e">
        <f t="shared" si="22"/>
        <v>#N/A</v>
      </c>
      <c r="F189" s="2">
        <v>925847.7042016685</v>
      </c>
      <c r="G189" s="2">
        <f t="shared" si="26"/>
        <v>438938.14285714284</v>
      </c>
      <c r="H189" s="2">
        <f t="shared" si="37"/>
        <v>69376821.857142776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1920447.1428571357</v>
      </c>
      <c r="M189" s="8" t="e">
        <f t="shared" si="28"/>
        <v>#N/A</v>
      </c>
      <c r="N189" s="21" t="e">
        <f t="shared" si="15"/>
        <v>#N/A</v>
      </c>
      <c r="O189" s="2" t="e">
        <f t="shared" si="24"/>
        <v>#N/A</v>
      </c>
      <c r="P189" s="2">
        <v>943750.87635055184</v>
      </c>
      <c r="Q189" s="21">
        <f t="shared" si="39"/>
        <v>450000</v>
      </c>
      <c r="R189" s="2">
        <f t="shared" si="38"/>
        <v>71297269</v>
      </c>
      <c r="S189" s="2">
        <f t="shared" si="17"/>
        <v>438938.14285714924</v>
      </c>
      <c r="T189" s="2">
        <f t="shared" si="18"/>
        <v>11061.857142857043</v>
      </c>
      <c r="U189" s="2">
        <f t="shared" si="19"/>
        <v>450000</v>
      </c>
      <c r="V189" s="2">
        <f t="shared" si="33"/>
        <v>32506017.857142821</v>
      </c>
      <c r="W189" s="2">
        <f t="shared" si="20"/>
        <v>438938.14285714179</v>
      </c>
      <c r="X189" s="2">
        <f t="shared" si="6"/>
        <v>11061.857142858207</v>
      </c>
      <c r="Y189" s="2">
        <f t="shared" si="35"/>
        <v>38791251.142857164</v>
      </c>
      <c r="Z189" s="2" t="str">
        <f t="shared" si="8"/>
        <v>HERE</v>
      </c>
      <c r="AA189" s="2">
        <f>IF(Z189="HERE",Y189,AA188+Graph!$G$1*1000)</f>
        <v>38791251.142857164</v>
      </c>
      <c r="AB189" s="2">
        <f t="shared" si="21"/>
        <v>11061.857142858207</v>
      </c>
      <c r="AC189" s="2">
        <f t="shared" si="36"/>
        <v>32506017.857142821</v>
      </c>
      <c r="AD189" s="3">
        <f t="shared" si="10"/>
        <v>38791251.142857164</v>
      </c>
      <c r="AE189" s="2">
        <f>IF(AE187&gt;=52800000,52800000,IF(AB168=Graph!G$1*1000,AE188+Graph!G$1*1000,AC189))</f>
        <v>32506017.857142821</v>
      </c>
      <c r="AF189" s="3">
        <f t="shared" si="11"/>
        <v>32506017.857142821</v>
      </c>
      <c r="AG189" s="3">
        <f t="shared" si="27"/>
        <v>35867472.77142857</v>
      </c>
      <c r="AH189" s="3" t="e">
        <f t="shared" si="3"/>
        <v>#N/A</v>
      </c>
    </row>
    <row r="190" spans="1:34" x14ac:dyDescent="0.25">
      <c r="A190" s="1">
        <v>44366</v>
      </c>
      <c r="B190" s="2">
        <f t="shared" si="0"/>
        <v>119</v>
      </c>
      <c r="C190" s="7"/>
      <c r="D190" s="2" t="e">
        <f t="shared" si="12"/>
        <v>#N/A</v>
      </c>
      <c r="E190" s="2" t="e">
        <f t="shared" si="22"/>
        <v>#N/A</v>
      </c>
      <c r="F190" s="2">
        <v>929862.02040815353</v>
      </c>
      <c r="G190" s="2">
        <f t="shared" si="26"/>
        <v>438938.14285714284</v>
      </c>
      <c r="H190" s="2">
        <f t="shared" si="37"/>
        <v>69815759.999999925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1931508.9999999928</v>
      </c>
      <c r="M190" s="8" t="e">
        <f t="shared" si="28"/>
        <v>#N/A</v>
      </c>
      <c r="N190" s="21" t="e">
        <f t="shared" si="15"/>
        <v>#N/A</v>
      </c>
      <c r="O190" s="2" t="e">
        <f t="shared" si="24"/>
        <v>#N/A</v>
      </c>
      <c r="P190" s="2">
        <v>947867.65306121111</v>
      </c>
      <c r="Q190" s="21">
        <f t="shared" si="39"/>
        <v>450000</v>
      </c>
      <c r="R190" s="2">
        <f t="shared" si="38"/>
        <v>71747269</v>
      </c>
      <c r="S190" s="2">
        <f t="shared" si="17"/>
        <v>438938.14285714924</v>
      </c>
      <c r="T190" s="2">
        <f t="shared" si="18"/>
        <v>11061.857142857043</v>
      </c>
      <c r="U190" s="2">
        <f t="shared" si="19"/>
        <v>450000</v>
      </c>
      <c r="V190" s="2">
        <f t="shared" si="33"/>
        <v>32944955.999999963</v>
      </c>
      <c r="W190" s="2">
        <f t="shared" si="20"/>
        <v>438938.14285714179</v>
      </c>
      <c r="X190" s="2">
        <f t="shared" si="6"/>
        <v>11061.857142858207</v>
      </c>
      <c r="Y190" s="2">
        <f t="shared" si="35"/>
        <v>38802313.000000022</v>
      </c>
      <c r="Z190" s="2" t="str">
        <f t="shared" si="8"/>
        <v>HERE</v>
      </c>
      <c r="AA190" s="2">
        <f>IF(Z190="HERE",Y190,AA189+Graph!$G$1*1000)</f>
        <v>38802313.000000022</v>
      </c>
      <c r="AB190" s="2">
        <f t="shared" si="21"/>
        <v>11061.857142858207</v>
      </c>
      <c r="AC190" s="2">
        <f t="shared" si="36"/>
        <v>32944955.999999963</v>
      </c>
      <c r="AD190" s="3">
        <f t="shared" si="10"/>
        <v>38802313.000000022</v>
      </c>
      <c r="AE190" s="2">
        <f>IF(AE188&gt;=52800000,52800000,IF(AB169=Graph!G$1*1000,AE189+Graph!G$1*1000,AC190))</f>
        <v>32944955.999999963</v>
      </c>
      <c r="AF190" s="3">
        <f t="shared" si="11"/>
        <v>32944955.999999963</v>
      </c>
      <c r="AG190" s="3">
        <f t="shared" si="27"/>
        <v>35899375.350000001</v>
      </c>
      <c r="AH190" s="3" t="e">
        <f t="shared" si="3"/>
        <v>#N/A</v>
      </c>
    </row>
    <row r="191" spans="1:34" x14ac:dyDescent="0.25">
      <c r="A191" s="1">
        <v>44367</v>
      </c>
      <c r="B191" s="2">
        <f t="shared" si="0"/>
        <v>120</v>
      </c>
      <c r="C191" s="7"/>
      <c r="D191" s="2" t="e">
        <f t="shared" si="12"/>
        <v>#N/A</v>
      </c>
      <c r="E191" s="2" t="e">
        <f t="shared" si="22"/>
        <v>#N/A</v>
      </c>
      <c r="F191" s="2">
        <v>933876.33661463857</v>
      </c>
      <c r="G191" s="2">
        <f t="shared" si="26"/>
        <v>438938.14285714284</v>
      </c>
      <c r="H191" s="2">
        <f t="shared" si="37"/>
        <v>70254698.142857075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1942570.8571428498</v>
      </c>
      <c r="M191" s="8" t="e">
        <f t="shared" si="28"/>
        <v>#N/A</v>
      </c>
      <c r="N191" s="21" t="e">
        <f t="shared" si="15"/>
        <v>#N/A</v>
      </c>
      <c r="O191" s="2" t="e">
        <f t="shared" si="24"/>
        <v>#N/A</v>
      </c>
      <c r="P191" s="2">
        <v>951984.42977190018</v>
      </c>
      <c r="Q191" s="21">
        <f t="shared" si="39"/>
        <v>450000</v>
      </c>
      <c r="R191" s="2">
        <f t="shared" si="38"/>
        <v>72197269</v>
      </c>
      <c r="S191" s="2">
        <f t="shared" si="17"/>
        <v>438938.14285714924</v>
      </c>
      <c r="T191" s="2">
        <f t="shared" si="18"/>
        <v>11061.857142857043</v>
      </c>
      <c r="U191" s="2">
        <f t="shared" si="19"/>
        <v>450000</v>
      </c>
      <c r="V191" s="2">
        <f t="shared" si="33"/>
        <v>33383894.142857105</v>
      </c>
      <c r="W191" s="2">
        <f t="shared" si="20"/>
        <v>438938.14285714179</v>
      </c>
      <c r="X191" s="2">
        <f t="shared" si="6"/>
        <v>11061.857142858207</v>
      </c>
      <c r="Y191" s="2">
        <f t="shared" si="35"/>
        <v>38813374.857142881</v>
      </c>
      <c r="Z191" s="2" t="str">
        <f t="shared" si="8"/>
        <v>HERE</v>
      </c>
      <c r="AA191" s="2">
        <f>IF(Z191="HERE",Y191,AA190+Graph!$G$1*1000)</f>
        <v>38813374.857142881</v>
      </c>
      <c r="AB191" s="2">
        <f t="shared" si="21"/>
        <v>11061.857142858207</v>
      </c>
      <c r="AC191" s="2">
        <f t="shared" si="36"/>
        <v>33383894.142857105</v>
      </c>
      <c r="AD191" s="3">
        <f t="shared" si="10"/>
        <v>38813374.857142881</v>
      </c>
      <c r="AE191" s="2">
        <f>IF(AE189&gt;=52800000,52800000,IF(AB170=Graph!G$1*1000,AE190+Graph!G$1*1000,AC191))</f>
        <v>33383894.142857105</v>
      </c>
      <c r="AF191" s="3">
        <f t="shared" si="11"/>
        <v>33383894.142857105</v>
      </c>
      <c r="AG191" s="3">
        <f t="shared" si="27"/>
        <v>35931277.928571425</v>
      </c>
      <c r="AH191" s="3" t="e">
        <f t="shared" si="3"/>
        <v>#N/A</v>
      </c>
    </row>
    <row r="192" spans="1:34" x14ac:dyDescent="0.25">
      <c r="A192" s="1">
        <v>44368</v>
      </c>
      <c r="B192" s="2">
        <f t="shared" si="0"/>
        <v>121</v>
      </c>
      <c r="C192" s="7"/>
      <c r="D192" s="2" t="e">
        <f t="shared" si="12"/>
        <v>#N/A</v>
      </c>
      <c r="E192" s="2" t="e">
        <f t="shared" si="22"/>
        <v>#N/A</v>
      </c>
      <c r="F192" s="2">
        <v>937890.6528211236</v>
      </c>
      <c r="G192" s="2">
        <f t="shared" si="26"/>
        <v>438938.14285714284</v>
      </c>
      <c r="H192" s="2">
        <f t="shared" si="37"/>
        <v>70693636.285714224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1953632.7142857069</v>
      </c>
      <c r="M192" s="8" t="e">
        <f t="shared" si="28"/>
        <v>#N/A</v>
      </c>
      <c r="N192" s="21" t="e">
        <f t="shared" si="15"/>
        <v>#N/A</v>
      </c>
      <c r="O192" s="2" t="e">
        <f t="shared" si="24"/>
        <v>#N/A</v>
      </c>
      <c r="P192" s="2">
        <v>956101.20648258924</v>
      </c>
      <c r="Q192" s="21">
        <f t="shared" si="39"/>
        <v>450000</v>
      </c>
      <c r="R192" s="2">
        <f t="shared" si="38"/>
        <v>72647269</v>
      </c>
      <c r="S192" s="2">
        <f t="shared" si="17"/>
        <v>438938.14285714924</v>
      </c>
      <c r="T192" s="2">
        <f t="shared" si="18"/>
        <v>11061.857142857043</v>
      </c>
      <c r="U192" s="2">
        <f t="shared" si="19"/>
        <v>450000</v>
      </c>
      <c r="V192" s="2">
        <f t="shared" si="33"/>
        <v>33822832.285714246</v>
      </c>
      <c r="W192" s="2">
        <f t="shared" si="20"/>
        <v>438938.14285714179</v>
      </c>
      <c r="X192" s="2">
        <f t="shared" si="6"/>
        <v>11061.857142858207</v>
      </c>
      <c r="Y192" s="2">
        <f t="shared" si="35"/>
        <v>38824436.714285739</v>
      </c>
      <c r="Z192" s="2" t="str">
        <f t="shared" si="8"/>
        <v>HERE</v>
      </c>
      <c r="AA192" s="2">
        <f>IF(Z192="HERE",Y192,AA191+Graph!$G$1*1000)</f>
        <v>38824436.714285739</v>
      </c>
      <c r="AB192" s="2">
        <f t="shared" si="21"/>
        <v>11061.857142858207</v>
      </c>
      <c r="AC192" s="2">
        <f t="shared" si="36"/>
        <v>33822832.285714246</v>
      </c>
      <c r="AD192" s="3">
        <f t="shared" si="10"/>
        <v>38824436.714285739</v>
      </c>
      <c r="AE192" s="2">
        <f>IF(AE190&gt;=52800000,52800000,IF(AB171=Graph!G$1*1000,AE191+Graph!G$1*1000,AC192))</f>
        <v>33822832.285714246</v>
      </c>
      <c r="AF192" s="3">
        <f t="shared" si="11"/>
        <v>33822832.285714246</v>
      </c>
      <c r="AG192" s="3">
        <f t="shared" si="27"/>
        <v>35963180.507142857</v>
      </c>
      <c r="AH192" s="3" t="e">
        <f t="shared" si="3"/>
        <v>#N/A</v>
      </c>
    </row>
    <row r="193" spans="1:34" x14ac:dyDescent="0.25">
      <c r="A193" s="1">
        <v>44369</v>
      </c>
      <c r="B193" s="2">
        <f t="shared" si="0"/>
        <v>122</v>
      </c>
      <c r="C193" s="7"/>
      <c r="D193" s="2" t="e">
        <f t="shared" si="12"/>
        <v>#N/A</v>
      </c>
      <c r="E193" s="2" t="e">
        <f t="shared" si="22"/>
        <v>#N/A</v>
      </c>
      <c r="F193" s="2">
        <v>941904.96902760863</v>
      </c>
      <c r="G193" s="2">
        <f t="shared" si="26"/>
        <v>438938.14285714284</v>
      </c>
      <c r="H193" s="2">
        <f t="shared" si="37"/>
        <v>71132574.428571373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1964694.5714285639</v>
      </c>
      <c r="M193" s="8" t="e">
        <f t="shared" si="28"/>
        <v>#N/A</v>
      </c>
      <c r="N193" s="21" t="e">
        <f t="shared" si="15"/>
        <v>#N/A</v>
      </c>
      <c r="O193" s="2" t="e">
        <f t="shared" si="24"/>
        <v>#N/A</v>
      </c>
      <c r="P193" s="2">
        <v>960217.98319327831</v>
      </c>
      <c r="Q193" s="21">
        <f t="shared" si="39"/>
        <v>450000</v>
      </c>
      <c r="R193" s="2">
        <f t="shared" si="38"/>
        <v>73097269</v>
      </c>
      <c r="S193" s="2">
        <f t="shared" si="17"/>
        <v>438938.14285714924</v>
      </c>
      <c r="T193" s="2">
        <f t="shared" si="18"/>
        <v>11061.857142857043</v>
      </c>
      <c r="U193" s="2">
        <f t="shared" si="19"/>
        <v>450000</v>
      </c>
      <c r="V193" s="2">
        <f t="shared" si="33"/>
        <v>34261770.428571388</v>
      </c>
      <c r="W193" s="2">
        <f t="shared" si="20"/>
        <v>438938.14285714179</v>
      </c>
      <c r="X193" s="2">
        <f t="shared" si="6"/>
        <v>11061.857142858207</v>
      </c>
      <c r="Y193" s="2">
        <f t="shared" si="35"/>
        <v>38835498.571428597</v>
      </c>
      <c r="Z193" s="2" t="str">
        <f t="shared" si="8"/>
        <v>HERE</v>
      </c>
      <c r="AA193" s="2">
        <f>IF(Z193="HERE",Y193,AA192+Graph!$G$1*1000)</f>
        <v>38835498.571428597</v>
      </c>
      <c r="AB193" s="2">
        <f t="shared" si="21"/>
        <v>11061.857142858207</v>
      </c>
      <c r="AC193" s="2">
        <f t="shared" si="36"/>
        <v>34261770.428571388</v>
      </c>
      <c r="AD193" s="3">
        <f t="shared" si="10"/>
        <v>38835498.571428597</v>
      </c>
      <c r="AE193" s="2">
        <f>IF(AE191&gt;=52800000,52800000,IF(AB172=Graph!G$1*1000,AE192+Graph!G$1*1000,AC193))</f>
        <v>34261770.428571388</v>
      </c>
      <c r="AF193" s="3">
        <f t="shared" si="11"/>
        <v>34261770.428571388</v>
      </c>
      <c r="AG193" s="3">
        <f t="shared" si="27"/>
        <v>35995083.085714288</v>
      </c>
      <c r="AH193" s="3" t="e">
        <f t="shared" si="3"/>
        <v>#N/A</v>
      </c>
    </row>
    <row r="194" spans="1:34" x14ac:dyDescent="0.25">
      <c r="A194" s="1">
        <v>44370</v>
      </c>
      <c r="B194" s="2">
        <f t="shared" si="0"/>
        <v>123</v>
      </c>
      <c r="C194" s="7"/>
      <c r="D194" s="2" t="e">
        <f t="shared" si="12"/>
        <v>#N/A</v>
      </c>
      <c r="E194" s="2" t="e">
        <f t="shared" si="22"/>
        <v>#N/A</v>
      </c>
      <c r="F194" s="2">
        <v>945919.28523409367</v>
      </c>
      <c r="G194" s="2">
        <f t="shared" si="26"/>
        <v>438938.14285714284</v>
      </c>
      <c r="H194" s="2">
        <f t="shared" si="37"/>
        <v>71571512.571428522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1975756.428571421</v>
      </c>
      <c r="M194" s="8" t="e">
        <f t="shared" si="28"/>
        <v>#N/A</v>
      </c>
      <c r="N194" s="21" t="e">
        <f t="shared" si="15"/>
        <v>#N/A</v>
      </c>
      <c r="O194" s="2" t="e">
        <f t="shared" si="24"/>
        <v>#N/A</v>
      </c>
      <c r="P194" s="2">
        <v>964334.75990396738</v>
      </c>
      <c r="Q194" s="21">
        <f t="shared" si="39"/>
        <v>450000</v>
      </c>
      <c r="R194" s="2">
        <f t="shared" si="38"/>
        <v>73547269</v>
      </c>
      <c r="S194" s="2">
        <f t="shared" si="17"/>
        <v>438938.14285714924</v>
      </c>
      <c r="T194" s="2">
        <f t="shared" si="18"/>
        <v>11061.857142857043</v>
      </c>
      <c r="U194" s="2">
        <f t="shared" si="19"/>
        <v>450000</v>
      </c>
      <c r="V194" s="2">
        <f t="shared" si="33"/>
        <v>34700708.57142853</v>
      </c>
      <c r="W194" s="2">
        <f t="shared" si="20"/>
        <v>438938.14285714179</v>
      </c>
      <c r="X194" s="2">
        <f t="shared" si="6"/>
        <v>11061.857142858207</v>
      </c>
      <c r="Y194" s="2">
        <f t="shared" si="35"/>
        <v>38846560.428571455</v>
      </c>
      <c r="Z194" s="2" t="str">
        <f t="shared" si="8"/>
        <v>HERE</v>
      </c>
      <c r="AA194" s="2">
        <f>IF(Z194="HERE",Y194,AA193+Graph!$G$1*1000)</f>
        <v>38846560.428571455</v>
      </c>
      <c r="AB194" s="2">
        <f t="shared" si="21"/>
        <v>11061.857142858207</v>
      </c>
      <c r="AC194" s="2">
        <f t="shared" si="36"/>
        <v>34700708.57142853</v>
      </c>
      <c r="AD194" s="3">
        <f t="shared" si="10"/>
        <v>38846560.428571455</v>
      </c>
      <c r="AE194" s="2">
        <f>IF(AE192&gt;=52800000,52800000,IF(AB173=Graph!G$1*1000,AE193+Graph!G$1*1000,AC194))</f>
        <v>34700708.57142853</v>
      </c>
      <c r="AF194" s="3">
        <f t="shared" si="11"/>
        <v>34700708.57142853</v>
      </c>
      <c r="AG194" s="3">
        <f t="shared" si="27"/>
        <v>36026985.664285719</v>
      </c>
      <c r="AH194" s="3" t="e">
        <f t="shared" si="3"/>
        <v>#N/A</v>
      </c>
    </row>
    <row r="195" spans="1:34" x14ac:dyDescent="0.25">
      <c r="A195" s="1">
        <v>44371</v>
      </c>
      <c r="B195" s="2">
        <f t="shared" si="0"/>
        <v>124</v>
      </c>
      <c r="C195" s="7"/>
      <c r="D195" s="2" t="e">
        <f t="shared" si="12"/>
        <v>#N/A</v>
      </c>
      <c r="E195" s="2" t="e">
        <f t="shared" si="22"/>
        <v>#N/A</v>
      </c>
      <c r="F195" s="2">
        <v>949933.6014405787</v>
      </c>
      <c r="G195" s="2">
        <f t="shared" si="26"/>
        <v>438938.14285714284</v>
      </c>
      <c r="H195" s="2">
        <f t="shared" si="37"/>
        <v>72010450.714285672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1986818.285714278</v>
      </c>
      <c r="M195" s="8" t="e">
        <f t="shared" si="28"/>
        <v>#N/A</v>
      </c>
      <c r="N195" s="21" t="e">
        <f t="shared" si="15"/>
        <v>#N/A</v>
      </c>
      <c r="O195" s="2" t="e">
        <f t="shared" si="24"/>
        <v>#N/A</v>
      </c>
      <c r="P195" s="2">
        <v>968451.53661465645</v>
      </c>
      <c r="Q195" s="21">
        <f t="shared" si="39"/>
        <v>450000</v>
      </c>
      <c r="R195" s="2">
        <f t="shared" si="38"/>
        <v>73997269</v>
      </c>
      <c r="S195" s="2">
        <f t="shared" si="17"/>
        <v>438938.14285714924</v>
      </c>
      <c r="T195" s="2">
        <f t="shared" si="18"/>
        <v>11061.857142857043</v>
      </c>
      <c r="U195" s="2">
        <f t="shared" si="19"/>
        <v>450000</v>
      </c>
      <c r="V195" s="2">
        <f t="shared" si="33"/>
        <v>35139646.714285672</v>
      </c>
      <c r="W195" s="2">
        <f t="shared" si="20"/>
        <v>438938.14285714179</v>
      </c>
      <c r="X195" s="2">
        <f t="shared" si="6"/>
        <v>11061.857142858207</v>
      </c>
      <c r="Y195" s="2">
        <f t="shared" si="35"/>
        <v>38857622.285714313</v>
      </c>
      <c r="Z195" s="2" t="str">
        <f t="shared" si="8"/>
        <v>HERE</v>
      </c>
      <c r="AA195" s="2">
        <f>IF(Z195="HERE",Y195,AA194+Graph!$G$1*1000)</f>
        <v>38857622.285714313</v>
      </c>
      <c r="AB195" s="2">
        <f t="shared" si="21"/>
        <v>11061.857142858207</v>
      </c>
      <c r="AC195" s="2">
        <f t="shared" si="36"/>
        <v>35139646.714285672</v>
      </c>
      <c r="AD195" s="3">
        <f t="shared" si="10"/>
        <v>38857622.285714313</v>
      </c>
      <c r="AE195" s="2">
        <f>IF(AE193&gt;=52800000,52800000,IF(AB174=Graph!G$1*1000,AE194+Graph!G$1*1000,AC195))</f>
        <v>35139646.714285672</v>
      </c>
      <c r="AF195" s="3">
        <f t="shared" si="11"/>
        <v>35139646.714285672</v>
      </c>
      <c r="AG195" s="3">
        <f t="shared" si="27"/>
        <v>36058888.242857143</v>
      </c>
      <c r="AH195" s="3" t="e">
        <f t="shared" si="3"/>
        <v>#N/A</v>
      </c>
    </row>
    <row r="196" spans="1:34" x14ac:dyDescent="0.25">
      <c r="A196" s="1">
        <v>44372</v>
      </c>
      <c r="B196" s="2">
        <f t="shared" si="0"/>
        <v>125</v>
      </c>
      <c r="C196" s="7"/>
      <c r="D196" s="2" t="e">
        <f t="shared" si="12"/>
        <v>#N/A</v>
      </c>
      <c r="E196" s="2" t="e">
        <f t="shared" si="22"/>
        <v>#N/A</v>
      </c>
      <c r="F196" s="2">
        <v>953947.91764706373</v>
      </c>
      <c r="G196" s="2">
        <f t="shared" si="26"/>
        <v>438938.14285714284</v>
      </c>
      <c r="H196" s="2">
        <f t="shared" si="37"/>
        <v>72449388.857142821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1997880.142857135</v>
      </c>
      <c r="M196" s="8" t="e">
        <f t="shared" si="28"/>
        <v>#N/A</v>
      </c>
      <c r="N196" s="21" t="e">
        <f t="shared" si="15"/>
        <v>#N/A</v>
      </c>
      <c r="O196" s="2" t="e">
        <f t="shared" si="24"/>
        <v>#N/A</v>
      </c>
      <c r="P196" s="2">
        <v>972568.31332531571</v>
      </c>
      <c r="Q196" s="21">
        <f t="shared" si="39"/>
        <v>450000</v>
      </c>
      <c r="R196" s="2">
        <f t="shared" si="38"/>
        <v>74447269</v>
      </c>
      <c r="S196" s="2">
        <f t="shared" si="17"/>
        <v>438938.14285714924</v>
      </c>
      <c r="T196" s="2">
        <f t="shared" si="18"/>
        <v>11061.857142857043</v>
      </c>
      <c r="U196" s="2">
        <f t="shared" si="19"/>
        <v>450000</v>
      </c>
      <c r="V196" s="2">
        <f t="shared" si="33"/>
        <v>35578584.857142814</v>
      </c>
      <c r="W196" s="2">
        <f t="shared" si="20"/>
        <v>438938.14285714179</v>
      </c>
      <c r="X196" s="2">
        <f t="shared" si="6"/>
        <v>11061.857142858207</v>
      </c>
      <c r="Y196" s="2">
        <f t="shared" si="35"/>
        <v>38868684.142857172</v>
      </c>
      <c r="Z196" s="2" t="str">
        <f t="shared" si="8"/>
        <v>HERE</v>
      </c>
      <c r="AA196" s="2">
        <f>IF(Z196="HERE",Y196,AA195+Graph!$G$1*1000)</f>
        <v>38868684.142857172</v>
      </c>
      <c r="AB196" s="2">
        <f t="shared" si="21"/>
        <v>11061.857142858207</v>
      </c>
      <c r="AC196" s="2">
        <f t="shared" si="36"/>
        <v>35578584.857142814</v>
      </c>
      <c r="AD196" s="3">
        <f t="shared" si="10"/>
        <v>38868684.142857172</v>
      </c>
      <c r="AE196" s="2">
        <f>IF(AE194&gt;=52800000,52800000,IF(AB175=Graph!G$1*1000,AE195+Graph!G$1*1000,AC196))</f>
        <v>35578584.857142814</v>
      </c>
      <c r="AF196" s="3">
        <f t="shared" si="11"/>
        <v>35578584.857142814</v>
      </c>
      <c r="AG196" s="3">
        <f t="shared" si="27"/>
        <v>36090790.821428575</v>
      </c>
      <c r="AH196" s="3" t="e">
        <f t="shared" si="3"/>
        <v>#N/A</v>
      </c>
    </row>
    <row r="197" spans="1:34" x14ac:dyDescent="0.25">
      <c r="A197" s="1">
        <v>44373</v>
      </c>
      <c r="B197" s="2">
        <f t="shared" si="0"/>
        <v>126</v>
      </c>
      <c r="C197" s="7"/>
      <c r="D197" s="2" t="e">
        <f t="shared" si="12"/>
        <v>#N/A</v>
      </c>
      <c r="E197" s="2" t="e">
        <f t="shared" si="22"/>
        <v>#N/A</v>
      </c>
      <c r="F197" s="2">
        <v>957962.23385351896</v>
      </c>
      <c r="G197" s="2">
        <f t="shared" si="26"/>
        <v>438938.14285714284</v>
      </c>
      <c r="H197" s="2">
        <f t="shared" si="37"/>
        <v>72888326.99999997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2008941.9999999921</v>
      </c>
      <c r="M197" s="8" t="e">
        <f t="shared" si="28"/>
        <v>#N/A</v>
      </c>
      <c r="N197" s="21" t="e">
        <f t="shared" si="15"/>
        <v>#N/A</v>
      </c>
      <c r="O197" s="2" t="e">
        <f t="shared" si="24"/>
        <v>#N/A</v>
      </c>
      <c r="P197" s="2">
        <v>976685.09003600478</v>
      </c>
      <c r="Q197" s="21">
        <f t="shared" si="39"/>
        <v>450000</v>
      </c>
      <c r="R197" s="2">
        <f t="shared" si="38"/>
        <v>74897269</v>
      </c>
      <c r="S197" s="2">
        <f t="shared" si="17"/>
        <v>438938.14285714924</v>
      </c>
      <c r="T197" s="2">
        <f t="shared" si="18"/>
        <v>11061.857142857043</v>
      </c>
      <c r="U197" s="2">
        <f t="shared" si="19"/>
        <v>450000</v>
      </c>
      <c r="V197" s="2">
        <f t="shared" si="33"/>
        <v>36017522.999999955</v>
      </c>
      <c r="W197" s="2">
        <f t="shared" si="20"/>
        <v>438938.14285714179</v>
      </c>
      <c r="X197" s="2">
        <f t="shared" si="6"/>
        <v>11061.857142858207</v>
      </c>
      <c r="Y197" s="2">
        <f t="shared" si="35"/>
        <v>38879746.00000003</v>
      </c>
      <c r="Z197" s="2" t="str">
        <f t="shared" si="8"/>
        <v>HERE</v>
      </c>
      <c r="AA197" s="2">
        <f>IF(Z197="HERE",Y197,AA196+Graph!$G$1*1000)</f>
        <v>38879746.00000003</v>
      </c>
      <c r="AB197" s="2">
        <f t="shared" si="21"/>
        <v>11061.857142858207</v>
      </c>
      <c r="AC197" s="2">
        <f t="shared" si="36"/>
        <v>36017522.999999955</v>
      </c>
      <c r="AD197" s="3">
        <f t="shared" si="10"/>
        <v>38879746.00000003</v>
      </c>
      <c r="AE197" s="2">
        <f>IF(AE195&gt;=52800000,52800000,IF(AB176=Graph!G$1*1000,AE196+Graph!G$1*1000,AC197))</f>
        <v>36017522.999999955</v>
      </c>
      <c r="AF197" s="3">
        <f t="shared" si="11"/>
        <v>36017522.999999955</v>
      </c>
      <c r="AG197" s="3">
        <f t="shared" si="27"/>
        <v>36122693.400000006</v>
      </c>
      <c r="AH197" s="3" t="e">
        <f t="shared" si="3"/>
        <v>#N/A</v>
      </c>
    </row>
    <row r="198" spans="1:34" x14ac:dyDescent="0.25">
      <c r="A198" s="1">
        <v>44374</v>
      </c>
      <c r="B198" s="2">
        <f t="shared" si="0"/>
        <v>127</v>
      </c>
      <c r="C198" s="7"/>
      <c r="D198" s="2" t="e">
        <f t="shared" si="12"/>
        <v>#N/A</v>
      </c>
      <c r="E198" s="2" t="e">
        <f t="shared" si="22"/>
        <v>#N/A</v>
      </c>
      <c r="F198" s="2">
        <v>961976.550060004</v>
      </c>
      <c r="G198" s="2">
        <f t="shared" si="26"/>
        <v>438938.14285714284</v>
      </c>
      <c r="H198" s="2">
        <f t="shared" si="37"/>
        <v>73327265.142857119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2020003.8571428491</v>
      </c>
      <c r="M198" s="8" t="e">
        <f t="shared" si="28"/>
        <v>#N/A</v>
      </c>
      <c r="N198" s="21" t="e">
        <f t="shared" si="15"/>
        <v>#N/A</v>
      </c>
      <c r="O198" s="2" t="e">
        <f t="shared" si="24"/>
        <v>#N/A</v>
      </c>
      <c r="P198" s="2">
        <v>980801.86674669385</v>
      </c>
      <c r="Q198" s="21">
        <f t="shared" si="39"/>
        <v>450000</v>
      </c>
      <c r="R198" s="2">
        <f t="shared" si="38"/>
        <v>75347269</v>
      </c>
      <c r="S198" s="2">
        <f t="shared" si="17"/>
        <v>438938.14285714924</v>
      </c>
      <c r="T198" s="2">
        <f t="shared" si="18"/>
        <v>11061.857142857043</v>
      </c>
      <c r="U198" s="2">
        <f t="shared" si="19"/>
        <v>450000</v>
      </c>
      <c r="V198" s="2">
        <f t="shared" si="33"/>
        <v>36456461.142857097</v>
      </c>
      <c r="W198" s="2">
        <f t="shared" si="20"/>
        <v>438938.14285714179</v>
      </c>
      <c r="X198" s="2">
        <f t="shared" si="6"/>
        <v>11061.857142858207</v>
      </c>
      <c r="Y198" s="2">
        <f t="shared" si="35"/>
        <v>38890807.857142888</v>
      </c>
      <c r="Z198" s="2" t="str">
        <f t="shared" si="8"/>
        <v>HERE</v>
      </c>
      <c r="AA198" s="2">
        <f>IF(Z198="HERE",Y198,AA197+Graph!$G$1*1000)</f>
        <v>38890807.857142888</v>
      </c>
      <c r="AB198" s="2">
        <f t="shared" si="21"/>
        <v>11061.857142858207</v>
      </c>
      <c r="AC198" s="2">
        <f t="shared" si="36"/>
        <v>36456461.142857097</v>
      </c>
      <c r="AD198" s="3">
        <f t="shared" si="10"/>
        <v>38890807.857142888</v>
      </c>
      <c r="AE198" s="2">
        <f>IF(AE196&gt;=52800000,52800000,IF(AB177=Graph!G$1*1000,AE197+Graph!G$1*1000,AC198))</f>
        <v>36456461.142857097</v>
      </c>
      <c r="AF198" s="3">
        <f t="shared" si="11"/>
        <v>36456461.142857097</v>
      </c>
      <c r="AG198" s="3">
        <f t="shared" si="27"/>
        <v>36154595.978571437</v>
      </c>
      <c r="AH198" s="3" t="e">
        <f t="shared" si="3"/>
        <v>#N/A</v>
      </c>
    </row>
    <row r="199" spans="1:34" x14ac:dyDescent="0.25">
      <c r="A199" s="1">
        <v>44375</v>
      </c>
      <c r="B199" s="2">
        <f t="shared" si="0"/>
        <v>128</v>
      </c>
      <c r="C199" s="7"/>
      <c r="D199" s="2" t="e">
        <f t="shared" si="12"/>
        <v>#N/A</v>
      </c>
      <c r="E199" s="2" t="e">
        <f t="shared" si="22"/>
        <v>#N/A</v>
      </c>
      <c r="F199" s="2">
        <v>965990.86626648903</v>
      </c>
      <c r="G199" s="2">
        <f t="shared" si="26"/>
        <v>438938.14285714284</v>
      </c>
      <c r="H199" s="2">
        <f t="shared" si="37"/>
        <v>73766203.285714269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2031065.7142857062</v>
      </c>
      <c r="M199" s="8" t="e">
        <f t="shared" si="28"/>
        <v>#N/A</v>
      </c>
      <c r="N199" s="21" t="e">
        <f t="shared" si="15"/>
        <v>#N/A</v>
      </c>
      <c r="O199" s="2" t="e">
        <f t="shared" si="24"/>
        <v>#N/A</v>
      </c>
      <c r="P199" s="2">
        <v>984918.64345738292</v>
      </c>
      <c r="Q199" s="21">
        <f t="shared" si="39"/>
        <v>450000</v>
      </c>
      <c r="R199" s="2">
        <f t="shared" si="38"/>
        <v>75797269</v>
      </c>
      <c r="S199" s="2">
        <f t="shared" si="17"/>
        <v>438938.14285714924</v>
      </c>
      <c r="T199" s="2">
        <f t="shared" si="18"/>
        <v>11061.857142857043</v>
      </c>
      <c r="U199" s="2">
        <f t="shared" si="19"/>
        <v>450000</v>
      </c>
      <c r="V199" s="2">
        <f t="shared" si="33"/>
        <v>36895399.285714239</v>
      </c>
      <c r="W199" s="2">
        <f t="shared" si="20"/>
        <v>438938.14285714179</v>
      </c>
      <c r="X199" s="2">
        <f t="shared" si="6"/>
        <v>11061.857142858207</v>
      </c>
      <c r="Y199" s="2">
        <f t="shared" si="35"/>
        <v>38901869.714285746</v>
      </c>
      <c r="Z199" s="2" t="str">
        <f t="shared" si="8"/>
        <v>HERE</v>
      </c>
      <c r="AA199" s="2">
        <f>IF(Z199="HERE",Y199,AA198+Graph!$G$1*1000)</f>
        <v>38901869.714285746</v>
      </c>
      <c r="AB199" s="2">
        <f t="shared" si="21"/>
        <v>11061.857142858207</v>
      </c>
      <c r="AC199" s="2">
        <f t="shared" si="36"/>
        <v>36895399.285714239</v>
      </c>
      <c r="AD199" s="3">
        <f t="shared" si="10"/>
        <v>38901869.714285746</v>
      </c>
      <c r="AE199" s="2">
        <f>IF(AE197&gt;=52800000,52800000,IF(AB178=Graph!G$1*1000,AE198+Graph!G$1*1000,AC199))</f>
        <v>36895399.285714239</v>
      </c>
      <c r="AF199" s="3">
        <f t="shared" si="11"/>
        <v>36895399.285714239</v>
      </c>
      <c r="AG199" s="3">
        <f t="shared" si="27"/>
        <v>36186498.557142861</v>
      </c>
      <c r="AH199" s="3" t="e">
        <f t="shared" si="3"/>
        <v>#N/A</v>
      </c>
    </row>
    <row r="200" spans="1:34" x14ac:dyDescent="0.25">
      <c r="A200" s="1">
        <v>44376</v>
      </c>
      <c r="B200" s="2">
        <f t="shared" si="0"/>
        <v>129</v>
      </c>
      <c r="C200" s="7"/>
      <c r="D200" s="2" t="e">
        <f t="shared" si="12"/>
        <v>#N/A</v>
      </c>
      <c r="E200" s="2" t="e">
        <f t="shared" si="22"/>
        <v>#N/A</v>
      </c>
      <c r="F200" s="2">
        <v>970005.18247297406</v>
      </c>
      <c r="G200" s="2">
        <f t="shared" si="26"/>
        <v>438938.14285714284</v>
      </c>
      <c r="H200" s="2">
        <f t="shared" si="37"/>
        <v>74205141.428571418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2042127.5714285632</v>
      </c>
      <c r="M200" s="8" t="e">
        <f t="shared" si="28"/>
        <v>#N/A</v>
      </c>
      <c r="N200" s="21" t="e">
        <f t="shared" si="15"/>
        <v>#N/A</v>
      </c>
      <c r="O200" s="2" t="e">
        <f t="shared" si="24"/>
        <v>#N/A</v>
      </c>
      <c r="P200" s="2">
        <v>989035.42016807199</v>
      </c>
      <c r="Q200" s="21">
        <f t="shared" si="39"/>
        <v>450000</v>
      </c>
      <c r="R200" s="2">
        <f t="shared" si="38"/>
        <v>76247269</v>
      </c>
      <c r="S200" s="2">
        <f t="shared" si="17"/>
        <v>438938.14285714924</v>
      </c>
      <c r="T200" s="2">
        <f t="shared" si="18"/>
        <v>11061.857142857043</v>
      </c>
      <c r="U200" s="2">
        <f t="shared" si="19"/>
        <v>450000</v>
      </c>
      <c r="V200" s="2">
        <f t="shared" si="33"/>
        <v>37334337.428571381</v>
      </c>
      <c r="W200" s="2">
        <f t="shared" si="20"/>
        <v>438938.14285714179</v>
      </c>
      <c r="X200" s="2">
        <f t="shared" si="6"/>
        <v>11061.857142858207</v>
      </c>
      <c r="Y200" s="2">
        <f t="shared" si="35"/>
        <v>38912931.571428604</v>
      </c>
      <c r="Z200" s="2" t="str">
        <f t="shared" si="8"/>
        <v>HERE</v>
      </c>
      <c r="AA200" s="2">
        <f>IF(Z200="HERE",Y200,AA199+Graph!$G$1*1000)</f>
        <v>38912931.571428604</v>
      </c>
      <c r="AB200" s="2">
        <f t="shared" si="21"/>
        <v>11061.857142858207</v>
      </c>
      <c r="AC200" s="2">
        <f t="shared" si="36"/>
        <v>37334337.428571381</v>
      </c>
      <c r="AD200" s="3">
        <f t="shared" si="10"/>
        <v>38912931.571428604</v>
      </c>
      <c r="AE200" s="2">
        <f>IF(AE198&gt;=52800000,52800000,IF(AB179=Graph!G$1*1000,AE199+Graph!G$1*1000,AC200))</f>
        <v>37334337.428571381</v>
      </c>
      <c r="AF200" s="3">
        <f t="shared" si="11"/>
        <v>37334337.428571381</v>
      </c>
      <c r="AG200" s="3">
        <f t="shared" si="27"/>
        <v>36218401.135714293</v>
      </c>
      <c r="AH200" s="3" t="e">
        <f t="shared" si="3"/>
        <v>#N/A</v>
      </c>
    </row>
    <row r="201" spans="1:34" x14ac:dyDescent="0.25">
      <c r="A201" s="1">
        <v>44377</v>
      </c>
      <c r="B201" s="2">
        <f t="shared" si="0"/>
        <v>130</v>
      </c>
      <c r="C201" s="7"/>
      <c r="D201" s="2" t="e">
        <f t="shared" si="12"/>
        <v>#N/A</v>
      </c>
      <c r="E201" s="2" t="e">
        <f t="shared" si="22"/>
        <v>#N/A</v>
      </c>
      <c r="F201" s="2">
        <v>974019.4986794591</v>
      </c>
      <c r="G201" s="2">
        <f t="shared" si="26"/>
        <v>438938.14285714284</v>
      </c>
      <c r="H201" s="2">
        <f t="shared" si="37"/>
        <v>74644079.571428567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2053189.4285714203</v>
      </c>
      <c r="M201" s="8" t="e">
        <f t="shared" si="28"/>
        <v>#N/A</v>
      </c>
      <c r="N201" s="21" t="e">
        <f t="shared" si="15"/>
        <v>#N/A</v>
      </c>
      <c r="O201" s="2" t="e">
        <f t="shared" si="24"/>
        <v>#N/A</v>
      </c>
      <c r="P201" s="2">
        <v>993152.19687876105</v>
      </c>
      <c r="Q201" s="21">
        <f t="shared" si="39"/>
        <v>450000</v>
      </c>
      <c r="R201" s="2">
        <f t="shared" si="38"/>
        <v>76697269</v>
      </c>
      <c r="S201" s="2">
        <f t="shared" si="17"/>
        <v>438938.14285714924</v>
      </c>
      <c r="T201" s="2">
        <f t="shared" si="18"/>
        <v>11061.857142857043</v>
      </c>
      <c r="U201" s="2">
        <f t="shared" si="19"/>
        <v>450000</v>
      </c>
      <c r="V201" s="2">
        <f t="shared" si="33"/>
        <v>37773275.571428522</v>
      </c>
      <c r="W201" s="2">
        <f t="shared" si="20"/>
        <v>438938.14285714179</v>
      </c>
      <c r="X201" s="2">
        <f t="shared" si="6"/>
        <v>11061.857142858207</v>
      </c>
      <c r="Y201" s="2">
        <f t="shared" si="35"/>
        <v>38923993.428571463</v>
      </c>
      <c r="Z201" s="2" t="str">
        <f t="shared" si="8"/>
        <v>HERE</v>
      </c>
      <c r="AA201" s="2">
        <f>IF(Z201="HERE",Y201,AA200+Graph!$G$1*1000)</f>
        <v>38923993.428571463</v>
      </c>
      <c r="AB201" s="2">
        <f t="shared" si="21"/>
        <v>11061.857142858207</v>
      </c>
      <c r="AC201" s="2">
        <f t="shared" si="36"/>
        <v>37773275.571428522</v>
      </c>
      <c r="AD201" s="3">
        <f t="shared" si="10"/>
        <v>38923993.428571463</v>
      </c>
      <c r="AE201" s="2">
        <f>IF(AE199&gt;=52800000,52800000,IF(AB180=Graph!G$1*1000,AE200+Graph!G$1*1000,AC201))</f>
        <v>37773275.571428522</v>
      </c>
      <c r="AF201" s="3">
        <f t="shared" si="11"/>
        <v>37773275.571428522</v>
      </c>
      <c r="AG201" s="3">
        <f t="shared" si="27"/>
        <v>36250303.714285724</v>
      </c>
      <c r="AH201" s="3" t="e">
        <f t="shared" si="3"/>
        <v>#N/A</v>
      </c>
    </row>
    <row r="202" spans="1:34" x14ac:dyDescent="0.25">
      <c r="A202" s="1">
        <v>44378</v>
      </c>
      <c r="B202" s="2">
        <f t="shared" si="0"/>
        <v>131</v>
      </c>
      <c r="C202" s="7"/>
      <c r="D202" s="2" t="e">
        <f t="shared" si="12"/>
        <v>#N/A</v>
      </c>
      <c r="E202" s="2" t="e">
        <f t="shared" si="22"/>
        <v>#N/A</v>
      </c>
      <c r="F202" s="2">
        <v>978033.81488594413</v>
      </c>
      <c r="G202" s="2">
        <f t="shared" si="26"/>
        <v>438938.14285714284</v>
      </c>
      <c r="H202" s="2">
        <f t="shared" si="37"/>
        <v>75083017.714285716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2064251.2857142773</v>
      </c>
      <c r="M202" s="8" t="e">
        <f t="shared" si="28"/>
        <v>#N/A</v>
      </c>
      <c r="N202" s="21" t="e">
        <f t="shared" si="15"/>
        <v>#N/A</v>
      </c>
      <c r="O202" s="2" t="e">
        <f t="shared" si="24"/>
        <v>#N/A</v>
      </c>
      <c r="P202" s="2">
        <v>997268.97358942032</v>
      </c>
      <c r="Q202" s="21">
        <f t="shared" si="39"/>
        <v>450000</v>
      </c>
      <c r="R202" s="2">
        <f t="shared" si="38"/>
        <v>77147269</v>
      </c>
      <c r="S202" s="2">
        <f t="shared" si="17"/>
        <v>438938.14285714924</v>
      </c>
      <c r="T202" s="2">
        <f t="shared" si="18"/>
        <v>11061.857142857043</v>
      </c>
      <c r="U202" s="2">
        <f t="shared" si="19"/>
        <v>450000</v>
      </c>
      <c r="V202" s="2">
        <f t="shared" si="33"/>
        <v>38212213.714285664</v>
      </c>
      <c r="W202" s="2">
        <f t="shared" si="20"/>
        <v>438938.14285714179</v>
      </c>
      <c r="X202" s="2">
        <f t="shared" si="6"/>
        <v>11061.857142858207</v>
      </c>
      <c r="Y202" s="2">
        <f t="shared" si="35"/>
        <v>38935055.285714321</v>
      </c>
      <c r="Z202" s="2" t="str">
        <f t="shared" si="8"/>
        <v>HERE</v>
      </c>
      <c r="AA202" s="2">
        <f>IF(Z202="HERE",Y202,AA201+Graph!$G$1*1000)</f>
        <v>38935055.285714321</v>
      </c>
      <c r="AB202" s="2">
        <f t="shared" si="21"/>
        <v>11061.857142858207</v>
      </c>
      <c r="AC202" s="2">
        <f t="shared" si="36"/>
        <v>38212213.714285664</v>
      </c>
      <c r="AD202" s="3">
        <f t="shared" si="10"/>
        <v>38935055.285714321</v>
      </c>
      <c r="AE202" s="2">
        <f>IF(AE200&gt;=52800000,52800000,IF(AB181=Graph!G$1*1000,AE201+Graph!G$1*1000,AC202))</f>
        <v>38212213.714285664</v>
      </c>
      <c r="AF202" s="3">
        <f t="shared" si="11"/>
        <v>38212213.714285664</v>
      </c>
      <c r="AG202" s="3">
        <f t="shared" si="27"/>
        <v>36282206.292857155</v>
      </c>
      <c r="AH202" s="3" t="e">
        <f t="shared" si="3"/>
        <v>#N/A</v>
      </c>
    </row>
    <row r="203" spans="1:34" x14ac:dyDescent="0.25">
      <c r="A203" s="1">
        <v>44379</v>
      </c>
      <c r="B203" s="2">
        <f t="shared" si="0"/>
        <v>132</v>
      </c>
      <c r="C203" s="7"/>
      <c r="D203" s="2" t="e">
        <f t="shared" si="12"/>
        <v>#N/A</v>
      </c>
      <c r="E203" s="2" t="e">
        <f t="shared" si="22"/>
        <v>#N/A</v>
      </c>
      <c r="F203" s="2">
        <v>982048.13109242916</v>
      </c>
      <c r="G203" s="2">
        <f t="shared" si="26"/>
        <v>438938.14285714284</v>
      </c>
      <c r="H203" s="2">
        <f t="shared" si="37"/>
        <v>75521955.857142866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2075313.1428571343</v>
      </c>
      <c r="M203" s="8" t="e">
        <f t="shared" si="28"/>
        <v>#N/A</v>
      </c>
      <c r="N203" s="21" t="e">
        <f t="shared" si="15"/>
        <v>#N/A</v>
      </c>
      <c r="O203" s="2" t="e">
        <f t="shared" si="24"/>
        <v>#N/A</v>
      </c>
      <c r="P203" s="2">
        <v>1001385.7503001094</v>
      </c>
      <c r="Q203" s="21">
        <f t="shared" si="39"/>
        <v>450000</v>
      </c>
      <c r="R203" s="2">
        <f t="shared" si="38"/>
        <v>77597269</v>
      </c>
      <c r="S203" s="2">
        <f t="shared" si="17"/>
        <v>438938.14285714924</v>
      </c>
      <c r="T203" s="2">
        <f t="shared" si="18"/>
        <v>11061.857142857043</v>
      </c>
      <c r="U203" s="2">
        <f t="shared" si="19"/>
        <v>450000</v>
      </c>
      <c r="V203" s="2">
        <f t="shared" si="33"/>
        <v>38651151.857142806</v>
      </c>
      <c r="W203" s="2">
        <f t="shared" si="20"/>
        <v>438938.14285714179</v>
      </c>
      <c r="X203" s="2">
        <f t="shared" si="6"/>
        <v>11061.857142858207</v>
      </c>
      <c r="Y203" s="2">
        <f t="shared" si="35"/>
        <v>38946117.142857179</v>
      </c>
      <c r="Z203" s="2" t="str">
        <f t="shared" si="8"/>
        <v>HERE</v>
      </c>
      <c r="AA203" s="2">
        <f>IF(Z203="HERE",Y203,AA202+Graph!$G$1*1000)</f>
        <v>38946117.142857179</v>
      </c>
      <c r="AB203" s="2">
        <f t="shared" si="21"/>
        <v>11061.857142858207</v>
      </c>
      <c r="AC203" s="2">
        <f t="shared" si="36"/>
        <v>38212213.714285664</v>
      </c>
      <c r="AD203" s="3">
        <f t="shared" si="10"/>
        <v>38946117.142857179</v>
      </c>
      <c r="AE203" s="2">
        <f>IF(AE201&gt;=52800000,52800000,IF(AB182=Graph!G$1*1000,AE202+Graph!G$1*1000,AC203))</f>
        <v>38212213.714285664</v>
      </c>
      <c r="AF203" s="3">
        <f t="shared" si="11"/>
        <v>38212213.714285664</v>
      </c>
      <c r="AG203" s="3">
        <f t="shared" si="27"/>
        <v>36314108.871428579</v>
      </c>
      <c r="AH203" s="3" t="e">
        <f t="shared" si="3"/>
        <v>#N/A</v>
      </c>
    </row>
    <row r="204" spans="1:34" x14ac:dyDescent="0.25">
      <c r="A204" s="1">
        <v>44380</v>
      </c>
      <c r="B204" s="2">
        <f t="shared" si="0"/>
        <v>133</v>
      </c>
      <c r="C204" s="7"/>
      <c r="D204" s="2" t="e">
        <f t="shared" si="12"/>
        <v>#N/A</v>
      </c>
      <c r="E204" s="2" t="e">
        <f t="shared" si="22"/>
        <v>#N/A</v>
      </c>
      <c r="F204" s="2">
        <v>986062.44729891419</v>
      </c>
      <c r="G204" s="2">
        <f t="shared" si="26"/>
        <v>438938.14285714284</v>
      </c>
      <c r="H204" s="2">
        <f t="shared" si="37"/>
        <v>75960894.000000015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2086374.9999999914</v>
      </c>
      <c r="M204" s="8" t="e">
        <f t="shared" si="28"/>
        <v>#N/A</v>
      </c>
      <c r="N204" s="21" t="e">
        <f t="shared" si="15"/>
        <v>#N/A</v>
      </c>
      <c r="O204" s="2" t="e">
        <f t="shared" si="24"/>
        <v>#N/A</v>
      </c>
      <c r="P204" s="2">
        <v>1005502.5270107985</v>
      </c>
      <c r="Q204" s="21">
        <f t="shared" si="39"/>
        <v>450000</v>
      </c>
      <c r="R204" s="2">
        <f t="shared" si="38"/>
        <v>78047269</v>
      </c>
      <c r="S204" s="2">
        <f t="shared" si="17"/>
        <v>438938.14285714924</v>
      </c>
      <c r="T204" s="2">
        <f t="shared" si="18"/>
        <v>11061.857142857043</v>
      </c>
      <c r="U204" s="2">
        <f t="shared" si="19"/>
        <v>450000</v>
      </c>
      <c r="V204" s="2">
        <f t="shared" si="33"/>
        <v>39090089.999999948</v>
      </c>
      <c r="W204" s="2">
        <f t="shared" si="20"/>
        <v>438938.14285714179</v>
      </c>
      <c r="X204" s="2">
        <f t="shared" si="6"/>
        <v>11061.857142858207</v>
      </c>
      <c r="Y204" s="2">
        <f t="shared" si="35"/>
        <v>38957179.000000037</v>
      </c>
      <c r="Z204" s="2" t="str">
        <f t="shared" si="8"/>
        <v>MEEP</v>
      </c>
      <c r="AA204" s="2">
        <f>IF(Z204="HERE",Y204,AA203+Graph!$G$1*1000)</f>
        <v>39366117.142857179</v>
      </c>
      <c r="AB204" s="2">
        <f t="shared" si="21"/>
        <v>420000</v>
      </c>
      <c r="AC204" s="2">
        <f t="shared" si="36"/>
        <v>38212213.714285664</v>
      </c>
      <c r="AD204" s="3">
        <f t="shared" si="10"/>
        <v>39366117.142857179</v>
      </c>
      <c r="AE204" s="2">
        <f>IF(AE202&gt;=52800000,52800000,IF(AB183=Graph!G$1*1000,AE203+Graph!G$1*1000,AC204))</f>
        <v>38212213.714285664</v>
      </c>
      <c r="AF204" s="3">
        <f t="shared" si="11"/>
        <v>38212213.714285664</v>
      </c>
      <c r="AG204" s="3">
        <f t="shared" si="27"/>
        <v>36346011.45000001</v>
      </c>
      <c r="AH204" s="3" t="e">
        <f t="shared" si="3"/>
        <v>#N/A</v>
      </c>
    </row>
    <row r="205" spans="1:34" x14ac:dyDescent="0.25">
      <c r="A205" s="1">
        <v>44381</v>
      </c>
      <c r="B205" s="2">
        <f t="shared" si="0"/>
        <v>134</v>
      </c>
      <c r="C205" s="7"/>
      <c r="D205" s="2" t="e">
        <f t="shared" si="12"/>
        <v>#N/A</v>
      </c>
      <c r="E205" s="2" t="e">
        <f t="shared" si="22"/>
        <v>#N/A</v>
      </c>
      <c r="F205" s="2">
        <v>990076.76350539923</v>
      </c>
      <c r="G205" s="2">
        <f t="shared" si="26"/>
        <v>438938.14285714284</v>
      </c>
      <c r="H205" s="2">
        <f t="shared" si="37"/>
        <v>76399832.142857164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2097436.8571428484</v>
      </c>
      <c r="M205" s="8" t="e">
        <f t="shared" si="28"/>
        <v>#N/A</v>
      </c>
      <c r="N205" s="21" t="e">
        <f t="shared" si="15"/>
        <v>#N/A</v>
      </c>
      <c r="O205" s="2" t="e">
        <f t="shared" si="24"/>
        <v>#N/A</v>
      </c>
      <c r="P205" s="2">
        <v>1009619.3037214875</v>
      </c>
      <c r="Q205" s="21">
        <f t="shared" si="39"/>
        <v>450000</v>
      </c>
      <c r="R205" s="2">
        <f t="shared" si="38"/>
        <v>78497269</v>
      </c>
      <c r="S205" s="2">
        <f t="shared" si="17"/>
        <v>438938.14285714924</v>
      </c>
      <c r="T205" s="2">
        <f t="shared" si="18"/>
        <v>11061.857142857043</v>
      </c>
      <c r="U205" s="2">
        <f t="shared" si="19"/>
        <v>450000</v>
      </c>
      <c r="V205" s="2">
        <f t="shared" si="33"/>
        <v>39529028.14285709</v>
      </c>
      <c r="W205" s="2">
        <f t="shared" si="20"/>
        <v>438938.14285714179</v>
      </c>
      <c r="X205" s="2">
        <f t="shared" si="6"/>
        <v>11061.857142858207</v>
      </c>
      <c r="Y205" s="2">
        <f t="shared" si="35"/>
        <v>38968240.857142895</v>
      </c>
      <c r="Z205" s="2" t="str">
        <f t="shared" si="8"/>
        <v>MEEP</v>
      </c>
      <c r="AA205" s="2">
        <f>IF(Z205="HERE",Y205,AA204+Graph!$G$1*1000)</f>
        <v>39786117.142857179</v>
      </c>
      <c r="AB205" s="2">
        <f t="shared" si="21"/>
        <v>420000</v>
      </c>
      <c r="AC205" s="2">
        <f t="shared" si="36"/>
        <v>38212213.714285664</v>
      </c>
      <c r="AD205" s="3">
        <f t="shared" si="10"/>
        <v>39786117.142857179</v>
      </c>
      <c r="AE205" s="2">
        <f>IF(AE203&gt;=52800000,52800000,IF(AB184=Graph!G$1*1000,AE204+Graph!G$1*1000,AC205))</f>
        <v>38212213.714285664</v>
      </c>
      <c r="AF205" s="3">
        <f t="shared" si="11"/>
        <v>38212213.714285664</v>
      </c>
      <c r="AG205" s="3">
        <f t="shared" si="27"/>
        <v>36377914.028571442</v>
      </c>
      <c r="AH205" s="3" t="e">
        <f t="shared" si="3"/>
        <v>#N/A</v>
      </c>
    </row>
    <row r="206" spans="1:34" x14ac:dyDescent="0.25">
      <c r="A206" s="1">
        <v>44382</v>
      </c>
      <c r="B206" s="2">
        <f t="shared" si="0"/>
        <v>135</v>
      </c>
      <c r="C206" s="7"/>
      <c r="D206" s="2" t="e">
        <f t="shared" si="12"/>
        <v>#N/A</v>
      </c>
      <c r="E206" s="2" t="e">
        <f t="shared" si="22"/>
        <v>#N/A</v>
      </c>
      <c r="F206" s="2">
        <v>994091.07971188426</v>
      </c>
      <c r="G206" s="2">
        <f t="shared" si="26"/>
        <v>438938.14285714284</v>
      </c>
      <c r="H206" s="2">
        <f t="shared" si="37"/>
        <v>76838770.285714313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2108498.7142857057</v>
      </c>
      <c r="M206" s="8" t="e">
        <f t="shared" si="28"/>
        <v>#N/A</v>
      </c>
      <c r="N206" s="21" t="e">
        <f t="shared" si="15"/>
        <v>#N/A</v>
      </c>
      <c r="O206" s="2" t="e">
        <f t="shared" si="24"/>
        <v>#N/A</v>
      </c>
      <c r="P206" s="2">
        <v>1013736.0804321766</v>
      </c>
      <c r="Q206" s="21">
        <f t="shared" si="39"/>
        <v>450000</v>
      </c>
      <c r="R206" s="2">
        <f t="shared" si="38"/>
        <v>78947269</v>
      </c>
      <c r="S206" s="2">
        <f t="shared" si="17"/>
        <v>438938.14285714924</v>
      </c>
      <c r="T206" s="2">
        <f t="shared" si="18"/>
        <v>11061.857142857276</v>
      </c>
      <c r="U206" s="2">
        <f t="shared" si="19"/>
        <v>450000</v>
      </c>
      <c r="V206" s="2">
        <f t="shared" si="33"/>
        <v>39967966.285714231</v>
      </c>
      <c r="W206" s="2">
        <f t="shared" si="20"/>
        <v>438938.14285714179</v>
      </c>
      <c r="X206" s="2">
        <f t="shared" si="6"/>
        <v>11061.857142858207</v>
      </c>
      <c r="Y206" s="2">
        <f t="shared" si="35"/>
        <v>38979302.714285754</v>
      </c>
      <c r="Z206" s="2" t="str">
        <f t="shared" si="8"/>
        <v>MEEP</v>
      </c>
      <c r="AA206" s="2">
        <f>IF(Z206="HERE",Y206,AA205+Graph!$G$1*1000)</f>
        <v>40206117.142857179</v>
      </c>
      <c r="AB206" s="2">
        <f t="shared" si="21"/>
        <v>420000</v>
      </c>
      <c r="AC206" s="2">
        <f t="shared" si="36"/>
        <v>38212213.714285664</v>
      </c>
      <c r="AD206" s="3">
        <f t="shared" si="10"/>
        <v>40206117.142857179</v>
      </c>
      <c r="AE206" s="2">
        <f>IF(AE204&gt;=52800000,52800000,IF(AB185=Graph!G$1*1000,AE205+Graph!G$1*1000,AC206))</f>
        <v>38212213.714285664</v>
      </c>
      <c r="AF206" s="3">
        <f t="shared" si="11"/>
        <v>38212213.714285664</v>
      </c>
      <c r="AG206" s="3">
        <f t="shared" si="27"/>
        <v>36409816.607142873</v>
      </c>
      <c r="AH206" s="3" t="e">
        <f t="shared" si="3"/>
        <v>#N/A</v>
      </c>
    </row>
    <row r="207" spans="1:34" x14ac:dyDescent="0.25">
      <c r="A207" s="1">
        <v>44383</v>
      </c>
      <c r="B207" s="2">
        <f t="shared" si="0"/>
        <v>136</v>
      </c>
      <c r="C207" s="7"/>
      <c r="D207" s="2" t="e">
        <f t="shared" si="12"/>
        <v>#N/A</v>
      </c>
      <c r="E207" s="2" t="e">
        <f t="shared" si="22"/>
        <v>#N/A</v>
      </c>
      <c r="F207" s="2">
        <v>998105.39591836929</v>
      </c>
      <c r="G207" s="2">
        <f t="shared" si="26"/>
        <v>438938.14285714284</v>
      </c>
      <c r="H207" s="2">
        <f t="shared" si="37"/>
        <v>77277708.428571463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2119560.571428563</v>
      </c>
      <c r="M207" s="8" t="e">
        <f t="shared" si="28"/>
        <v>#N/A</v>
      </c>
      <c r="N207" s="21" t="e">
        <f t="shared" si="15"/>
        <v>#N/A</v>
      </c>
      <c r="O207" s="2" t="e">
        <f t="shared" si="24"/>
        <v>#N/A</v>
      </c>
      <c r="P207" s="2">
        <v>1017852.8571428657</v>
      </c>
      <c r="Q207" s="21">
        <f t="shared" si="39"/>
        <v>450000</v>
      </c>
      <c r="R207" s="2">
        <f t="shared" si="38"/>
        <v>79397269</v>
      </c>
      <c r="S207" s="2">
        <f t="shared" si="17"/>
        <v>438938.14285714924</v>
      </c>
      <c r="T207" s="2">
        <f t="shared" si="18"/>
        <v>11061.857142857276</v>
      </c>
      <c r="U207" s="2">
        <f t="shared" si="19"/>
        <v>450000</v>
      </c>
      <c r="V207" s="2">
        <f t="shared" si="33"/>
        <v>40406904.428571373</v>
      </c>
      <c r="W207" s="2">
        <f t="shared" si="20"/>
        <v>438938.14285714179</v>
      </c>
      <c r="X207" s="2">
        <f t="shared" si="6"/>
        <v>11061.857142858207</v>
      </c>
      <c r="Y207" s="2">
        <f t="shared" si="35"/>
        <v>38990364.571428612</v>
      </c>
      <c r="Z207" s="2" t="str">
        <f t="shared" si="8"/>
        <v>MEEP</v>
      </c>
      <c r="AA207" s="2">
        <f>IF(Z207="HERE",Y207,AA206+Graph!$G$1*1000)</f>
        <v>40626117.142857179</v>
      </c>
      <c r="AB207" s="2">
        <f t="shared" si="21"/>
        <v>420000</v>
      </c>
      <c r="AC207" s="2">
        <f t="shared" si="36"/>
        <v>38212213.714285664</v>
      </c>
      <c r="AD207" s="3">
        <f t="shared" si="10"/>
        <v>40626117.142857179</v>
      </c>
      <c r="AE207" s="2">
        <f>IF(AE205&gt;=52800000,52800000,IF(AB186=Graph!G$1*1000,AE206+Graph!G$1*1000,AC207))</f>
        <v>38212213.714285664</v>
      </c>
      <c r="AF207" s="3">
        <f t="shared" si="11"/>
        <v>38212213.714285664</v>
      </c>
      <c r="AG207" s="3">
        <f t="shared" si="27"/>
        <v>36441719.185714297</v>
      </c>
      <c r="AH207" s="3" t="e">
        <f t="shared" si="3"/>
        <v>#N/A</v>
      </c>
    </row>
    <row r="208" spans="1:34" x14ac:dyDescent="0.25">
      <c r="A208" s="1">
        <v>44384</v>
      </c>
      <c r="B208" s="2">
        <f t="shared" si="0"/>
        <v>137</v>
      </c>
      <c r="C208" s="7"/>
      <c r="D208" s="2" t="e">
        <f t="shared" si="12"/>
        <v>#N/A</v>
      </c>
      <c r="E208" s="2" t="e">
        <f t="shared" si="22"/>
        <v>#N/A</v>
      </c>
      <c r="F208" s="2">
        <v>1002119.7121248543</v>
      </c>
      <c r="G208" s="2">
        <f t="shared" si="26"/>
        <v>438938.14285714284</v>
      </c>
      <c r="H208" s="2">
        <f t="shared" si="37"/>
        <v>77716646.571428612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2130622.4285714203</v>
      </c>
      <c r="M208" s="8" t="e">
        <f t="shared" si="28"/>
        <v>#N/A</v>
      </c>
      <c r="N208" s="21" t="e">
        <f t="shared" si="15"/>
        <v>#N/A</v>
      </c>
      <c r="O208" s="2" t="e">
        <f t="shared" si="24"/>
        <v>#N/A</v>
      </c>
      <c r="P208" s="2">
        <v>1021969.6338535249</v>
      </c>
      <c r="Q208" s="21">
        <f t="shared" si="39"/>
        <v>450000</v>
      </c>
      <c r="R208" s="2">
        <f t="shared" si="38"/>
        <v>79847269</v>
      </c>
      <c r="S208" s="2">
        <f t="shared" si="17"/>
        <v>438938.14285714924</v>
      </c>
      <c r="T208" s="2">
        <f t="shared" si="18"/>
        <v>11061.857142857276</v>
      </c>
      <c r="U208" s="2">
        <f t="shared" si="19"/>
        <v>450000</v>
      </c>
      <c r="V208" s="2">
        <f t="shared" si="33"/>
        <v>40845842.571428515</v>
      </c>
      <c r="W208" s="2">
        <f t="shared" si="20"/>
        <v>438938.14285714179</v>
      </c>
      <c r="X208" s="2">
        <f t="shared" si="6"/>
        <v>11061.857142858207</v>
      </c>
      <c r="Y208" s="2">
        <f t="shared" si="35"/>
        <v>39001426.42857147</v>
      </c>
      <c r="Z208" s="2" t="str">
        <f t="shared" si="8"/>
        <v>MEEP</v>
      </c>
      <c r="AA208" s="2">
        <f>IF(Z208="HERE",Y208,AA207+Graph!$G$1*1000)</f>
        <v>41046117.142857179</v>
      </c>
      <c r="AB208" s="2">
        <f t="shared" si="21"/>
        <v>420000</v>
      </c>
      <c r="AC208" s="2">
        <f t="shared" si="36"/>
        <v>38212213.714285664</v>
      </c>
      <c r="AD208" s="3">
        <f t="shared" si="10"/>
        <v>41046117.142857179</v>
      </c>
      <c r="AE208" s="2">
        <f>IF(AE206&gt;=52800000,52800000,IF(AB187=Graph!G$1*1000,AE207+Graph!G$1*1000,AC208))</f>
        <v>38212213.714285664</v>
      </c>
      <c r="AF208" s="3">
        <f t="shared" si="11"/>
        <v>38212213.714285664</v>
      </c>
      <c r="AG208" s="3">
        <f t="shared" si="27"/>
        <v>36473621.764285728</v>
      </c>
      <c r="AH208" s="3" t="e">
        <f t="shared" si="3"/>
        <v>#N/A</v>
      </c>
    </row>
    <row r="209" spans="1:34" x14ac:dyDescent="0.25">
      <c r="A209" s="1">
        <v>44385</v>
      </c>
      <c r="B209" s="2">
        <f t="shared" si="0"/>
        <v>138</v>
      </c>
      <c r="C209" s="7"/>
      <c r="D209" s="2" t="e">
        <f t="shared" si="12"/>
        <v>#N/A</v>
      </c>
      <c r="E209" s="2" t="e">
        <f t="shared" si="22"/>
        <v>#N/A</v>
      </c>
      <c r="F209" s="2">
        <v>1006134.0283313096</v>
      </c>
      <c r="G209" s="2">
        <f t="shared" si="26"/>
        <v>438938.14285714284</v>
      </c>
      <c r="H209" s="2">
        <f t="shared" si="37"/>
        <v>78155584.714285761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2141684.2857142775</v>
      </c>
      <c r="M209" s="8" t="e">
        <f t="shared" si="28"/>
        <v>#N/A</v>
      </c>
      <c r="N209" s="21" t="e">
        <f t="shared" si="15"/>
        <v>#N/A</v>
      </c>
      <c r="O209" s="2" t="e">
        <f t="shared" si="24"/>
        <v>#N/A</v>
      </c>
      <c r="P209" s="2">
        <v>1026086.410564214</v>
      </c>
      <c r="Q209" s="21">
        <f t="shared" si="39"/>
        <v>450000</v>
      </c>
      <c r="R209" s="2">
        <f t="shared" si="38"/>
        <v>80297269</v>
      </c>
      <c r="S209" s="2">
        <f t="shared" si="17"/>
        <v>438938.14285714924</v>
      </c>
      <c r="T209" s="2">
        <f t="shared" si="18"/>
        <v>11061.857142857276</v>
      </c>
      <c r="U209" s="2">
        <f t="shared" si="19"/>
        <v>450000</v>
      </c>
      <c r="V209" s="2">
        <f t="shared" si="33"/>
        <v>41284780.714285657</v>
      </c>
      <c r="W209" s="2">
        <f t="shared" si="20"/>
        <v>438938.14285714179</v>
      </c>
      <c r="X209" s="2">
        <f t="shared" si="6"/>
        <v>11061.857142858207</v>
      </c>
      <c r="Y209" s="2">
        <f t="shared" si="35"/>
        <v>39012488.285714328</v>
      </c>
      <c r="Z209" s="2" t="str">
        <f t="shared" si="8"/>
        <v>MEEP</v>
      </c>
      <c r="AA209" s="2">
        <f>IF(Z209="HERE",Y209,AA208+Graph!$G$1*1000)</f>
        <v>41466117.142857179</v>
      </c>
      <c r="AB209" s="2">
        <f t="shared" si="21"/>
        <v>420000</v>
      </c>
      <c r="AC209" s="2">
        <f t="shared" si="36"/>
        <v>38212213.714285664</v>
      </c>
      <c r="AD209" s="3">
        <f t="shared" si="10"/>
        <v>41466117.142857179</v>
      </c>
      <c r="AE209" s="2">
        <f>IF(AE207&gt;=52800000,52800000,IF(AB188=Graph!G$1*1000,AE208+Graph!G$1*1000,AC209))</f>
        <v>38212213.714285664</v>
      </c>
      <c r="AF209" s="3">
        <f t="shared" si="11"/>
        <v>38212213.714285664</v>
      </c>
      <c r="AG209" s="3">
        <f t="shared" si="27"/>
        <v>36505524.34285716</v>
      </c>
      <c r="AH209" s="3" t="e">
        <f t="shared" si="3"/>
        <v>#N/A</v>
      </c>
    </row>
    <row r="210" spans="1:34" x14ac:dyDescent="0.25">
      <c r="A210" s="1">
        <v>44386</v>
      </c>
      <c r="B210" s="2">
        <f t="shared" si="0"/>
        <v>139</v>
      </c>
      <c r="C210" s="7"/>
      <c r="D210" s="2" t="e">
        <f t="shared" si="12"/>
        <v>#N/A</v>
      </c>
      <c r="E210" s="2" t="e">
        <f t="shared" si="22"/>
        <v>#N/A</v>
      </c>
      <c r="F210" s="2">
        <v>1010148.3445377946</v>
      </c>
      <c r="G210" s="2">
        <f t="shared" si="26"/>
        <v>438938.14285714284</v>
      </c>
      <c r="H210" s="2">
        <f t="shared" si="37"/>
        <v>78594522.85714291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2152746.1428571348</v>
      </c>
      <c r="M210" s="8" t="e">
        <f t="shared" si="28"/>
        <v>#N/A</v>
      </c>
      <c r="N210" s="21" t="e">
        <f t="shared" si="15"/>
        <v>#N/A</v>
      </c>
      <c r="O210" s="2" t="e">
        <f t="shared" si="24"/>
        <v>#N/A</v>
      </c>
      <c r="P210" s="2">
        <v>1030203.1872749031</v>
      </c>
      <c r="Q210" s="21">
        <f t="shared" si="39"/>
        <v>450000</v>
      </c>
      <c r="R210" s="2">
        <f t="shared" si="38"/>
        <v>80747269</v>
      </c>
      <c r="S210" s="2">
        <f t="shared" si="17"/>
        <v>438938.14285714924</v>
      </c>
      <c r="T210" s="2">
        <f t="shared" si="18"/>
        <v>11061.857142857276</v>
      </c>
      <c r="U210" s="2">
        <f t="shared" si="19"/>
        <v>450000</v>
      </c>
      <c r="V210" s="2">
        <f t="shared" si="33"/>
        <v>41723718.857142799</v>
      </c>
      <c r="W210" s="2">
        <f t="shared" si="20"/>
        <v>438938.14285714179</v>
      </c>
      <c r="X210" s="2">
        <f t="shared" si="6"/>
        <v>11061.857142858207</v>
      </c>
      <c r="Y210" s="2">
        <f t="shared" si="35"/>
        <v>39023550.142857186</v>
      </c>
      <c r="Z210" s="2" t="str">
        <f t="shared" si="8"/>
        <v>MEEP</v>
      </c>
      <c r="AA210" s="2">
        <f>IF(Z210="HERE",Y210,AA209+Graph!$G$1*1000)</f>
        <v>41886117.142857179</v>
      </c>
      <c r="AB210" s="2">
        <f t="shared" si="21"/>
        <v>420000</v>
      </c>
      <c r="AC210" s="2">
        <f t="shared" si="36"/>
        <v>38212213.714285664</v>
      </c>
      <c r="AD210" s="3">
        <f t="shared" si="10"/>
        <v>41886117.142857179</v>
      </c>
      <c r="AE210" s="2">
        <f>IF(AE208&gt;=52800000,52800000,IF(AB189=Graph!G$1*1000,AE209+Graph!G$1*1000,AC210))</f>
        <v>38212213.714285664</v>
      </c>
      <c r="AF210" s="3">
        <f t="shared" si="11"/>
        <v>38212213.714285664</v>
      </c>
      <c r="AG210" s="3">
        <f t="shared" si="27"/>
        <v>36537426.921428591</v>
      </c>
      <c r="AH210" s="3" t="e">
        <f t="shared" si="3"/>
        <v>#N/A</v>
      </c>
    </row>
    <row r="211" spans="1:34" x14ac:dyDescent="0.25">
      <c r="A211" s="1">
        <v>44387</v>
      </c>
      <c r="B211" s="2">
        <f t="shared" si="0"/>
        <v>140</v>
      </c>
      <c r="C211" s="7"/>
      <c r="D211" s="2" t="e">
        <f t="shared" si="12"/>
        <v>#N/A</v>
      </c>
      <c r="E211" s="2" t="e">
        <f t="shared" si="22"/>
        <v>#N/A</v>
      </c>
      <c r="F211" s="2">
        <v>1014162.6607442796</v>
      </c>
      <c r="G211" s="2">
        <f t="shared" si="26"/>
        <v>438938.14285714284</v>
      </c>
      <c r="H211" s="2">
        <f t="shared" si="37"/>
        <v>79033461.00000006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2163807.9999999921</v>
      </c>
      <c r="M211" s="8" t="e">
        <f t="shared" si="28"/>
        <v>#N/A</v>
      </c>
      <c r="N211" s="21" t="e">
        <f t="shared" si="15"/>
        <v>#N/A</v>
      </c>
      <c r="O211" s="2" t="e">
        <f t="shared" si="24"/>
        <v>#N/A</v>
      </c>
      <c r="P211" s="2">
        <v>1034319.9639855921</v>
      </c>
      <c r="Q211" s="21">
        <f t="shared" si="39"/>
        <v>450000</v>
      </c>
      <c r="R211" s="2">
        <f t="shared" si="38"/>
        <v>81197269</v>
      </c>
      <c r="S211" s="2">
        <f t="shared" si="17"/>
        <v>438938.14285714924</v>
      </c>
      <c r="T211" s="2">
        <f t="shared" si="18"/>
        <v>11061.857142857276</v>
      </c>
      <c r="U211" s="2">
        <f t="shared" si="19"/>
        <v>450000</v>
      </c>
      <c r="V211" s="2">
        <f t="shared" si="33"/>
        <v>42162656.99999994</v>
      </c>
      <c r="W211" s="2">
        <f t="shared" si="20"/>
        <v>438938.14285714179</v>
      </c>
      <c r="X211" s="2">
        <f t="shared" si="6"/>
        <v>11061.857142858207</v>
      </c>
      <c r="Y211" s="2">
        <f t="shared" si="35"/>
        <v>39034612.000000045</v>
      </c>
      <c r="Z211" s="2" t="str">
        <f t="shared" si="8"/>
        <v>MEEP</v>
      </c>
      <c r="AA211" s="2">
        <f>IF(Z211="HERE",Y211,AA210+Graph!$G$1*1000)</f>
        <v>42306117.142857179</v>
      </c>
      <c r="AB211" s="2">
        <f t="shared" si="21"/>
        <v>420000</v>
      </c>
      <c r="AC211" s="2">
        <f t="shared" si="36"/>
        <v>38212213.714285664</v>
      </c>
      <c r="AD211" s="3">
        <f t="shared" si="10"/>
        <v>42306117.142857179</v>
      </c>
      <c r="AE211" s="2">
        <f>IF(AE209&gt;=52800000,52800000,IF(AB190=Graph!G$1*1000,AE210+Graph!G$1*1000,AC211))</f>
        <v>38212213.714285664</v>
      </c>
      <c r="AF211" s="3">
        <f t="shared" si="11"/>
        <v>38212213.714285664</v>
      </c>
      <c r="AG211" s="3">
        <f t="shared" si="27"/>
        <v>36569329.500000015</v>
      </c>
      <c r="AH211" s="3" t="e">
        <f t="shared" si="3"/>
        <v>#N/A</v>
      </c>
    </row>
    <row r="212" spans="1:34" x14ac:dyDescent="0.25">
      <c r="A212" s="1">
        <v>44388</v>
      </c>
      <c r="B212" s="2">
        <f t="shared" si="0"/>
        <v>141</v>
      </c>
      <c r="C212" s="7"/>
      <c r="D212" s="2" t="e">
        <f t="shared" si="12"/>
        <v>#N/A</v>
      </c>
      <c r="E212" s="2" t="e">
        <f t="shared" si="22"/>
        <v>#N/A</v>
      </c>
      <c r="F212" s="2">
        <v>1018176.9769507647</v>
      </c>
      <c r="G212" s="2">
        <f t="shared" si="26"/>
        <v>438938.14285714284</v>
      </c>
      <c r="H212" s="2">
        <f t="shared" si="37"/>
        <v>79472399.142857209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2174869.8571428494</v>
      </c>
      <c r="M212" s="8" t="e">
        <f t="shared" si="28"/>
        <v>#N/A</v>
      </c>
      <c r="N212" s="21" t="e">
        <f t="shared" si="15"/>
        <v>#N/A</v>
      </c>
      <c r="O212" s="2" t="e">
        <f t="shared" si="24"/>
        <v>#N/A</v>
      </c>
      <c r="P212" s="2">
        <v>1038436.7406962812</v>
      </c>
      <c r="Q212" s="21">
        <f t="shared" si="39"/>
        <v>450000</v>
      </c>
      <c r="R212" s="2">
        <f t="shared" si="38"/>
        <v>81647269</v>
      </c>
      <c r="S212" s="2">
        <f t="shared" si="17"/>
        <v>438938.14285714924</v>
      </c>
      <c r="T212" s="2">
        <f t="shared" si="18"/>
        <v>11061.857142857276</v>
      </c>
      <c r="U212" s="2">
        <f t="shared" si="19"/>
        <v>450000</v>
      </c>
      <c r="V212" s="2">
        <f t="shared" si="33"/>
        <v>42601595.142857082</v>
      </c>
      <c r="W212" s="2">
        <f t="shared" si="20"/>
        <v>438938.14285714179</v>
      </c>
      <c r="X212" s="2">
        <f t="shared" si="6"/>
        <v>11061.857142858207</v>
      </c>
      <c r="Y212" s="2">
        <f t="shared" si="35"/>
        <v>39045673.857142903</v>
      </c>
      <c r="Z212" s="2" t="str">
        <f t="shared" si="8"/>
        <v>MEEP</v>
      </c>
      <c r="AA212" s="2">
        <f>IF(Z212="HERE",Y212,AA211+Graph!$G$1*1000)</f>
        <v>42726117.142857179</v>
      </c>
      <c r="AB212" s="2">
        <f t="shared" si="21"/>
        <v>420000</v>
      </c>
      <c r="AC212" s="2">
        <f t="shared" si="36"/>
        <v>38212213.714285664</v>
      </c>
      <c r="AD212" s="3">
        <f t="shared" si="10"/>
        <v>42726117.142857179</v>
      </c>
      <c r="AE212" s="2">
        <f>IF(AE210&gt;=52800000,52800000,IF(AB191=Graph!G$1*1000,AE211+Graph!G$1*1000,AC212))</f>
        <v>38212213.714285664</v>
      </c>
      <c r="AF212" s="3">
        <f t="shared" si="11"/>
        <v>38212213.714285664</v>
      </c>
      <c r="AG212" s="3">
        <f t="shared" si="27"/>
        <v>36601232.078571446</v>
      </c>
      <c r="AH212" s="3" t="e">
        <f t="shared" si="3"/>
        <v>#N/A</v>
      </c>
    </row>
    <row r="213" spans="1:34" x14ac:dyDescent="0.25">
      <c r="A213" s="1">
        <v>44389</v>
      </c>
      <c r="B213" s="2">
        <f t="shared" si="0"/>
        <v>142</v>
      </c>
      <c r="C213" s="7"/>
      <c r="D213" s="2" t="e">
        <f t="shared" si="12"/>
        <v>#N/A</v>
      </c>
      <c r="E213" s="2" t="e">
        <f t="shared" si="22"/>
        <v>#N/A</v>
      </c>
      <c r="F213" s="2">
        <v>1022191.2931572497</v>
      </c>
      <c r="G213" s="2">
        <f t="shared" si="26"/>
        <v>438938.14285714284</v>
      </c>
      <c r="H213" s="2">
        <f t="shared" si="37"/>
        <v>79911337.285714358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2185931.7142857066</v>
      </c>
      <c r="M213" s="8" t="e">
        <f t="shared" si="28"/>
        <v>#N/A</v>
      </c>
      <c r="N213" s="21" t="e">
        <f t="shared" si="15"/>
        <v>#N/A</v>
      </c>
      <c r="O213" s="2" t="e">
        <f t="shared" si="24"/>
        <v>#N/A</v>
      </c>
      <c r="P213" s="2">
        <v>1042553.5174069703</v>
      </c>
      <c r="Q213" s="21">
        <f t="shared" si="39"/>
        <v>450000</v>
      </c>
      <c r="R213" s="2">
        <f t="shared" si="38"/>
        <v>82097269</v>
      </c>
      <c r="S213" s="2">
        <f t="shared" si="17"/>
        <v>438938.14285714924</v>
      </c>
      <c r="T213" s="2">
        <f t="shared" si="18"/>
        <v>11061.857142857276</v>
      </c>
      <c r="U213" s="2">
        <f t="shared" si="19"/>
        <v>450000</v>
      </c>
      <c r="V213" s="2">
        <f t="shared" si="33"/>
        <v>43040533.285714224</v>
      </c>
      <c r="W213" s="2">
        <f t="shared" si="20"/>
        <v>438938.14285714179</v>
      </c>
      <c r="X213" s="2">
        <f t="shared" si="6"/>
        <v>11061.857142858207</v>
      </c>
      <c r="Y213" s="2">
        <f t="shared" si="35"/>
        <v>39056735.714285761</v>
      </c>
      <c r="Z213" s="2" t="str">
        <f t="shared" si="8"/>
        <v>MEEP</v>
      </c>
      <c r="AA213" s="2">
        <f>IF(Z213="HERE",Y213,AA212+Graph!$G$1*1000)</f>
        <v>43146117.142857179</v>
      </c>
      <c r="AB213" s="2">
        <f t="shared" si="21"/>
        <v>420000</v>
      </c>
      <c r="AC213" s="2">
        <f t="shared" si="36"/>
        <v>38212213.714285664</v>
      </c>
      <c r="AD213" s="3">
        <f t="shared" si="10"/>
        <v>43146117.142857179</v>
      </c>
      <c r="AE213" s="2">
        <f>IF(AE211&gt;=52800000,52800000,IF(AB192=Graph!G$1*1000,AE212+Graph!G$1*1000,AC213))</f>
        <v>38212213.714285664</v>
      </c>
      <c r="AF213" s="3">
        <f t="shared" si="11"/>
        <v>38212213.714285664</v>
      </c>
      <c r="AG213" s="3">
        <f t="shared" si="27"/>
        <v>36633134.657142878</v>
      </c>
      <c r="AH213" s="3" t="e">
        <f t="shared" si="3"/>
        <v>#N/A</v>
      </c>
    </row>
    <row r="214" spans="1:34" x14ac:dyDescent="0.25">
      <c r="A214" s="1">
        <v>44390</v>
      </c>
      <c r="B214" s="2">
        <f t="shared" si="0"/>
        <v>143</v>
      </c>
      <c r="C214" s="7"/>
      <c r="D214" s="2" t="e">
        <f t="shared" si="12"/>
        <v>#N/A</v>
      </c>
      <c r="E214" s="2" t="e">
        <f t="shared" si="22"/>
        <v>#N/A</v>
      </c>
      <c r="F214" s="2">
        <v>1026205.6093637347</v>
      </c>
      <c r="G214" s="2">
        <f t="shared" si="26"/>
        <v>438938.14285714284</v>
      </c>
      <c r="H214" s="2">
        <f t="shared" si="37"/>
        <v>80350275.428571507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2196993.5714285639</v>
      </c>
      <c r="M214" s="8" t="e">
        <f t="shared" si="28"/>
        <v>#N/A</v>
      </c>
      <c r="N214" s="21" t="e">
        <f t="shared" si="15"/>
        <v>#N/A</v>
      </c>
      <c r="O214" s="2" t="e">
        <f t="shared" si="24"/>
        <v>#N/A</v>
      </c>
      <c r="P214" s="2">
        <v>1046670.2941176593</v>
      </c>
      <c r="Q214" s="21">
        <f t="shared" si="39"/>
        <v>450000</v>
      </c>
      <c r="R214" s="2">
        <f t="shared" si="38"/>
        <v>82547269</v>
      </c>
      <c r="S214" s="2">
        <f t="shared" si="17"/>
        <v>438938.14285714924</v>
      </c>
      <c r="T214" s="2">
        <f t="shared" si="18"/>
        <v>11061.857142857276</v>
      </c>
      <c r="U214" s="2">
        <f t="shared" si="19"/>
        <v>450000</v>
      </c>
      <c r="V214" s="2">
        <f t="shared" si="33"/>
        <v>43479471.428571366</v>
      </c>
      <c r="W214" s="2">
        <f t="shared" si="20"/>
        <v>438938.14285714179</v>
      </c>
      <c r="X214" s="2">
        <f t="shared" si="6"/>
        <v>11061.857142858207</v>
      </c>
      <c r="Y214" s="2">
        <f t="shared" si="35"/>
        <v>39067797.571428619</v>
      </c>
      <c r="Z214" s="2" t="str">
        <f t="shared" si="8"/>
        <v>MEEP</v>
      </c>
      <c r="AA214" s="2">
        <f>IF(Z214="HERE",Y214,AA213+Graph!$G$1*1000)</f>
        <v>43566117.142857179</v>
      </c>
      <c r="AB214" s="2">
        <f t="shared" si="21"/>
        <v>420000</v>
      </c>
      <c r="AC214" s="2">
        <f t="shared" si="36"/>
        <v>38212213.714285664</v>
      </c>
      <c r="AD214" s="3">
        <f t="shared" si="10"/>
        <v>43566117.142857179</v>
      </c>
      <c r="AE214" s="2">
        <f>IF(AE212&gt;=52800000,52800000,IF(AB193=Graph!G$1*1000,AE213+Graph!G$1*1000,AC214))</f>
        <v>38212213.714285664</v>
      </c>
      <c r="AF214" s="3">
        <f t="shared" si="11"/>
        <v>38212213.714285664</v>
      </c>
      <c r="AG214" s="3">
        <f t="shared" si="27"/>
        <v>36665037.235714309</v>
      </c>
      <c r="AH214" s="3" t="e">
        <f t="shared" si="3"/>
        <v>#N/A</v>
      </c>
    </row>
    <row r="215" spans="1:34" x14ac:dyDescent="0.25">
      <c r="A215" s="1">
        <v>44391</v>
      </c>
      <c r="B215" s="2">
        <f t="shared" si="0"/>
        <v>144</v>
      </c>
      <c r="C215" s="7"/>
      <c r="D215" s="2" t="e">
        <f t="shared" si="12"/>
        <v>#N/A</v>
      </c>
      <c r="E215" s="2" t="e">
        <f t="shared" si="22"/>
        <v>#N/A</v>
      </c>
      <c r="F215" s="2">
        <v>1030219.9255702198</v>
      </c>
      <c r="G215" s="2">
        <f t="shared" si="26"/>
        <v>438938.14285714284</v>
      </c>
      <c r="H215" s="2">
        <f t="shared" si="37"/>
        <v>80789213.571428657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2208055.4285714212</v>
      </c>
      <c r="M215" s="8" t="e">
        <f t="shared" si="28"/>
        <v>#N/A</v>
      </c>
      <c r="N215" s="21" t="e">
        <f t="shared" si="15"/>
        <v>#N/A</v>
      </c>
      <c r="O215" s="2" t="e">
        <f t="shared" si="24"/>
        <v>#N/A</v>
      </c>
      <c r="P215" s="2">
        <v>1050787.0708283186</v>
      </c>
      <c r="Q215" s="21">
        <f t="shared" si="39"/>
        <v>450000</v>
      </c>
      <c r="R215" s="2">
        <f t="shared" si="38"/>
        <v>82997269</v>
      </c>
      <c r="S215" s="2">
        <f t="shared" si="17"/>
        <v>438938.14285714924</v>
      </c>
      <c r="T215" s="2">
        <f t="shared" si="18"/>
        <v>11061.857142857276</v>
      </c>
      <c r="U215" s="2">
        <f t="shared" si="19"/>
        <v>450000</v>
      </c>
      <c r="V215" s="2">
        <f t="shared" si="33"/>
        <v>43918409.571428508</v>
      </c>
      <c r="W215" s="2">
        <f t="shared" si="20"/>
        <v>438938.14285714179</v>
      </c>
      <c r="X215" s="2">
        <f t="shared" si="6"/>
        <v>11061.857142858207</v>
      </c>
      <c r="Y215" s="2">
        <f t="shared" si="35"/>
        <v>39078859.428571478</v>
      </c>
      <c r="Z215" s="2" t="str">
        <f t="shared" si="8"/>
        <v>MEEP</v>
      </c>
      <c r="AA215" s="2">
        <f>IF(Z215="HERE",Y215,AA214+Graph!$G$1*1000)</f>
        <v>43986117.142857179</v>
      </c>
      <c r="AB215" s="2">
        <f t="shared" si="21"/>
        <v>420000</v>
      </c>
      <c r="AC215" s="2">
        <f t="shared" si="36"/>
        <v>38212213.714285664</v>
      </c>
      <c r="AD215" s="3">
        <f t="shared" si="10"/>
        <v>43986117.142857179</v>
      </c>
      <c r="AE215" s="2">
        <f>IF(AE213&gt;=52800000,52800000,IF(AB194=Graph!G$1*1000,AE214+Graph!G$1*1000,AC215))</f>
        <v>38212213.714285664</v>
      </c>
      <c r="AF215" s="3">
        <f t="shared" si="11"/>
        <v>38212213.714285664</v>
      </c>
      <c r="AG215" s="3">
        <f t="shared" si="27"/>
        <v>36696939.814285733</v>
      </c>
      <c r="AH215" s="3" t="e">
        <f t="shared" si="3"/>
        <v>#N/A</v>
      </c>
    </row>
    <row r="216" spans="1:34" x14ac:dyDescent="0.25">
      <c r="A216" s="1">
        <v>44392</v>
      </c>
      <c r="B216" s="2">
        <f t="shared" si="0"/>
        <v>145</v>
      </c>
      <c r="C216" s="7"/>
      <c r="D216" s="2" t="e">
        <f t="shared" si="12"/>
        <v>#N/A</v>
      </c>
      <c r="E216" s="2" t="e">
        <f t="shared" si="22"/>
        <v>#N/A</v>
      </c>
      <c r="F216" s="2">
        <v>1034234.2417767048</v>
      </c>
      <c r="G216" s="2">
        <f t="shared" si="26"/>
        <v>438938.14285714284</v>
      </c>
      <c r="H216" s="2">
        <f t="shared" si="37"/>
        <v>81228151.714285806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2219117.2857142785</v>
      </c>
      <c r="M216" s="8" t="e">
        <f t="shared" si="28"/>
        <v>#N/A</v>
      </c>
      <c r="N216" s="21" t="e">
        <f t="shared" si="15"/>
        <v>#N/A</v>
      </c>
      <c r="O216" s="2" t="e">
        <f t="shared" si="24"/>
        <v>#N/A</v>
      </c>
      <c r="P216" s="2">
        <v>1054903.8475390077</v>
      </c>
      <c r="Q216" s="21">
        <f t="shared" si="39"/>
        <v>450000</v>
      </c>
      <c r="R216" s="2">
        <f t="shared" si="38"/>
        <v>83447269</v>
      </c>
      <c r="S216" s="2">
        <f t="shared" si="17"/>
        <v>438938.14285714924</v>
      </c>
      <c r="T216" s="2">
        <f t="shared" si="18"/>
        <v>11061.857142857276</v>
      </c>
      <c r="U216" s="2">
        <f t="shared" si="19"/>
        <v>450000</v>
      </c>
      <c r="V216" s="2">
        <f t="shared" si="33"/>
        <v>44357347.714285649</v>
      </c>
      <c r="W216" s="2">
        <f t="shared" si="20"/>
        <v>438938.14285714179</v>
      </c>
      <c r="X216" s="2">
        <f t="shared" si="6"/>
        <v>11061.857142858207</v>
      </c>
      <c r="Y216" s="2">
        <f t="shared" si="35"/>
        <v>39089921.285714336</v>
      </c>
      <c r="Z216" s="2" t="str">
        <f t="shared" si="8"/>
        <v>MEEP</v>
      </c>
      <c r="AA216" s="2">
        <f>IF(Z216="HERE",Y216,AA215+Graph!$G$1*1000)</f>
        <v>44406117.142857179</v>
      </c>
      <c r="AB216" s="2">
        <f t="shared" si="21"/>
        <v>420000</v>
      </c>
      <c r="AC216" s="2">
        <f t="shared" si="36"/>
        <v>38212213.714285664</v>
      </c>
      <c r="AD216" s="3">
        <f t="shared" si="10"/>
        <v>44406117.142857179</v>
      </c>
      <c r="AE216" s="2">
        <f>IF(AE214&gt;=52800000,52800000,IF(AB195=Graph!G$1*1000,AE215+Graph!G$1*1000,AC216))</f>
        <v>38212213.714285664</v>
      </c>
      <c r="AF216" s="3">
        <f t="shared" si="11"/>
        <v>38212213.714285664</v>
      </c>
      <c r="AG216" s="3">
        <f t="shared" si="27"/>
        <v>36728842.392857164</v>
      </c>
      <c r="AH216" s="3" t="e">
        <f t="shared" si="3"/>
        <v>#N/A</v>
      </c>
    </row>
    <row r="217" spans="1:34" x14ac:dyDescent="0.25">
      <c r="A217" s="1">
        <v>44393</v>
      </c>
      <c r="B217" s="2">
        <f t="shared" si="0"/>
        <v>146</v>
      </c>
      <c r="C217" s="7"/>
      <c r="D217" s="2" t="e">
        <f t="shared" si="12"/>
        <v>#N/A</v>
      </c>
      <c r="E217" s="2" t="e">
        <f t="shared" si="22"/>
        <v>#N/A</v>
      </c>
      <c r="F217" s="2">
        <v>1038248.5579831898</v>
      </c>
      <c r="G217" s="2">
        <f t="shared" si="26"/>
        <v>438938.14285714284</v>
      </c>
      <c r="H217" s="2">
        <f t="shared" si="37"/>
        <v>81667089.857142955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2230179.1428571357</v>
      </c>
      <c r="M217" s="8" t="e">
        <f t="shared" si="28"/>
        <v>#N/A</v>
      </c>
      <c r="N217" s="21" t="e">
        <f t="shared" si="15"/>
        <v>#N/A</v>
      </c>
      <c r="O217" s="2" t="e">
        <f t="shared" si="24"/>
        <v>#N/A</v>
      </c>
      <c r="P217" s="2">
        <v>1059020.6242496967</v>
      </c>
      <c r="Q217" s="21">
        <f t="shared" si="39"/>
        <v>450000</v>
      </c>
      <c r="R217" s="2">
        <f t="shared" si="38"/>
        <v>83897269</v>
      </c>
      <c r="S217" s="2">
        <f t="shared" si="17"/>
        <v>438938.14285714924</v>
      </c>
      <c r="T217" s="2">
        <f t="shared" si="18"/>
        <v>11061.857142857276</v>
      </c>
      <c r="U217" s="2">
        <f t="shared" si="19"/>
        <v>450000</v>
      </c>
      <c r="V217" s="2">
        <f t="shared" si="33"/>
        <v>44796285.857142791</v>
      </c>
      <c r="W217" s="2">
        <f t="shared" si="20"/>
        <v>438938.14285714179</v>
      </c>
      <c r="X217" s="2">
        <f t="shared" si="6"/>
        <v>11061.857142858207</v>
      </c>
      <c r="Y217" s="2">
        <f t="shared" si="35"/>
        <v>39100983.142857194</v>
      </c>
      <c r="Z217" s="2" t="str">
        <f t="shared" si="8"/>
        <v>MEEP</v>
      </c>
      <c r="AA217" s="2">
        <f>IF(Z217="HERE",Y217,AA216+Graph!$G$1*1000)</f>
        <v>44826117.142857179</v>
      </c>
      <c r="AB217" s="2">
        <f t="shared" si="21"/>
        <v>420000</v>
      </c>
      <c r="AC217" s="2">
        <f t="shared" si="36"/>
        <v>38212213.714285664</v>
      </c>
      <c r="AD217" s="3">
        <f t="shared" si="10"/>
        <v>44826117.142857179</v>
      </c>
      <c r="AE217" s="2">
        <f>IF(AE215&gt;=52800000,52800000,IF(AB196=Graph!G$1*1000,AE216+Graph!G$1*1000,AC217))</f>
        <v>38212213.714285664</v>
      </c>
      <c r="AF217" s="3">
        <f t="shared" si="11"/>
        <v>38212213.714285664</v>
      </c>
      <c r="AG217" s="3">
        <f t="shared" si="27"/>
        <v>36760744.971428595</v>
      </c>
      <c r="AH217" s="3" t="e">
        <f t="shared" si="3"/>
        <v>#N/A</v>
      </c>
    </row>
    <row r="218" spans="1:34" x14ac:dyDescent="0.25">
      <c r="A218" s="1">
        <v>44394</v>
      </c>
      <c r="B218" s="2">
        <f t="shared" si="0"/>
        <v>147</v>
      </c>
      <c r="C218" s="7"/>
      <c r="D218" s="2" t="e">
        <f t="shared" si="12"/>
        <v>#N/A</v>
      </c>
      <c r="E218" s="2" t="e">
        <f t="shared" si="22"/>
        <v>#N/A</v>
      </c>
      <c r="F218" s="2">
        <v>1042262.8741896749</v>
      </c>
      <c r="G218" s="2">
        <f t="shared" si="26"/>
        <v>438938.14285714284</v>
      </c>
      <c r="H218" s="2">
        <f t="shared" si="37"/>
        <v>82106028.000000104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2241240.999999993</v>
      </c>
      <c r="M218" s="8" t="e">
        <f t="shared" si="28"/>
        <v>#N/A</v>
      </c>
      <c r="N218" s="21" t="e">
        <f t="shared" si="15"/>
        <v>#N/A</v>
      </c>
      <c r="O218" s="2" t="e">
        <f t="shared" si="24"/>
        <v>#N/A</v>
      </c>
      <c r="P218" s="2">
        <v>1063137.4009603858</v>
      </c>
      <c r="Q218" s="21">
        <f t="shared" si="39"/>
        <v>450000</v>
      </c>
      <c r="R218" s="2">
        <f t="shared" si="38"/>
        <v>84347269</v>
      </c>
      <c r="S218" s="2">
        <f t="shared" si="17"/>
        <v>438938.14285714924</v>
      </c>
      <c r="T218" s="2">
        <f t="shared" si="18"/>
        <v>11061.857142857276</v>
      </c>
      <c r="U218" s="2">
        <f t="shared" si="19"/>
        <v>450000</v>
      </c>
      <c r="V218" s="2">
        <f t="shared" si="33"/>
        <v>45235223.999999933</v>
      </c>
      <c r="W218" s="2">
        <f t="shared" si="20"/>
        <v>438938.14285714179</v>
      </c>
      <c r="X218" s="2">
        <f t="shared" si="6"/>
        <v>11061.857142858207</v>
      </c>
      <c r="Y218" s="2">
        <f t="shared" si="35"/>
        <v>39112045.000000052</v>
      </c>
      <c r="Z218" s="2" t="str">
        <f t="shared" si="8"/>
        <v>MEEP</v>
      </c>
      <c r="AA218" s="2">
        <f>IF(Z218="HERE",Y218,AA217+Graph!$G$1*1000)</f>
        <v>45246117.142857179</v>
      </c>
      <c r="AB218" s="2">
        <f t="shared" si="21"/>
        <v>420000</v>
      </c>
      <c r="AC218" s="2">
        <f t="shared" si="36"/>
        <v>38212213.714285664</v>
      </c>
      <c r="AD218" s="3">
        <f t="shared" si="10"/>
        <v>45246117.142857179</v>
      </c>
      <c r="AE218" s="2">
        <f>IF(AE216&gt;=52800000,52800000,IF(AB197=Graph!G$1*1000,AE217+Graph!G$1*1000,AC218))</f>
        <v>38212213.714285664</v>
      </c>
      <c r="AF218" s="3">
        <f t="shared" si="11"/>
        <v>38212213.714285664</v>
      </c>
      <c r="AG218" s="3">
        <f t="shared" si="27"/>
        <v>36792647.550000027</v>
      </c>
      <c r="AH218" s="3" t="e">
        <f t="shared" si="3"/>
        <v>#N/A</v>
      </c>
    </row>
    <row r="219" spans="1:34" x14ac:dyDescent="0.25">
      <c r="A219" s="1">
        <v>44395</v>
      </c>
      <c r="B219" s="2">
        <f t="shared" si="0"/>
        <v>148</v>
      </c>
      <c r="C219" s="7"/>
      <c r="D219" s="2" t="e">
        <f t="shared" si="12"/>
        <v>#N/A</v>
      </c>
      <c r="E219" s="2" t="e">
        <f t="shared" si="22"/>
        <v>#N/A</v>
      </c>
      <c r="F219" s="2">
        <v>1046277.1903961599</v>
      </c>
      <c r="G219" s="2">
        <f t="shared" si="26"/>
        <v>438938.14285714284</v>
      </c>
      <c r="H219" s="2">
        <f t="shared" si="37"/>
        <v>82544966.142857254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2252302.8571428503</v>
      </c>
      <c r="M219" s="8" t="e">
        <f t="shared" si="28"/>
        <v>#N/A</v>
      </c>
      <c r="N219" s="21" t="e">
        <f t="shared" si="15"/>
        <v>#N/A</v>
      </c>
      <c r="O219" s="2" t="e">
        <f t="shared" si="24"/>
        <v>#N/A</v>
      </c>
      <c r="P219" s="2">
        <v>1067254.1776710749</v>
      </c>
      <c r="Q219" s="21">
        <f t="shared" si="39"/>
        <v>450000</v>
      </c>
      <c r="R219" s="2">
        <f t="shared" si="38"/>
        <v>84797269</v>
      </c>
      <c r="S219" s="2">
        <f t="shared" si="17"/>
        <v>438938.14285714924</v>
      </c>
      <c r="T219" s="2">
        <f t="shared" si="18"/>
        <v>11061.857142857276</v>
      </c>
      <c r="U219" s="2">
        <f t="shared" si="19"/>
        <v>450000</v>
      </c>
      <c r="V219" s="2">
        <f t="shared" si="33"/>
        <v>45674162.142857075</v>
      </c>
      <c r="W219" s="2">
        <f t="shared" si="20"/>
        <v>438938.14285714179</v>
      </c>
      <c r="X219" s="2">
        <f t="shared" si="6"/>
        <v>11061.857142858207</v>
      </c>
      <c r="Y219" s="2">
        <f t="shared" si="35"/>
        <v>39123106.85714291</v>
      </c>
      <c r="Z219" s="2" t="str">
        <f t="shared" si="8"/>
        <v>MEEP</v>
      </c>
      <c r="AA219" s="2">
        <f>IF(Z219="HERE",Y219,AA218+Graph!$G$1*1000)</f>
        <v>45666117.142857179</v>
      </c>
      <c r="AB219" s="2">
        <f t="shared" si="21"/>
        <v>420000</v>
      </c>
      <c r="AC219" s="2">
        <f t="shared" si="36"/>
        <v>38212213.714285664</v>
      </c>
      <c r="AD219" s="3">
        <f t="shared" si="10"/>
        <v>45666117.142857179</v>
      </c>
      <c r="AE219" s="2">
        <f>IF(AE217&gt;=52800000,52800000,IF(AB198=Graph!G$1*1000,AE218+Graph!G$1*1000,AC219))</f>
        <v>38212213.714285664</v>
      </c>
      <c r="AF219" s="3">
        <f t="shared" si="11"/>
        <v>38212213.714285664</v>
      </c>
      <c r="AG219" s="3">
        <f t="shared" si="27"/>
        <v>36824550.128571451</v>
      </c>
      <c r="AH219" s="3" t="e">
        <f t="shared" si="3"/>
        <v>#N/A</v>
      </c>
    </row>
    <row r="220" spans="1:34" x14ac:dyDescent="0.25">
      <c r="A220" s="1">
        <v>44396</v>
      </c>
      <c r="B220" s="2">
        <f t="shared" si="0"/>
        <v>149</v>
      </c>
      <c r="C220" s="7"/>
      <c r="D220" s="2" t="e">
        <f t="shared" si="12"/>
        <v>#N/A</v>
      </c>
      <c r="E220" s="2" t="e">
        <f t="shared" si="22"/>
        <v>#N/A</v>
      </c>
      <c r="F220" s="2">
        <v>1050291.5066026449</v>
      </c>
      <c r="G220" s="2">
        <f t="shared" si="26"/>
        <v>438938.14285714284</v>
      </c>
      <c r="H220" s="2">
        <f t="shared" si="37"/>
        <v>82983904.285714403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2263364.7142857076</v>
      </c>
      <c r="M220" s="8" t="e">
        <f t="shared" si="28"/>
        <v>#N/A</v>
      </c>
      <c r="N220" s="21" t="e">
        <f t="shared" si="15"/>
        <v>#N/A</v>
      </c>
      <c r="O220" s="2" t="e">
        <f t="shared" si="24"/>
        <v>#N/A</v>
      </c>
      <c r="P220" s="2">
        <v>1071370.9543817639</v>
      </c>
      <c r="Q220" s="21">
        <f t="shared" si="39"/>
        <v>450000</v>
      </c>
      <c r="R220" s="2">
        <f t="shared" si="38"/>
        <v>85247269</v>
      </c>
      <c r="S220" s="2">
        <f t="shared" si="17"/>
        <v>438938.14285714924</v>
      </c>
      <c r="T220" s="2">
        <f t="shared" si="18"/>
        <v>11061.857142857276</v>
      </c>
      <c r="U220" s="2">
        <f t="shared" si="19"/>
        <v>450000</v>
      </c>
      <c r="V220" s="2">
        <f t="shared" si="33"/>
        <v>46113100.285714217</v>
      </c>
      <c r="W220" s="2">
        <f t="shared" si="20"/>
        <v>438938.14285714179</v>
      </c>
      <c r="X220" s="2">
        <f t="shared" si="6"/>
        <v>11061.857142858207</v>
      </c>
      <c r="Y220" s="2">
        <f t="shared" si="35"/>
        <v>39134168.714285769</v>
      </c>
      <c r="Z220" s="2" t="str">
        <f t="shared" si="8"/>
        <v>MEEP</v>
      </c>
      <c r="AA220" s="2">
        <f>IF(Z220="HERE",Y220,AA219+Graph!$G$1*1000)</f>
        <v>46086117.142857179</v>
      </c>
      <c r="AB220" s="2">
        <f t="shared" si="21"/>
        <v>420000</v>
      </c>
      <c r="AC220" s="2">
        <f t="shared" si="36"/>
        <v>38212213.714285664</v>
      </c>
      <c r="AD220" s="3">
        <f t="shared" si="10"/>
        <v>46086117.142857179</v>
      </c>
      <c r="AE220" s="2">
        <f>IF(AE218&gt;=52800000,52800000,IF(AB199=Graph!G$1*1000,AE219+Graph!G$1*1000,AC220))</f>
        <v>38212213.714285664</v>
      </c>
      <c r="AF220" s="3">
        <f t="shared" si="11"/>
        <v>38212213.714285664</v>
      </c>
      <c r="AG220" s="3">
        <f t="shared" si="27"/>
        <v>36856452.707142882</v>
      </c>
      <c r="AH220" s="3" t="e">
        <f t="shared" si="3"/>
        <v>#N/A</v>
      </c>
    </row>
    <row r="221" spans="1:34" x14ac:dyDescent="0.25">
      <c r="A221" s="1">
        <v>44397</v>
      </c>
      <c r="B221" s="2">
        <f t="shared" si="0"/>
        <v>150</v>
      </c>
      <c r="C221" s="7"/>
      <c r="D221" s="2" t="e">
        <f t="shared" si="12"/>
        <v>#N/A</v>
      </c>
      <c r="E221" s="2" t="e">
        <f t="shared" si="22"/>
        <v>#N/A</v>
      </c>
      <c r="F221" s="2">
        <v>1054305.82280913</v>
      </c>
      <c r="G221" s="2">
        <f t="shared" si="26"/>
        <v>438938.14285714284</v>
      </c>
      <c r="H221" s="2">
        <f t="shared" si="37"/>
        <v>83422842.428571552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2274426.5714285648</v>
      </c>
      <c r="M221" s="8" t="e">
        <f t="shared" si="28"/>
        <v>#N/A</v>
      </c>
      <c r="N221" s="21" t="e">
        <f t="shared" si="15"/>
        <v>#N/A</v>
      </c>
      <c r="O221" s="2" t="e">
        <f t="shared" si="24"/>
        <v>#N/A</v>
      </c>
      <c r="P221" s="2">
        <v>1075487.7310924232</v>
      </c>
      <c r="Q221" s="21">
        <f t="shared" si="39"/>
        <v>450000</v>
      </c>
      <c r="R221" s="2">
        <f t="shared" si="38"/>
        <v>85697269</v>
      </c>
      <c r="S221" s="2">
        <f t="shared" si="17"/>
        <v>438938.14285714924</v>
      </c>
      <c r="T221" s="2">
        <f t="shared" si="18"/>
        <v>11061.857142857276</v>
      </c>
      <c r="U221" s="2">
        <f t="shared" si="19"/>
        <v>450000</v>
      </c>
      <c r="V221" s="2">
        <f t="shared" si="33"/>
        <v>46552038.428571358</v>
      </c>
      <c r="W221" s="2">
        <f t="shared" si="20"/>
        <v>438938.14285714179</v>
      </c>
      <c r="X221" s="2">
        <f t="shared" si="6"/>
        <v>11061.857142858207</v>
      </c>
      <c r="Y221" s="2">
        <f t="shared" si="35"/>
        <v>39145230.571428627</v>
      </c>
      <c r="Z221" s="2" t="str">
        <f t="shared" si="8"/>
        <v>MEEP</v>
      </c>
      <c r="AA221" s="2">
        <f>IF(Z221="HERE",Y221,AA220+Graph!$G$1*1000)</f>
        <v>46506117.142857179</v>
      </c>
      <c r="AB221" s="2">
        <f t="shared" si="21"/>
        <v>420000</v>
      </c>
      <c r="AC221" s="2">
        <f t="shared" si="36"/>
        <v>38212213.714285664</v>
      </c>
      <c r="AD221" s="3">
        <f t="shared" si="10"/>
        <v>46506117.142857179</v>
      </c>
      <c r="AE221" s="2">
        <f>IF(AE219&gt;=52800000,52800000,IF(AB200=Graph!G$1*1000,AE220+Graph!G$1*1000,AC221))</f>
        <v>38212213.714285664</v>
      </c>
      <c r="AF221" s="3">
        <f t="shared" si="11"/>
        <v>38212213.714285664</v>
      </c>
      <c r="AG221" s="3">
        <f t="shared" si="27"/>
        <v>36888355.285714313</v>
      </c>
      <c r="AH221" s="3" t="e">
        <f t="shared" si="3"/>
        <v>#N/A</v>
      </c>
    </row>
    <row r="222" spans="1:34" x14ac:dyDescent="0.25">
      <c r="A222" s="1">
        <v>44398</v>
      </c>
      <c r="B222" s="2">
        <f t="shared" si="0"/>
        <v>151</v>
      </c>
      <c r="C222" s="7"/>
      <c r="D222" s="2" t="e">
        <f t="shared" si="12"/>
        <v>#N/A</v>
      </c>
      <c r="E222" s="2" t="e">
        <f t="shared" si="22"/>
        <v>#N/A</v>
      </c>
      <c r="F222" s="2">
        <v>1058320.1390155852</v>
      </c>
      <c r="G222" s="2">
        <f t="shared" si="26"/>
        <v>438938.14285714284</v>
      </c>
      <c r="H222" s="2">
        <f t="shared" si="37"/>
        <v>83861780.571428701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2285488.4285714221</v>
      </c>
      <c r="M222" s="8" t="e">
        <f t="shared" si="28"/>
        <v>#N/A</v>
      </c>
      <c r="N222" s="21" t="e">
        <f t="shared" si="15"/>
        <v>#N/A</v>
      </c>
      <c r="O222" s="2" t="e">
        <f t="shared" si="24"/>
        <v>#N/A</v>
      </c>
      <c r="P222" s="2">
        <v>1079604.5078031123</v>
      </c>
      <c r="Q222" s="21">
        <f t="shared" si="39"/>
        <v>450000</v>
      </c>
      <c r="R222" s="2">
        <f t="shared" si="38"/>
        <v>86147269</v>
      </c>
      <c r="S222" s="2">
        <f t="shared" si="17"/>
        <v>438938.14285714924</v>
      </c>
      <c r="T222" s="2">
        <f t="shared" si="18"/>
        <v>11061.857142857276</v>
      </c>
      <c r="U222" s="2">
        <f t="shared" si="19"/>
        <v>450000</v>
      </c>
      <c r="V222" s="2">
        <f t="shared" si="33"/>
        <v>46990976.5714285</v>
      </c>
      <c r="W222" s="2">
        <f t="shared" si="20"/>
        <v>438938.14285714179</v>
      </c>
      <c r="X222" s="2">
        <f t="shared" si="6"/>
        <v>11061.857142858207</v>
      </c>
      <c r="Y222" s="2">
        <f t="shared" si="35"/>
        <v>39156292.428571485</v>
      </c>
      <c r="Z222" s="2" t="str">
        <f t="shared" si="8"/>
        <v>MEEP</v>
      </c>
      <c r="AA222" s="2">
        <f>IF(Z222="HERE",Y222,AA221+Graph!$G$1*1000)</f>
        <v>46926117.142857179</v>
      </c>
      <c r="AB222" s="2">
        <f t="shared" si="21"/>
        <v>420000</v>
      </c>
      <c r="AC222" s="2">
        <f t="shared" si="36"/>
        <v>38212213.714285664</v>
      </c>
      <c r="AD222" s="3">
        <f t="shared" si="10"/>
        <v>46926117.142857179</v>
      </c>
      <c r="AE222" s="2">
        <f>IF(AE220&gt;=52800000,52800000,IF(AB201=Graph!G$1*1000,AE221+Graph!G$1*1000,AC222))</f>
        <v>38212213.714285664</v>
      </c>
      <c r="AF222" s="3">
        <f t="shared" si="11"/>
        <v>38212213.714285664</v>
      </c>
      <c r="AG222" s="3">
        <f t="shared" si="27"/>
        <v>36920257.864285745</v>
      </c>
      <c r="AH222" s="3" t="e">
        <f t="shared" si="3"/>
        <v>#N/A</v>
      </c>
    </row>
    <row r="223" spans="1:34" x14ac:dyDescent="0.25">
      <c r="A223" s="1">
        <v>44399</v>
      </c>
      <c r="B223" s="2">
        <f t="shared" si="0"/>
        <v>152</v>
      </c>
      <c r="C223" s="7"/>
      <c r="D223" s="2" t="e">
        <f t="shared" si="12"/>
        <v>#N/A</v>
      </c>
      <c r="E223" s="2" t="e">
        <f t="shared" si="22"/>
        <v>#N/A</v>
      </c>
      <c r="F223" s="2">
        <v>1062334.4552220702</v>
      </c>
      <c r="G223" s="2">
        <f t="shared" si="26"/>
        <v>438938.14285714284</v>
      </c>
      <c r="H223" s="2">
        <f t="shared" si="37"/>
        <v>84300718.714285851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2296550.2857142794</v>
      </c>
      <c r="M223" s="8" t="e">
        <f t="shared" si="28"/>
        <v>#N/A</v>
      </c>
      <c r="N223" s="21" t="e">
        <f t="shared" si="15"/>
        <v>#N/A</v>
      </c>
      <c r="O223" s="2" t="e">
        <f t="shared" si="24"/>
        <v>#N/A</v>
      </c>
      <c r="P223" s="2">
        <v>1083721.2845138013</v>
      </c>
      <c r="Q223" s="21">
        <f t="shared" si="39"/>
        <v>450000</v>
      </c>
      <c r="R223" s="2">
        <f t="shared" si="38"/>
        <v>86597269</v>
      </c>
      <c r="S223" s="2">
        <f t="shared" si="17"/>
        <v>438938.14285714924</v>
      </c>
      <c r="T223" s="2">
        <f t="shared" si="18"/>
        <v>11061.857142857276</v>
      </c>
      <c r="U223" s="2">
        <f t="shared" si="19"/>
        <v>450000</v>
      </c>
      <c r="V223" s="2">
        <f t="shared" si="33"/>
        <v>47429914.714285642</v>
      </c>
      <c r="W223" s="2">
        <f t="shared" si="20"/>
        <v>438938.14285714179</v>
      </c>
      <c r="X223" s="2">
        <f t="shared" si="6"/>
        <v>11061.857142858207</v>
      </c>
      <c r="Y223" s="2">
        <f t="shared" ref="Y223:Y286" si="40">IF(COUNT($C224)=0,IF(COUNT($C223)=1,C223,SUM(Y222+X223)),C223)</f>
        <v>39167354.285714343</v>
      </c>
      <c r="Z223" s="2" t="str">
        <f t="shared" si="8"/>
        <v>MEEP</v>
      </c>
      <c r="AA223" s="2">
        <f>IF(Z223="HERE",Y223,AA222+Graph!$G$1*1000)</f>
        <v>47346117.142857179</v>
      </c>
      <c r="AB223" s="2">
        <f t="shared" si="21"/>
        <v>420000</v>
      </c>
      <c r="AC223" s="2">
        <f t="shared" ref="AC223:AC286" si="41">IF(Z224="HERE",V223,AC222)</f>
        <v>38212213.714285664</v>
      </c>
      <c r="AD223" s="3">
        <f t="shared" si="10"/>
        <v>47346117.142857179</v>
      </c>
      <c r="AE223" s="2">
        <f>IF(AE221&gt;=52800000,52800000,IF(AB202=Graph!G$1*1000,AE222+Graph!G$1*1000,AC223))</f>
        <v>38212213.714285664</v>
      </c>
      <c r="AF223" s="3">
        <f t="shared" si="11"/>
        <v>38212213.714285664</v>
      </c>
      <c r="AG223" s="3">
        <f t="shared" si="27"/>
        <v>36952160.442857169</v>
      </c>
      <c r="AH223" s="3" t="e">
        <f t="shared" si="3"/>
        <v>#N/A</v>
      </c>
    </row>
    <row r="224" spans="1:34" x14ac:dyDescent="0.25">
      <c r="A224" s="1">
        <v>44400</v>
      </c>
      <c r="B224" s="2">
        <f t="shared" si="0"/>
        <v>153</v>
      </c>
      <c r="C224" s="7"/>
      <c r="D224" s="2" t="e">
        <f t="shared" si="12"/>
        <v>#N/A</v>
      </c>
      <c r="E224" s="2" t="e">
        <f t="shared" si="22"/>
        <v>#N/A</v>
      </c>
      <c r="F224" s="2">
        <v>1066348.7714285553</v>
      </c>
      <c r="G224" s="2">
        <f t="shared" si="26"/>
        <v>438938.14285714284</v>
      </c>
      <c r="H224" s="2">
        <f t="shared" ref="H224:H287" si="42">IF(COUNT($C225)=0,IF(COUNT($C224)=1,C224,SUM(H223+G224)),C224)</f>
        <v>84739656.857143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2307612.1428571367</v>
      </c>
      <c r="M224" s="8" t="e">
        <f t="shared" si="28"/>
        <v>#N/A</v>
      </c>
      <c r="N224" s="21" t="e">
        <f t="shared" si="15"/>
        <v>#N/A</v>
      </c>
      <c r="O224" s="2" t="e">
        <f t="shared" si="24"/>
        <v>#N/A</v>
      </c>
      <c r="P224" s="2">
        <v>1087838.0612244904</v>
      </c>
      <c r="Q224" s="21">
        <f t="shared" si="39"/>
        <v>450000</v>
      </c>
      <c r="R224" s="2">
        <f t="shared" ref="R224:R287" si="43">IF(COUNT($C225)=0,IF(COUNT($C224)=1,M224,SUM(R223+Q224)),M224)</f>
        <v>87047269</v>
      </c>
      <c r="S224" s="2">
        <f t="shared" si="17"/>
        <v>438938.14285714924</v>
      </c>
      <c r="T224" s="2">
        <f t="shared" si="18"/>
        <v>11061.857142857276</v>
      </c>
      <c r="U224" s="2">
        <f t="shared" si="19"/>
        <v>450000</v>
      </c>
      <c r="V224" s="2">
        <f t="shared" si="33"/>
        <v>47868852.857142784</v>
      </c>
      <c r="W224" s="2">
        <f t="shared" si="20"/>
        <v>438938.14285714179</v>
      </c>
      <c r="X224" s="2">
        <f t="shared" si="6"/>
        <v>11061.857142858207</v>
      </c>
      <c r="Y224" s="2">
        <f t="shared" si="40"/>
        <v>39178416.142857201</v>
      </c>
      <c r="Z224" s="2" t="str">
        <f t="shared" si="8"/>
        <v>MEEP</v>
      </c>
      <c r="AA224" s="2">
        <f>IF(Z224="HERE",Y224,AA223+Graph!$G$1*1000)</f>
        <v>47766117.142857179</v>
      </c>
      <c r="AB224" s="2">
        <f t="shared" si="21"/>
        <v>420000</v>
      </c>
      <c r="AC224" s="2">
        <f t="shared" si="41"/>
        <v>38212213.714285664</v>
      </c>
      <c r="AD224" s="3">
        <f t="shared" si="10"/>
        <v>47766117.142857179</v>
      </c>
      <c r="AE224" s="2">
        <f>IF(AE222&gt;=52800000,52800000,IF(AB203=Graph!G$1*1000,AE223+Graph!G$1*1000,AC224))</f>
        <v>38212213.714285664</v>
      </c>
      <c r="AF224" s="3">
        <f t="shared" si="11"/>
        <v>38212213.714285664</v>
      </c>
      <c r="AG224" s="3">
        <f t="shared" si="27"/>
        <v>36962116.114285745</v>
      </c>
      <c r="AH224" s="3" t="e">
        <f t="shared" si="3"/>
        <v>#N/A</v>
      </c>
    </row>
    <row r="225" spans="1:34" x14ac:dyDescent="0.25">
      <c r="A225" s="1">
        <v>44401</v>
      </c>
      <c r="B225" s="2">
        <f t="shared" si="0"/>
        <v>154</v>
      </c>
      <c r="C225" s="7"/>
      <c r="D225" s="2" t="e">
        <f t="shared" si="12"/>
        <v>#N/A</v>
      </c>
      <c r="E225" s="2" t="e">
        <f t="shared" si="22"/>
        <v>#N/A</v>
      </c>
      <c r="F225" s="2">
        <v>1070363.0876350403</v>
      </c>
      <c r="G225" s="2">
        <f t="shared" si="26"/>
        <v>438938.14285714284</v>
      </c>
      <c r="H225" s="2">
        <f t="shared" si="42"/>
        <v>85178595.000000149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2318673.9999999939</v>
      </c>
      <c r="M225" s="8" t="e">
        <f t="shared" si="28"/>
        <v>#N/A</v>
      </c>
      <c r="N225" s="21" t="e">
        <f t="shared" si="15"/>
        <v>#N/A</v>
      </c>
      <c r="O225" s="2" t="e">
        <f t="shared" si="24"/>
        <v>#N/A</v>
      </c>
      <c r="P225" s="2">
        <v>1091954.8379351795</v>
      </c>
      <c r="Q225" s="21">
        <f t="shared" si="39"/>
        <v>450000</v>
      </c>
      <c r="R225" s="2">
        <f t="shared" si="43"/>
        <v>87497269</v>
      </c>
      <c r="S225" s="2">
        <f t="shared" si="17"/>
        <v>438938.14285714924</v>
      </c>
      <c r="T225" s="2">
        <f t="shared" si="18"/>
        <v>11061.857142857276</v>
      </c>
      <c r="U225" s="2">
        <f t="shared" si="19"/>
        <v>450000</v>
      </c>
      <c r="V225" s="2">
        <f t="shared" si="33"/>
        <v>48307790.999999925</v>
      </c>
      <c r="W225" s="2">
        <f t="shared" si="20"/>
        <v>438938.14285714179</v>
      </c>
      <c r="X225" s="2">
        <f t="shared" si="6"/>
        <v>11061.857142858207</v>
      </c>
      <c r="Y225" s="2">
        <f t="shared" si="40"/>
        <v>39189478.00000006</v>
      </c>
      <c r="Z225" s="2" t="str">
        <f t="shared" si="8"/>
        <v>MEEP</v>
      </c>
      <c r="AA225" s="2">
        <f>IF(Z225="HERE",Y225,AA224+Graph!$G$1*1000)</f>
        <v>48186117.142857179</v>
      </c>
      <c r="AB225" s="2">
        <f t="shared" si="21"/>
        <v>420000</v>
      </c>
      <c r="AC225" s="2">
        <f t="shared" si="41"/>
        <v>38212213.714285664</v>
      </c>
      <c r="AD225" s="3">
        <f t="shared" si="10"/>
        <v>48186117.142857179</v>
      </c>
      <c r="AE225" s="2">
        <f>IF(AE223&gt;=52800000,52800000,IF(AB204=Graph!G$1*1000,AE224+Graph!G$1*1000,AC225))</f>
        <v>38632213.714285664</v>
      </c>
      <c r="AF225" s="3">
        <f t="shared" si="11"/>
        <v>38632213.714285664</v>
      </c>
      <c r="AG225" s="3">
        <f t="shared" si="27"/>
        <v>37340116.114285745</v>
      </c>
      <c r="AH225" s="3" t="e">
        <f t="shared" si="3"/>
        <v>#N/A</v>
      </c>
    </row>
    <row r="226" spans="1:34" x14ac:dyDescent="0.25">
      <c r="A226" s="1">
        <v>44402</v>
      </c>
      <c r="B226" s="2">
        <f t="shared" si="0"/>
        <v>155</v>
      </c>
      <c r="C226" s="7"/>
      <c r="D226" s="2" t="e">
        <f t="shared" si="12"/>
        <v>#N/A</v>
      </c>
      <c r="E226" s="2" t="e">
        <f t="shared" si="22"/>
        <v>#N/A</v>
      </c>
      <c r="F226" s="2">
        <v>1074377.4038415253</v>
      </c>
      <c r="G226" s="2">
        <f t="shared" si="26"/>
        <v>438938.14285714284</v>
      </c>
      <c r="H226" s="2">
        <f t="shared" si="42"/>
        <v>85617533.142857298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2329735.8571428512</v>
      </c>
      <c r="M226" s="8" t="e">
        <f t="shared" si="28"/>
        <v>#N/A</v>
      </c>
      <c r="N226" s="21" t="e">
        <f t="shared" si="15"/>
        <v>#N/A</v>
      </c>
      <c r="O226" s="2" t="e">
        <f t="shared" si="24"/>
        <v>#N/A</v>
      </c>
      <c r="P226" s="2">
        <v>1096071.6146458685</v>
      </c>
      <c r="Q226" s="21">
        <f t="shared" si="39"/>
        <v>450000</v>
      </c>
      <c r="R226" s="2">
        <f t="shared" si="43"/>
        <v>87947269</v>
      </c>
      <c r="S226" s="2">
        <f t="shared" si="17"/>
        <v>438938.14285714924</v>
      </c>
      <c r="T226" s="2">
        <f t="shared" si="18"/>
        <v>11061.857142857276</v>
      </c>
      <c r="U226" s="2">
        <f t="shared" si="19"/>
        <v>450000</v>
      </c>
      <c r="V226" s="2">
        <f t="shared" si="33"/>
        <v>48746729.142857067</v>
      </c>
      <c r="W226" s="2">
        <f t="shared" si="20"/>
        <v>438938.14285714179</v>
      </c>
      <c r="X226" s="2">
        <f t="shared" si="6"/>
        <v>11061.857142858207</v>
      </c>
      <c r="Y226" s="2">
        <f t="shared" si="40"/>
        <v>39200539.857142918</v>
      </c>
      <c r="Z226" s="2" t="str">
        <f t="shared" si="8"/>
        <v>MEEP</v>
      </c>
      <c r="AA226" s="2">
        <f>IF(Z226="HERE",Y226,AA225+Graph!$G$1*1000)</f>
        <v>48606117.142857179</v>
      </c>
      <c r="AB226" s="2">
        <f t="shared" si="21"/>
        <v>420000</v>
      </c>
      <c r="AC226" s="2">
        <f t="shared" si="41"/>
        <v>38212213.714285664</v>
      </c>
      <c r="AD226" s="3">
        <f t="shared" si="10"/>
        <v>48606117.142857179</v>
      </c>
      <c r="AE226" s="2">
        <f>IF(AE224&gt;=52800000,52800000,IF(AB205=Graph!G$1*1000,AE225+Graph!G$1*1000,AC226))</f>
        <v>39052213.714285664</v>
      </c>
      <c r="AF226" s="3">
        <f t="shared" si="11"/>
        <v>39052213.714285664</v>
      </c>
      <c r="AG226" s="3">
        <f t="shared" si="27"/>
        <v>37718116.114285745</v>
      </c>
      <c r="AH226" s="3" t="e">
        <f t="shared" si="3"/>
        <v>#N/A</v>
      </c>
    </row>
    <row r="227" spans="1:34" x14ac:dyDescent="0.25">
      <c r="A227" s="1">
        <v>44403</v>
      </c>
      <c r="B227" s="2">
        <f t="shared" si="0"/>
        <v>156</v>
      </c>
      <c r="C227" s="7"/>
      <c r="D227" s="2" t="e">
        <f t="shared" si="12"/>
        <v>#N/A</v>
      </c>
      <c r="E227" s="2" t="e">
        <f t="shared" si="22"/>
        <v>#N/A</v>
      </c>
      <c r="F227" s="2">
        <v>1078391.7200480103</v>
      </c>
      <c r="G227" s="2">
        <f t="shared" si="26"/>
        <v>438938.14285714284</v>
      </c>
      <c r="H227" s="2">
        <f t="shared" si="42"/>
        <v>86056471.285714447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2340797.7142857085</v>
      </c>
      <c r="M227" s="8" t="e">
        <f t="shared" si="28"/>
        <v>#N/A</v>
      </c>
      <c r="N227" s="21" t="e">
        <f t="shared" si="15"/>
        <v>#N/A</v>
      </c>
      <c r="O227" s="2" t="e">
        <f t="shared" si="24"/>
        <v>#N/A</v>
      </c>
      <c r="P227" s="2">
        <v>1100188.3913565278</v>
      </c>
      <c r="Q227" s="21">
        <f t="shared" si="39"/>
        <v>450000</v>
      </c>
      <c r="R227" s="2">
        <f t="shared" si="43"/>
        <v>88397269</v>
      </c>
      <c r="S227" s="2">
        <f t="shared" si="17"/>
        <v>438938.14285714924</v>
      </c>
      <c r="T227" s="2">
        <f t="shared" si="18"/>
        <v>11061.857142857276</v>
      </c>
      <c r="U227" s="2">
        <f t="shared" si="19"/>
        <v>450000</v>
      </c>
      <c r="V227" s="2">
        <f t="shared" si="33"/>
        <v>49185667.285714209</v>
      </c>
      <c r="W227" s="2">
        <f t="shared" si="20"/>
        <v>438938.14285714179</v>
      </c>
      <c r="X227" s="2">
        <f t="shared" si="6"/>
        <v>11061.857142858207</v>
      </c>
      <c r="Y227" s="2">
        <f t="shared" si="40"/>
        <v>39211601.714285776</v>
      </c>
      <c r="Z227" s="2" t="str">
        <f t="shared" si="8"/>
        <v>MEEP</v>
      </c>
      <c r="AA227" s="2">
        <f>IF(Z227="HERE",Y227,AA226+Graph!$G$1*1000)</f>
        <v>49026117.142857179</v>
      </c>
      <c r="AB227" s="2">
        <f t="shared" si="21"/>
        <v>420000</v>
      </c>
      <c r="AC227" s="2">
        <f t="shared" si="41"/>
        <v>38212213.714285664</v>
      </c>
      <c r="AD227" s="3">
        <f t="shared" si="10"/>
        <v>49026117.142857179</v>
      </c>
      <c r="AE227" s="2">
        <f>IF(AE225&gt;=52800000,52800000,IF(AB206=Graph!G$1*1000,AE226+Graph!G$1*1000,AC227))</f>
        <v>39472213.714285664</v>
      </c>
      <c r="AF227" s="3">
        <f t="shared" si="11"/>
        <v>39472213.714285664</v>
      </c>
      <c r="AG227" s="3">
        <f t="shared" si="27"/>
        <v>38096116.114285745</v>
      </c>
      <c r="AH227" s="3" t="e">
        <f t="shared" si="3"/>
        <v>#N/A</v>
      </c>
    </row>
    <row r="228" spans="1:34" x14ac:dyDescent="0.25">
      <c r="A228" s="1">
        <v>44404</v>
      </c>
      <c r="B228" s="2">
        <f t="shared" si="0"/>
        <v>157</v>
      </c>
      <c r="C228" s="7"/>
      <c r="D228" s="2" t="e">
        <f t="shared" si="12"/>
        <v>#N/A</v>
      </c>
      <c r="E228" s="2" t="e">
        <f t="shared" si="22"/>
        <v>#N/A</v>
      </c>
      <c r="F228" s="2">
        <v>1082406.0362544954</v>
      </c>
      <c r="G228" s="2">
        <f t="shared" si="26"/>
        <v>438938.14285714284</v>
      </c>
      <c r="H228" s="2">
        <f t="shared" si="42"/>
        <v>86495409.428571597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2351859.5714285658</v>
      </c>
      <c r="M228" s="8" t="e">
        <f t="shared" si="28"/>
        <v>#N/A</v>
      </c>
      <c r="N228" s="21" t="e">
        <f t="shared" si="15"/>
        <v>#N/A</v>
      </c>
      <c r="O228" s="2" t="e">
        <f t="shared" si="24"/>
        <v>#N/A</v>
      </c>
      <c r="P228" s="2">
        <v>1104305.1680672169</v>
      </c>
      <c r="Q228" s="21">
        <f t="shared" si="39"/>
        <v>450000</v>
      </c>
      <c r="R228" s="2">
        <f t="shared" si="43"/>
        <v>88847269</v>
      </c>
      <c r="S228" s="2">
        <f t="shared" si="17"/>
        <v>438938.14285714924</v>
      </c>
      <c r="T228" s="2">
        <f t="shared" si="18"/>
        <v>11061.857142857276</v>
      </c>
      <c r="U228" s="2">
        <f t="shared" si="19"/>
        <v>450000</v>
      </c>
      <c r="V228" s="2">
        <f t="shared" si="33"/>
        <v>49624605.428571351</v>
      </c>
      <c r="W228" s="2">
        <f t="shared" si="20"/>
        <v>438938.14285714179</v>
      </c>
      <c r="X228" s="2">
        <f t="shared" si="6"/>
        <v>11061.857142858207</v>
      </c>
      <c r="Y228" s="2">
        <f t="shared" si="40"/>
        <v>39222663.571428634</v>
      </c>
      <c r="Z228" s="2" t="str">
        <f t="shared" si="8"/>
        <v>MEEP</v>
      </c>
      <c r="AA228" s="2">
        <f>IF(Z228="HERE",Y228,AA227+Graph!$G$1*1000)</f>
        <v>49446117.142857179</v>
      </c>
      <c r="AB228" s="2">
        <f t="shared" si="21"/>
        <v>420000</v>
      </c>
      <c r="AC228" s="2">
        <f t="shared" si="41"/>
        <v>38212213.714285664</v>
      </c>
      <c r="AD228" s="3">
        <f t="shared" si="10"/>
        <v>49446117.142857179</v>
      </c>
      <c r="AE228" s="2">
        <f>IF(AE226&gt;=52800000,52800000,IF(AB207=Graph!G$1*1000,AE227+Graph!G$1*1000,AC228))</f>
        <v>39892213.714285664</v>
      </c>
      <c r="AF228" s="3">
        <f t="shared" si="11"/>
        <v>39892213.714285664</v>
      </c>
      <c r="AG228" s="3">
        <f t="shared" si="27"/>
        <v>38474116.114285745</v>
      </c>
      <c r="AH228" s="3" t="e">
        <f t="shared" si="3"/>
        <v>#N/A</v>
      </c>
    </row>
    <row r="229" spans="1:34" x14ac:dyDescent="0.25">
      <c r="A229" s="1">
        <v>44405</v>
      </c>
      <c r="B229" s="2">
        <f t="shared" si="0"/>
        <v>158</v>
      </c>
      <c r="C229" s="7"/>
      <c r="D229" s="2" t="e">
        <f t="shared" si="12"/>
        <v>#N/A</v>
      </c>
      <c r="E229" s="2" t="e">
        <f t="shared" si="22"/>
        <v>#N/A</v>
      </c>
      <c r="F229" s="2">
        <v>1086420.3524609804</v>
      </c>
      <c r="G229" s="2">
        <f t="shared" si="26"/>
        <v>438938.14285714284</v>
      </c>
      <c r="H229" s="2">
        <f t="shared" si="42"/>
        <v>86934347.571428746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2362921.4285714231</v>
      </c>
      <c r="M229" s="8" t="e">
        <f t="shared" si="28"/>
        <v>#N/A</v>
      </c>
      <c r="N229" s="21" t="e">
        <f t="shared" si="15"/>
        <v>#N/A</v>
      </c>
      <c r="O229" s="2" t="e">
        <f t="shared" si="24"/>
        <v>#N/A</v>
      </c>
      <c r="P229" s="2">
        <v>1108421.9447779059</v>
      </c>
      <c r="Q229" s="21">
        <f t="shared" si="39"/>
        <v>450000</v>
      </c>
      <c r="R229" s="2">
        <f t="shared" si="43"/>
        <v>89297269</v>
      </c>
      <c r="S229" s="2">
        <f t="shared" si="17"/>
        <v>438938.14285714924</v>
      </c>
      <c r="T229" s="2">
        <f t="shared" si="18"/>
        <v>11061.857142857276</v>
      </c>
      <c r="U229" s="2">
        <f t="shared" si="19"/>
        <v>450000</v>
      </c>
      <c r="V229" s="2">
        <f t="shared" si="33"/>
        <v>50063543.571428493</v>
      </c>
      <c r="W229" s="2">
        <f t="shared" si="20"/>
        <v>438938.14285714179</v>
      </c>
      <c r="X229" s="2">
        <f t="shared" si="6"/>
        <v>11061.857142858207</v>
      </c>
      <c r="Y229" s="2">
        <f t="shared" si="40"/>
        <v>39233725.428571492</v>
      </c>
      <c r="Z229" s="2" t="str">
        <f t="shared" si="8"/>
        <v>MEEP</v>
      </c>
      <c r="AA229" s="2">
        <f>IF(Z229="HERE",Y229,AA228+Graph!$G$1*1000)</f>
        <v>49866117.142857179</v>
      </c>
      <c r="AB229" s="2">
        <f t="shared" si="21"/>
        <v>420000</v>
      </c>
      <c r="AC229" s="2">
        <f t="shared" si="41"/>
        <v>38212213.714285664</v>
      </c>
      <c r="AD229" s="3">
        <f t="shared" si="10"/>
        <v>49866117.142857179</v>
      </c>
      <c r="AE229" s="2">
        <f>IF(AE227&gt;=52800000,52800000,IF(AB208=Graph!G$1*1000,AE228+Graph!G$1*1000,AC229))</f>
        <v>40312213.714285664</v>
      </c>
      <c r="AF229" s="3">
        <f t="shared" si="11"/>
        <v>40312213.714285664</v>
      </c>
      <c r="AG229" s="3">
        <f t="shared" si="27"/>
        <v>38852116.114285745</v>
      </c>
      <c r="AH229" s="3" t="e">
        <f t="shared" si="3"/>
        <v>#N/A</v>
      </c>
    </row>
    <row r="230" spans="1:34" x14ac:dyDescent="0.25">
      <c r="A230" s="1">
        <v>44406</v>
      </c>
      <c r="B230" s="2">
        <f t="shared" si="0"/>
        <v>159</v>
      </c>
      <c r="C230" s="7"/>
      <c r="D230" s="2" t="e">
        <f t="shared" si="12"/>
        <v>#N/A</v>
      </c>
      <c r="E230" s="2" t="e">
        <f t="shared" si="22"/>
        <v>#N/A</v>
      </c>
      <c r="F230" s="2">
        <v>1090434.6686674654</v>
      </c>
      <c r="G230" s="2">
        <f t="shared" si="26"/>
        <v>438938.14285714284</v>
      </c>
      <c r="H230" s="2">
        <f t="shared" si="42"/>
        <v>87373285.714285895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2373983.2857142803</v>
      </c>
      <c r="M230" s="8" t="e">
        <f t="shared" si="28"/>
        <v>#N/A</v>
      </c>
      <c r="N230" s="21" t="e">
        <f t="shared" si="15"/>
        <v>#N/A</v>
      </c>
      <c r="O230" s="2" t="e">
        <f t="shared" si="24"/>
        <v>#N/A</v>
      </c>
      <c r="P230" s="2">
        <v>1112538.721488595</v>
      </c>
      <c r="Q230" s="21">
        <f t="shared" ref="Q230:Q293" si="44">IF(P230&gt;450000,450000,P230)</f>
        <v>450000</v>
      </c>
      <c r="R230" s="2">
        <f t="shared" si="43"/>
        <v>89747269</v>
      </c>
      <c r="S230" s="2">
        <f t="shared" si="17"/>
        <v>438938.14285714924</v>
      </c>
      <c r="T230" s="2">
        <f t="shared" si="18"/>
        <v>11061.857142857276</v>
      </c>
      <c r="U230" s="2">
        <f t="shared" si="19"/>
        <v>450000</v>
      </c>
      <c r="V230" s="2">
        <f t="shared" si="33"/>
        <v>50502481.714285634</v>
      </c>
      <c r="W230" s="2">
        <f t="shared" si="20"/>
        <v>438938.14285714179</v>
      </c>
      <c r="X230" s="2">
        <f t="shared" si="6"/>
        <v>11061.857142858207</v>
      </c>
      <c r="Y230" s="2">
        <f t="shared" si="40"/>
        <v>39244787.285714351</v>
      </c>
      <c r="Z230" s="2" t="str">
        <f t="shared" si="8"/>
        <v>MEEP</v>
      </c>
      <c r="AA230" s="2">
        <f>IF(Z230="HERE",Y230,AA229+Graph!$G$1*1000)</f>
        <v>50286117.142857179</v>
      </c>
      <c r="AB230" s="2">
        <f t="shared" si="21"/>
        <v>420000</v>
      </c>
      <c r="AC230" s="2">
        <f t="shared" si="41"/>
        <v>38212213.714285664</v>
      </c>
      <c r="AD230" s="3">
        <f t="shared" si="10"/>
        <v>50286117.142857179</v>
      </c>
      <c r="AE230" s="2">
        <f>IF(AE228&gt;=52800000,52800000,IF(AB209=Graph!G$1*1000,AE229+Graph!G$1*1000,AC230))</f>
        <v>40732213.714285664</v>
      </c>
      <c r="AF230" s="3">
        <f t="shared" si="11"/>
        <v>40732213.714285664</v>
      </c>
      <c r="AG230" s="3">
        <f t="shared" si="27"/>
        <v>39230116.114285745</v>
      </c>
      <c r="AH230" s="3" t="e">
        <f t="shared" si="3"/>
        <v>#N/A</v>
      </c>
    </row>
    <row r="231" spans="1:34" x14ac:dyDescent="0.25">
      <c r="A231" s="1">
        <v>44407</v>
      </c>
      <c r="B231" s="2">
        <f t="shared" si="0"/>
        <v>160</v>
      </c>
      <c r="C231" s="7"/>
      <c r="D231" s="2" t="e">
        <f t="shared" si="12"/>
        <v>#N/A</v>
      </c>
      <c r="E231" s="2" t="e">
        <f t="shared" si="22"/>
        <v>#N/A</v>
      </c>
      <c r="F231" s="2">
        <v>1094448.9848739505</v>
      </c>
      <c r="G231" s="2">
        <f t="shared" si="26"/>
        <v>438938.14285714284</v>
      </c>
      <c r="H231" s="2">
        <f t="shared" si="42"/>
        <v>87812223.857143044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2385045.1428571376</v>
      </c>
      <c r="M231" s="8" t="e">
        <f t="shared" si="28"/>
        <v>#N/A</v>
      </c>
      <c r="N231" s="21" t="e">
        <f t="shared" si="15"/>
        <v>#N/A</v>
      </c>
      <c r="O231" s="2" t="e">
        <f t="shared" si="24"/>
        <v>#N/A</v>
      </c>
      <c r="P231" s="2">
        <v>1116655.4981992841</v>
      </c>
      <c r="Q231" s="21">
        <f t="shared" si="44"/>
        <v>450000</v>
      </c>
      <c r="R231" s="2">
        <f t="shared" si="43"/>
        <v>90197269</v>
      </c>
      <c r="S231" s="2">
        <f t="shared" si="17"/>
        <v>438938.14285714924</v>
      </c>
      <c r="T231" s="2">
        <f t="shared" si="18"/>
        <v>11061.857142857276</v>
      </c>
      <c r="U231" s="2">
        <f t="shared" si="19"/>
        <v>450000</v>
      </c>
      <c r="V231" s="2">
        <f t="shared" si="33"/>
        <v>50941419.857142776</v>
      </c>
      <c r="W231" s="2">
        <f t="shared" si="20"/>
        <v>438938.14285714179</v>
      </c>
      <c r="X231" s="2">
        <f t="shared" si="6"/>
        <v>11061.857142858207</v>
      </c>
      <c r="Y231" s="2">
        <f t="shared" si="40"/>
        <v>39255849.142857209</v>
      </c>
      <c r="Z231" s="2" t="str">
        <f t="shared" si="8"/>
        <v>MEEP</v>
      </c>
      <c r="AA231" s="2">
        <f>IF(Z231="HERE",Y231,AA230+Graph!$G$1*1000)</f>
        <v>50706117.142857179</v>
      </c>
      <c r="AB231" s="2">
        <f t="shared" si="21"/>
        <v>420000</v>
      </c>
      <c r="AC231" s="2">
        <f t="shared" si="41"/>
        <v>38212213.714285664</v>
      </c>
      <c r="AD231" s="3">
        <f t="shared" si="10"/>
        <v>50706117.142857179</v>
      </c>
      <c r="AE231" s="2">
        <f>IF(AE229&gt;=52800000,52800000,IF(AB210=Graph!G$1*1000,AE230+Graph!G$1*1000,AC231))</f>
        <v>41152213.714285664</v>
      </c>
      <c r="AF231" s="3">
        <f t="shared" si="11"/>
        <v>41152213.714285664</v>
      </c>
      <c r="AG231" s="3">
        <f t="shared" si="27"/>
        <v>39608116.114285745</v>
      </c>
      <c r="AH231" s="3" t="e">
        <f t="shared" si="3"/>
        <v>#N/A</v>
      </c>
    </row>
    <row r="232" spans="1:34" x14ac:dyDescent="0.25">
      <c r="A232" s="1">
        <v>44408</v>
      </c>
      <c r="B232" s="2">
        <f t="shared" si="0"/>
        <v>161</v>
      </c>
      <c r="C232" s="7"/>
      <c r="D232" s="2" t="e">
        <f t="shared" si="12"/>
        <v>#N/A</v>
      </c>
      <c r="E232" s="2" t="e">
        <f t="shared" si="22"/>
        <v>#N/A</v>
      </c>
      <c r="F232" s="2">
        <v>1098463.3010804355</v>
      </c>
      <c r="G232" s="2">
        <f t="shared" si="26"/>
        <v>438938.14285714284</v>
      </c>
      <c r="H232" s="2">
        <f t="shared" si="42"/>
        <v>88251162.000000194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2396106.9999999949</v>
      </c>
      <c r="M232" s="8" t="e">
        <f t="shared" si="28"/>
        <v>#N/A</v>
      </c>
      <c r="N232" s="21" t="e">
        <f t="shared" si="15"/>
        <v>#N/A</v>
      </c>
      <c r="O232" s="2" t="e">
        <f t="shared" si="24"/>
        <v>#N/A</v>
      </c>
      <c r="P232" s="2">
        <v>1120772.2749099731</v>
      </c>
      <c r="Q232" s="21">
        <f t="shared" si="44"/>
        <v>450000</v>
      </c>
      <c r="R232" s="2">
        <f t="shared" si="43"/>
        <v>90647269</v>
      </c>
      <c r="S232" s="2">
        <f t="shared" si="17"/>
        <v>438938.14285714924</v>
      </c>
      <c r="T232" s="2">
        <f t="shared" si="18"/>
        <v>11061.857142857276</v>
      </c>
      <c r="U232" s="2">
        <f t="shared" si="19"/>
        <v>450000</v>
      </c>
      <c r="V232" s="2">
        <f t="shared" si="33"/>
        <v>51380357.999999918</v>
      </c>
      <c r="W232" s="2">
        <f t="shared" si="20"/>
        <v>438938.14285714179</v>
      </c>
      <c r="X232" s="2">
        <f t="shared" si="6"/>
        <v>11061.857142858207</v>
      </c>
      <c r="Y232" s="2">
        <f t="shared" si="40"/>
        <v>39266911.000000067</v>
      </c>
      <c r="Z232" s="2" t="str">
        <f t="shared" si="8"/>
        <v>MEEP</v>
      </c>
      <c r="AA232" s="2">
        <f>IF(Z232="HERE",Y232,AA231+Graph!$G$1*1000)</f>
        <v>51126117.142857179</v>
      </c>
      <c r="AB232" s="2">
        <f t="shared" si="21"/>
        <v>420000</v>
      </c>
      <c r="AC232" s="2">
        <f t="shared" si="41"/>
        <v>38212213.714285664</v>
      </c>
      <c r="AD232" s="3">
        <f t="shared" si="10"/>
        <v>51126117.142857179</v>
      </c>
      <c r="AE232" s="2">
        <f>IF(AE230&gt;=52800000,52800000,IF(AB211=Graph!G$1*1000,AE231+Graph!G$1*1000,AC232))</f>
        <v>41572213.714285664</v>
      </c>
      <c r="AF232" s="3">
        <f t="shared" si="11"/>
        <v>41572213.714285664</v>
      </c>
      <c r="AG232" s="3">
        <f t="shared" si="27"/>
        <v>39986116.114285745</v>
      </c>
      <c r="AH232" s="3" t="e">
        <f t="shared" si="3"/>
        <v>#N/A</v>
      </c>
    </row>
    <row r="233" spans="1:34" x14ac:dyDescent="0.25">
      <c r="A233" s="1">
        <v>44409</v>
      </c>
      <c r="B233" s="2">
        <f t="shared" si="0"/>
        <v>162</v>
      </c>
      <c r="C233" s="7"/>
      <c r="D233" s="2" t="e">
        <f t="shared" si="12"/>
        <v>#N/A</v>
      </c>
      <c r="E233" s="2" t="e">
        <f t="shared" si="22"/>
        <v>#N/A</v>
      </c>
      <c r="F233" s="2">
        <v>1102477.6172869205</v>
      </c>
      <c r="G233" s="2">
        <f t="shared" si="26"/>
        <v>438938.14285714284</v>
      </c>
      <c r="H233" s="2">
        <f t="shared" si="42"/>
        <v>88690100.142857343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2407168.8571428522</v>
      </c>
      <c r="M233" s="8" t="e">
        <f t="shared" si="28"/>
        <v>#N/A</v>
      </c>
      <c r="N233" s="21" t="e">
        <f t="shared" si="15"/>
        <v>#N/A</v>
      </c>
      <c r="O233" s="2" t="e">
        <f t="shared" si="24"/>
        <v>#N/A</v>
      </c>
      <c r="P233" s="2">
        <v>1124889.0516206324</v>
      </c>
      <c r="Q233" s="21">
        <f t="shared" si="44"/>
        <v>450000</v>
      </c>
      <c r="R233" s="2">
        <f t="shared" si="43"/>
        <v>91097269</v>
      </c>
      <c r="S233" s="2">
        <f t="shared" si="17"/>
        <v>438938.14285714924</v>
      </c>
      <c r="T233" s="2">
        <f t="shared" si="18"/>
        <v>11061.857142857276</v>
      </c>
      <c r="U233" s="2">
        <f t="shared" si="19"/>
        <v>450000</v>
      </c>
      <c r="V233" s="2">
        <f t="shared" si="33"/>
        <v>51819296.14285706</v>
      </c>
      <c r="W233" s="2">
        <f t="shared" si="20"/>
        <v>438938.14285714179</v>
      </c>
      <c r="X233" s="2">
        <f t="shared" si="6"/>
        <v>11061.857142858207</v>
      </c>
      <c r="Y233" s="2">
        <f t="shared" si="40"/>
        <v>39277972.857142925</v>
      </c>
      <c r="Z233" s="2" t="str">
        <f t="shared" si="8"/>
        <v>MEEP</v>
      </c>
      <c r="AA233" s="2">
        <f>IF(Z233="HERE",Y233,AA232+Graph!$G$1*1000)</f>
        <v>51546117.142857179</v>
      </c>
      <c r="AB233" s="2">
        <f t="shared" si="21"/>
        <v>420000</v>
      </c>
      <c r="AC233" s="2">
        <f t="shared" si="41"/>
        <v>38212213.714285664</v>
      </c>
      <c r="AD233" s="3">
        <f t="shared" si="10"/>
        <v>51546117.142857179</v>
      </c>
      <c r="AE233" s="2">
        <f>IF(AE231&gt;=52800000,52800000,IF(AB212=Graph!G$1*1000,AE232+Graph!G$1*1000,AC233))</f>
        <v>41992213.714285664</v>
      </c>
      <c r="AF233" s="3">
        <f t="shared" si="11"/>
        <v>41992213.714285664</v>
      </c>
      <c r="AG233" s="3">
        <f t="shared" si="27"/>
        <v>40364116.114285745</v>
      </c>
      <c r="AH233" s="3" t="e">
        <f t="shared" si="3"/>
        <v>#N/A</v>
      </c>
    </row>
    <row r="234" spans="1:34" x14ac:dyDescent="0.25">
      <c r="A234" s="1">
        <v>44410</v>
      </c>
      <c r="B234" s="2">
        <f t="shared" si="0"/>
        <v>163</v>
      </c>
      <c r="C234" s="7"/>
      <c r="D234" s="2" t="e">
        <f t="shared" si="12"/>
        <v>#N/A</v>
      </c>
      <c r="E234" s="2" t="e">
        <f t="shared" si="22"/>
        <v>#N/A</v>
      </c>
      <c r="F234" s="2">
        <v>1106491.9334933758</v>
      </c>
      <c r="G234" s="2">
        <f t="shared" si="26"/>
        <v>438938.14285714284</v>
      </c>
      <c r="H234" s="2">
        <f t="shared" si="42"/>
        <v>89129038.285714492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2418230.7142857094</v>
      </c>
      <c r="M234" s="8" t="e">
        <f t="shared" si="28"/>
        <v>#N/A</v>
      </c>
      <c r="N234" s="21" t="e">
        <f t="shared" si="15"/>
        <v>#N/A</v>
      </c>
      <c r="O234" s="2" t="e">
        <f t="shared" si="24"/>
        <v>#N/A</v>
      </c>
      <c r="P234" s="2">
        <v>1129005.8283313215</v>
      </c>
      <c r="Q234" s="21">
        <f t="shared" si="44"/>
        <v>450000</v>
      </c>
      <c r="R234" s="2">
        <f t="shared" si="43"/>
        <v>91547269</v>
      </c>
      <c r="S234" s="2">
        <f t="shared" si="17"/>
        <v>438938.14285714924</v>
      </c>
      <c r="T234" s="2">
        <f t="shared" si="18"/>
        <v>11061.857142857276</v>
      </c>
      <c r="U234" s="2">
        <f t="shared" si="19"/>
        <v>450000</v>
      </c>
      <c r="V234" s="2">
        <f t="shared" si="33"/>
        <v>52258234.285714202</v>
      </c>
      <c r="W234" s="2">
        <f t="shared" si="20"/>
        <v>438938.14285714179</v>
      </c>
      <c r="X234" s="2">
        <f t="shared" si="6"/>
        <v>11061.857142858207</v>
      </c>
      <c r="Y234" s="2">
        <f t="shared" si="40"/>
        <v>39289034.714285783</v>
      </c>
      <c r="Z234" s="2" t="str">
        <f t="shared" si="8"/>
        <v>MEEP</v>
      </c>
      <c r="AA234" s="2">
        <f>IF(Z234="HERE",Y234,AA233+Graph!$G$1*1000)</f>
        <v>51966117.142857179</v>
      </c>
      <c r="AB234" s="2">
        <f t="shared" si="21"/>
        <v>420000</v>
      </c>
      <c r="AC234" s="2">
        <f t="shared" si="41"/>
        <v>38212213.714285664</v>
      </c>
      <c r="AD234" s="3">
        <f t="shared" si="10"/>
        <v>51966117.142857179</v>
      </c>
      <c r="AE234" s="2">
        <f>IF(AE232&gt;=52800000,52800000,IF(AB213=Graph!G$1*1000,AE233+Graph!G$1*1000,AC234))</f>
        <v>42412213.714285664</v>
      </c>
      <c r="AF234" s="3">
        <f t="shared" si="11"/>
        <v>42412213.714285664</v>
      </c>
      <c r="AG234" s="3">
        <f t="shared" si="27"/>
        <v>40742116.114285745</v>
      </c>
      <c r="AH234" s="3" t="e">
        <f t="shared" si="3"/>
        <v>#N/A</v>
      </c>
    </row>
    <row r="235" spans="1:34" x14ac:dyDescent="0.25">
      <c r="A235" s="1">
        <v>44411</v>
      </c>
      <c r="B235" s="2">
        <f t="shared" si="0"/>
        <v>164</v>
      </c>
      <c r="C235" s="7"/>
      <c r="D235" s="2" t="e">
        <f t="shared" si="12"/>
        <v>#N/A</v>
      </c>
      <c r="E235" s="2" t="e">
        <f t="shared" si="22"/>
        <v>#N/A</v>
      </c>
      <c r="F235" s="2">
        <v>1110506.2496998608</v>
      </c>
      <c r="G235" s="2">
        <f t="shared" si="26"/>
        <v>438938.14285714284</v>
      </c>
      <c r="H235" s="2">
        <f t="shared" si="42"/>
        <v>89567976.428571641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2429292.5714285667</v>
      </c>
      <c r="M235" s="8" t="e">
        <f t="shared" si="28"/>
        <v>#N/A</v>
      </c>
      <c r="N235" s="21" t="e">
        <f t="shared" si="15"/>
        <v>#N/A</v>
      </c>
      <c r="O235" s="2" t="e">
        <f t="shared" si="24"/>
        <v>#N/A</v>
      </c>
      <c r="P235" s="2">
        <v>1133122.6050420105</v>
      </c>
      <c r="Q235" s="21">
        <f t="shared" si="44"/>
        <v>450000</v>
      </c>
      <c r="R235" s="2">
        <f t="shared" si="43"/>
        <v>91997269</v>
      </c>
      <c r="S235" s="2">
        <f t="shared" si="17"/>
        <v>438938.14285714924</v>
      </c>
      <c r="T235" s="2">
        <f t="shared" si="18"/>
        <v>11061.857142857276</v>
      </c>
      <c r="U235" s="2">
        <f t="shared" si="19"/>
        <v>450000</v>
      </c>
      <c r="V235" s="2">
        <f t="shared" si="33"/>
        <v>52697172.428571343</v>
      </c>
      <c r="W235" s="2">
        <f t="shared" si="20"/>
        <v>438938.14285714179</v>
      </c>
      <c r="X235" s="2">
        <f t="shared" si="6"/>
        <v>11061.857142858207</v>
      </c>
      <c r="Y235" s="2">
        <f t="shared" si="40"/>
        <v>39300096.571428642</v>
      </c>
      <c r="Z235" s="2" t="str">
        <f t="shared" si="8"/>
        <v>MEEP</v>
      </c>
      <c r="AA235" s="2">
        <f>IF(Z235="HERE",Y235,AA234+Graph!$G$1*1000)</f>
        <v>52386117.142857179</v>
      </c>
      <c r="AB235" s="2">
        <f t="shared" si="21"/>
        <v>420000</v>
      </c>
      <c r="AC235" s="2">
        <f t="shared" si="41"/>
        <v>38212213.714285664</v>
      </c>
      <c r="AD235" s="3">
        <f t="shared" si="10"/>
        <v>52386117.142857179</v>
      </c>
      <c r="AE235" s="2">
        <f>IF(AE233&gt;=52800000,52800000,IF(AB214=Graph!G$1*1000,AE234+Graph!G$1*1000,AC235))</f>
        <v>42832213.714285664</v>
      </c>
      <c r="AF235" s="3">
        <f t="shared" si="11"/>
        <v>42832213.714285664</v>
      </c>
      <c r="AG235" s="3">
        <f t="shared" si="27"/>
        <v>41120116.114285745</v>
      </c>
      <c r="AH235" s="3" t="e">
        <f t="shared" si="3"/>
        <v>#N/A</v>
      </c>
    </row>
    <row r="236" spans="1:34" x14ac:dyDescent="0.25">
      <c r="A236" s="1">
        <v>44412</v>
      </c>
      <c r="B236" s="2">
        <f t="shared" si="0"/>
        <v>165</v>
      </c>
      <c r="C236" s="7"/>
      <c r="D236" s="2" t="e">
        <f t="shared" si="12"/>
        <v>#N/A</v>
      </c>
      <c r="E236" s="2" t="e">
        <f t="shared" si="22"/>
        <v>#N/A</v>
      </c>
      <c r="F236" s="2">
        <v>1114520.5659063458</v>
      </c>
      <c r="G236" s="2">
        <f t="shared" si="26"/>
        <v>438938.14285714284</v>
      </c>
      <c r="H236" s="2">
        <f t="shared" si="42"/>
        <v>90006914.571428791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2440354.428571424</v>
      </c>
      <c r="M236" s="8" t="e">
        <f t="shared" si="28"/>
        <v>#N/A</v>
      </c>
      <c r="N236" s="21" t="e">
        <f t="shared" si="15"/>
        <v>#N/A</v>
      </c>
      <c r="O236" s="2" t="e">
        <f t="shared" si="24"/>
        <v>#N/A</v>
      </c>
      <c r="P236" s="2">
        <v>1137239.3817526996</v>
      </c>
      <c r="Q236" s="21">
        <f t="shared" si="44"/>
        <v>450000</v>
      </c>
      <c r="R236" s="2">
        <f t="shared" si="43"/>
        <v>92447269</v>
      </c>
      <c r="S236" s="2">
        <f t="shared" si="17"/>
        <v>438938.14285714924</v>
      </c>
      <c r="T236" s="2">
        <f t="shared" si="18"/>
        <v>11061.857142857276</v>
      </c>
      <c r="U236" s="2">
        <f t="shared" si="19"/>
        <v>450000</v>
      </c>
      <c r="V236" s="2">
        <f t="shared" si="33"/>
        <v>53136110.571428485</v>
      </c>
      <c r="W236" s="2">
        <f t="shared" si="20"/>
        <v>438938.14285714179</v>
      </c>
      <c r="X236" s="2">
        <f t="shared" si="6"/>
        <v>11061.857142858207</v>
      </c>
      <c r="Y236" s="2">
        <f t="shared" si="40"/>
        <v>39311158.4285715</v>
      </c>
      <c r="Z236" s="2" t="str">
        <f t="shared" si="8"/>
        <v>MEEP</v>
      </c>
      <c r="AA236" s="2">
        <f>IF(Z236="HERE",Y236,AA235+Graph!$G$1*1000)</f>
        <v>52806117.142857179</v>
      </c>
      <c r="AB236" s="2">
        <f t="shared" si="21"/>
        <v>420000</v>
      </c>
      <c r="AC236" s="2">
        <f t="shared" si="41"/>
        <v>38212213.714285664</v>
      </c>
      <c r="AD236" s="3">
        <f t="shared" si="10"/>
        <v>52800000</v>
      </c>
      <c r="AE236" s="2">
        <f>IF(AE234&gt;=52800000,52800000,IF(AB215=Graph!G$1*1000,AE235+Graph!G$1*1000,AC236))</f>
        <v>43252213.714285664</v>
      </c>
      <c r="AF236" s="3">
        <f t="shared" si="11"/>
        <v>43252213.714285664</v>
      </c>
      <c r="AG236" s="3">
        <f t="shared" si="27"/>
        <v>41498116.114285745</v>
      </c>
      <c r="AH236" s="3" t="e">
        <f t="shared" si="3"/>
        <v>#N/A</v>
      </c>
    </row>
    <row r="237" spans="1:34" x14ac:dyDescent="0.25">
      <c r="A237" s="1">
        <v>44413</v>
      </c>
      <c r="B237" s="2">
        <f t="shared" si="0"/>
        <v>166</v>
      </c>
      <c r="C237" s="7"/>
      <c r="D237" s="2" t="e">
        <f t="shared" si="12"/>
        <v>#N/A</v>
      </c>
      <c r="E237" s="2" t="e">
        <f t="shared" si="22"/>
        <v>#N/A</v>
      </c>
      <c r="F237" s="2">
        <v>1118534.8821128309</v>
      </c>
      <c r="G237" s="2">
        <f t="shared" si="26"/>
        <v>438938.14285714284</v>
      </c>
      <c r="H237" s="2">
        <f t="shared" si="42"/>
        <v>90445852.71428594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2451416.2857142813</v>
      </c>
      <c r="M237" s="8" t="e">
        <f t="shared" si="28"/>
        <v>#N/A</v>
      </c>
      <c r="N237" s="21" t="e">
        <f t="shared" si="15"/>
        <v>#N/A</v>
      </c>
      <c r="O237" s="2" t="e">
        <f t="shared" si="24"/>
        <v>#N/A</v>
      </c>
      <c r="P237" s="2">
        <v>1141356.1584633887</v>
      </c>
      <c r="Q237" s="21">
        <f t="shared" si="44"/>
        <v>450000</v>
      </c>
      <c r="R237" s="2">
        <f t="shared" si="43"/>
        <v>92897269</v>
      </c>
      <c r="S237" s="2">
        <f t="shared" si="17"/>
        <v>438938.14285714924</v>
      </c>
      <c r="T237" s="2">
        <f t="shared" si="18"/>
        <v>11061.857142857276</v>
      </c>
      <c r="U237" s="2">
        <f t="shared" si="19"/>
        <v>450000</v>
      </c>
      <c r="V237" s="2">
        <f t="shared" si="33"/>
        <v>53575048.714285627</v>
      </c>
      <c r="W237" s="2">
        <f t="shared" si="20"/>
        <v>438938.14285714179</v>
      </c>
      <c r="X237" s="2">
        <f t="shared" si="6"/>
        <v>11061.857142858207</v>
      </c>
      <c r="Y237" s="2">
        <f t="shared" si="40"/>
        <v>39322220.285714358</v>
      </c>
      <c r="Z237" s="2" t="str">
        <f t="shared" si="8"/>
        <v>MEEP</v>
      </c>
      <c r="AA237" s="2">
        <f>IF(Z237="HERE",Y237,AA236+Graph!$G$1*1000)</f>
        <v>53226117.142857179</v>
      </c>
      <c r="AB237" s="2">
        <f t="shared" si="21"/>
        <v>420000</v>
      </c>
      <c r="AC237" s="2">
        <f t="shared" si="41"/>
        <v>38212213.714285664</v>
      </c>
      <c r="AD237" s="3">
        <f t="shared" si="10"/>
        <v>52800000</v>
      </c>
      <c r="AE237" s="2">
        <f>IF(AE235&gt;=52800000,52800000,IF(AB216=Graph!G$1*1000,AE236+Graph!G$1*1000,AC237))</f>
        <v>43672213.714285664</v>
      </c>
      <c r="AF237" s="3">
        <f t="shared" si="11"/>
        <v>43672213.714285664</v>
      </c>
      <c r="AG237" s="3">
        <f t="shared" si="27"/>
        <v>41876116.114285745</v>
      </c>
      <c r="AH237" s="3" t="e">
        <f t="shared" si="3"/>
        <v>#N/A</v>
      </c>
    </row>
    <row r="238" spans="1:34" x14ac:dyDescent="0.25">
      <c r="A238" s="1">
        <v>44414</v>
      </c>
      <c r="B238" s="2">
        <f t="shared" si="0"/>
        <v>167</v>
      </c>
      <c r="C238" s="7"/>
      <c r="D238" s="2" t="e">
        <f t="shared" si="12"/>
        <v>#N/A</v>
      </c>
      <c r="E238" s="2" t="e">
        <f t="shared" si="22"/>
        <v>#N/A</v>
      </c>
      <c r="F238" s="2">
        <v>1122549.1983193159</v>
      </c>
      <c r="G238" s="2">
        <f t="shared" si="26"/>
        <v>438938.14285714284</v>
      </c>
      <c r="H238" s="2">
        <f t="shared" si="42"/>
        <v>90884790.857143089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2462478.1428571385</v>
      </c>
      <c r="M238" s="8" t="e">
        <f t="shared" si="28"/>
        <v>#N/A</v>
      </c>
      <c r="N238" s="21" t="e">
        <f t="shared" si="15"/>
        <v>#N/A</v>
      </c>
      <c r="O238" s="2" t="e">
        <f t="shared" si="24"/>
        <v>#N/A</v>
      </c>
      <c r="P238" s="2">
        <v>1145472.9351740777</v>
      </c>
      <c r="Q238" s="21">
        <f t="shared" si="44"/>
        <v>450000</v>
      </c>
      <c r="R238" s="2">
        <f t="shared" si="43"/>
        <v>93347269</v>
      </c>
      <c r="S238" s="2">
        <f t="shared" si="17"/>
        <v>438938.14285714924</v>
      </c>
      <c r="T238" s="2">
        <f t="shared" si="18"/>
        <v>11061.857142857276</v>
      </c>
      <c r="U238" s="2">
        <f t="shared" si="19"/>
        <v>450000</v>
      </c>
      <c r="V238" s="2">
        <f t="shared" si="33"/>
        <v>54013986.857142769</v>
      </c>
      <c r="W238" s="2">
        <f t="shared" si="20"/>
        <v>438938.14285714179</v>
      </c>
      <c r="X238" s="2">
        <f t="shared" si="6"/>
        <v>11061.857142858207</v>
      </c>
      <c r="Y238" s="2">
        <f t="shared" si="40"/>
        <v>39333282.142857216</v>
      </c>
      <c r="Z238" s="2" t="str">
        <f t="shared" si="8"/>
        <v>MEEP</v>
      </c>
      <c r="AA238" s="2">
        <f>IF(Z238="HERE",Y238,AA237+Graph!$G$1*1000)</f>
        <v>53646117.142857179</v>
      </c>
      <c r="AB238" s="2">
        <f t="shared" si="21"/>
        <v>420000</v>
      </c>
      <c r="AC238" s="2">
        <f t="shared" si="41"/>
        <v>38212213.714285664</v>
      </c>
      <c r="AD238" s="3">
        <f t="shared" si="10"/>
        <v>52800000</v>
      </c>
      <c r="AE238" s="2">
        <f>IF(AE236&gt;=52800000,52800000,IF(AB217=Graph!G$1*1000,AE237+Graph!G$1*1000,AC238))</f>
        <v>44092213.714285664</v>
      </c>
      <c r="AF238" s="3">
        <f t="shared" si="11"/>
        <v>44092213.714285664</v>
      </c>
      <c r="AG238" s="3">
        <f t="shared" si="27"/>
        <v>42254116.114285745</v>
      </c>
      <c r="AH238" s="3" t="e">
        <f t="shared" si="3"/>
        <v>#N/A</v>
      </c>
    </row>
    <row r="239" spans="1:34" x14ac:dyDescent="0.25">
      <c r="A239" s="1">
        <v>44415</v>
      </c>
      <c r="B239" s="2">
        <f t="shared" si="0"/>
        <v>168</v>
      </c>
      <c r="C239" s="7"/>
      <c r="D239" s="2" t="e">
        <f t="shared" si="12"/>
        <v>#N/A</v>
      </c>
      <c r="E239" s="2" t="e">
        <f t="shared" si="22"/>
        <v>#N/A</v>
      </c>
      <c r="F239" s="2">
        <v>1126563.5145258009</v>
      </c>
      <c r="G239" s="2">
        <f t="shared" si="26"/>
        <v>438938.14285714284</v>
      </c>
      <c r="H239" s="2">
        <f t="shared" si="42"/>
        <v>91323729.000000238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2473539.9999999958</v>
      </c>
      <c r="M239" s="8" t="e">
        <f t="shared" si="28"/>
        <v>#N/A</v>
      </c>
      <c r="N239" s="21" t="e">
        <f t="shared" si="15"/>
        <v>#N/A</v>
      </c>
      <c r="O239" s="2" t="e">
        <f t="shared" si="24"/>
        <v>#N/A</v>
      </c>
      <c r="P239" s="2">
        <v>1149589.711884737</v>
      </c>
      <c r="Q239" s="21">
        <f t="shared" si="44"/>
        <v>450000</v>
      </c>
      <c r="R239" s="2">
        <f t="shared" si="43"/>
        <v>93797269</v>
      </c>
      <c r="S239" s="2">
        <f t="shared" si="17"/>
        <v>438938.14285714924</v>
      </c>
      <c r="T239" s="2">
        <f t="shared" si="18"/>
        <v>11061.857142857276</v>
      </c>
      <c r="U239" s="2">
        <f t="shared" si="19"/>
        <v>450000</v>
      </c>
      <c r="V239" s="2">
        <f t="shared" si="33"/>
        <v>54452924.999999911</v>
      </c>
      <c r="W239" s="2">
        <f t="shared" si="20"/>
        <v>438938.14285714179</v>
      </c>
      <c r="X239" s="2">
        <f t="shared" si="6"/>
        <v>11061.857142858207</v>
      </c>
      <c r="Y239" s="2">
        <f t="shared" si="40"/>
        <v>39344344.000000075</v>
      </c>
      <c r="Z239" s="2" t="str">
        <f t="shared" si="8"/>
        <v>MEEP</v>
      </c>
      <c r="AA239" s="2">
        <f>IF(Z239="HERE",Y239,AA238+Graph!$G$1*1000)</f>
        <v>54066117.142857179</v>
      </c>
      <c r="AB239" s="2">
        <f t="shared" si="21"/>
        <v>420000</v>
      </c>
      <c r="AC239" s="2">
        <f t="shared" si="41"/>
        <v>38212213.714285664</v>
      </c>
      <c r="AD239" s="3">
        <f t="shared" si="10"/>
        <v>52800000</v>
      </c>
      <c r="AE239" s="2">
        <f>IF(AE237&gt;=52800000,52800000,IF(AB218=Graph!G$1*1000,AE238+Graph!G$1*1000,AC239))</f>
        <v>44512213.714285664</v>
      </c>
      <c r="AF239" s="3">
        <f t="shared" si="11"/>
        <v>44512213.714285664</v>
      </c>
      <c r="AG239" s="3">
        <f t="shared" si="27"/>
        <v>42632116.114285745</v>
      </c>
      <c r="AH239" s="3" t="e">
        <f t="shared" si="3"/>
        <v>#N/A</v>
      </c>
    </row>
    <row r="240" spans="1:34" x14ac:dyDescent="0.25">
      <c r="A240" s="1">
        <v>44416</v>
      </c>
      <c r="B240" s="2">
        <f t="shared" si="0"/>
        <v>169</v>
      </c>
      <c r="C240" s="7"/>
      <c r="D240" s="2" t="e">
        <f t="shared" si="12"/>
        <v>#N/A</v>
      </c>
      <c r="E240" s="2" t="e">
        <f t="shared" si="22"/>
        <v>#N/A</v>
      </c>
      <c r="F240" s="2">
        <v>1130577.830732286</v>
      </c>
      <c r="G240" s="2">
        <f t="shared" si="26"/>
        <v>438938.14285714284</v>
      </c>
      <c r="H240" s="2">
        <f t="shared" si="42"/>
        <v>91762667.142857388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2484601.8571428531</v>
      </c>
      <c r="M240" s="8" t="e">
        <f t="shared" si="28"/>
        <v>#N/A</v>
      </c>
      <c r="N240" s="21" t="e">
        <f t="shared" si="15"/>
        <v>#N/A</v>
      </c>
      <c r="O240" s="2" t="e">
        <f t="shared" si="24"/>
        <v>#N/A</v>
      </c>
      <c r="P240" s="2">
        <v>1153706.4885954261</v>
      </c>
      <c r="Q240" s="21">
        <f t="shared" si="44"/>
        <v>450000</v>
      </c>
      <c r="R240" s="2">
        <f t="shared" si="43"/>
        <v>94247269</v>
      </c>
      <c r="S240" s="2">
        <f t="shared" si="17"/>
        <v>438938.14285714924</v>
      </c>
      <c r="T240" s="2">
        <f t="shared" si="18"/>
        <v>11061.857142857276</v>
      </c>
      <c r="U240" s="2">
        <f t="shared" si="19"/>
        <v>450000</v>
      </c>
      <c r="V240" s="2">
        <f t="shared" si="33"/>
        <v>54891863.142857052</v>
      </c>
      <c r="W240" s="2">
        <f t="shared" si="20"/>
        <v>438938.14285714179</v>
      </c>
      <c r="X240" s="2">
        <f t="shared" si="6"/>
        <v>11061.857142858207</v>
      </c>
      <c r="Y240" s="2">
        <f t="shared" si="40"/>
        <v>39355405.857142933</v>
      </c>
      <c r="Z240" s="2" t="str">
        <f t="shared" si="8"/>
        <v>MEEP</v>
      </c>
      <c r="AA240" s="2">
        <f>IF(Z240="HERE",Y240,AA239+Graph!$G$1*1000)</f>
        <v>54486117.142857179</v>
      </c>
      <c r="AB240" s="2">
        <f t="shared" si="21"/>
        <v>420000</v>
      </c>
      <c r="AC240" s="2">
        <f t="shared" si="41"/>
        <v>38212213.714285664</v>
      </c>
      <c r="AD240" s="3">
        <f t="shared" si="10"/>
        <v>52800000</v>
      </c>
      <c r="AE240" s="2">
        <f>IF(AE238&gt;=52800000,52800000,IF(AB219=Graph!G$1*1000,AE239+Graph!G$1*1000,AC240))</f>
        <v>44932213.714285664</v>
      </c>
      <c r="AF240" s="3">
        <f t="shared" si="11"/>
        <v>44932213.714285664</v>
      </c>
      <c r="AG240" s="3">
        <f t="shared" si="27"/>
        <v>43010116.114285745</v>
      </c>
      <c r="AH240" s="3" t="e">
        <f t="shared" si="3"/>
        <v>#N/A</v>
      </c>
    </row>
    <row r="241" spans="1:34" x14ac:dyDescent="0.25">
      <c r="A241" s="1">
        <v>44417</v>
      </c>
      <c r="B241" s="2">
        <f t="shared" si="0"/>
        <v>170</v>
      </c>
      <c r="C241" s="7"/>
      <c r="D241" s="2" t="e">
        <f t="shared" si="12"/>
        <v>#N/A</v>
      </c>
      <c r="E241" s="2" t="e">
        <f t="shared" si="22"/>
        <v>#N/A</v>
      </c>
      <c r="F241" s="2">
        <v>1134592.146938771</v>
      </c>
      <c r="G241" s="2">
        <f t="shared" si="26"/>
        <v>438938.14285714284</v>
      </c>
      <c r="H241" s="2">
        <f t="shared" si="42"/>
        <v>92201605.285714537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2495663.7142857104</v>
      </c>
      <c r="M241" s="8" t="e">
        <f t="shared" si="28"/>
        <v>#N/A</v>
      </c>
      <c r="N241" s="21" t="e">
        <f t="shared" si="15"/>
        <v>#N/A</v>
      </c>
      <c r="O241" s="2" t="e">
        <f t="shared" si="24"/>
        <v>#N/A</v>
      </c>
      <c r="P241" s="2">
        <v>1157823.2653061152</v>
      </c>
      <c r="Q241" s="21">
        <f t="shared" si="44"/>
        <v>450000</v>
      </c>
      <c r="R241" s="2">
        <f t="shared" si="43"/>
        <v>94697269</v>
      </c>
      <c r="S241" s="2">
        <f t="shared" si="17"/>
        <v>438938.14285714924</v>
      </c>
      <c r="T241" s="2">
        <f t="shared" si="18"/>
        <v>11061.857142857276</v>
      </c>
      <c r="U241" s="2">
        <f t="shared" si="19"/>
        <v>450000</v>
      </c>
      <c r="V241" s="2">
        <f t="shared" si="33"/>
        <v>55330801.285714194</v>
      </c>
      <c r="W241" s="2">
        <f t="shared" si="20"/>
        <v>438938.14285714179</v>
      </c>
      <c r="X241" s="2">
        <f t="shared" si="6"/>
        <v>11061.857142858207</v>
      </c>
      <c r="Y241" s="2">
        <f t="shared" si="40"/>
        <v>39366467.714285791</v>
      </c>
      <c r="Z241" s="2" t="str">
        <f t="shared" si="8"/>
        <v>MEEP</v>
      </c>
      <c r="AA241" s="2">
        <f>IF(Z241="HERE",Y241,AA240+Graph!$G$1*1000)</f>
        <v>54906117.142857179</v>
      </c>
      <c r="AB241" s="2">
        <f t="shared" si="21"/>
        <v>420000</v>
      </c>
      <c r="AC241" s="2">
        <f t="shared" si="41"/>
        <v>38212213.714285664</v>
      </c>
      <c r="AD241" s="3">
        <f t="shared" si="10"/>
        <v>52800000</v>
      </c>
      <c r="AE241" s="2">
        <f>IF(AE239&gt;=52800000,52800000,IF(AB220=Graph!G$1*1000,AE240+Graph!G$1*1000,AC241))</f>
        <v>45352213.714285664</v>
      </c>
      <c r="AF241" s="3">
        <f t="shared" si="11"/>
        <v>45352213.714285664</v>
      </c>
      <c r="AG241" s="3">
        <f t="shared" si="27"/>
        <v>43388116.114285745</v>
      </c>
      <c r="AH241" s="3" t="e">
        <f t="shared" si="3"/>
        <v>#N/A</v>
      </c>
    </row>
    <row r="242" spans="1:34" x14ac:dyDescent="0.25">
      <c r="A242" s="1">
        <v>44418</v>
      </c>
      <c r="B242" s="2">
        <f t="shared" si="0"/>
        <v>171</v>
      </c>
      <c r="C242" s="7"/>
      <c r="D242" s="2" t="e">
        <f t="shared" si="12"/>
        <v>#N/A</v>
      </c>
      <c r="E242" s="2" t="e">
        <f t="shared" si="22"/>
        <v>#N/A</v>
      </c>
      <c r="F242" s="2">
        <v>1138606.463145256</v>
      </c>
      <c r="G242" s="2">
        <f t="shared" si="26"/>
        <v>438938.14285714284</v>
      </c>
      <c r="H242" s="2">
        <f t="shared" si="42"/>
        <v>92640543.428571686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2506725.5714285676</v>
      </c>
      <c r="M242" s="8" t="e">
        <f t="shared" si="28"/>
        <v>#N/A</v>
      </c>
      <c r="N242" s="21" t="e">
        <f t="shared" si="15"/>
        <v>#N/A</v>
      </c>
      <c r="O242" s="2" t="e">
        <f t="shared" si="24"/>
        <v>#N/A</v>
      </c>
      <c r="P242" s="2">
        <v>1161940.0420168042</v>
      </c>
      <c r="Q242" s="21">
        <f t="shared" si="44"/>
        <v>450000</v>
      </c>
      <c r="R242" s="2">
        <f t="shared" si="43"/>
        <v>95147269</v>
      </c>
      <c r="S242" s="2">
        <f t="shared" si="17"/>
        <v>438938.14285714924</v>
      </c>
      <c r="T242" s="2">
        <f t="shared" si="18"/>
        <v>11061.857142857276</v>
      </c>
      <c r="U242" s="2">
        <f t="shared" si="19"/>
        <v>450000</v>
      </c>
      <c r="V242" s="2">
        <f t="shared" si="33"/>
        <v>55769739.428571336</v>
      </c>
      <c r="W242" s="2">
        <f t="shared" si="20"/>
        <v>438938.14285714179</v>
      </c>
      <c r="X242" s="2">
        <f t="shared" si="6"/>
        <v>11061.857142858207</v>
      </c>
      <c r="Y242" s="2">
        <f t="shared" si="40"/>
        <v>39377529.571428649</v>
      </c>
      <c r="Z242" s="2" t="str">
        <f t="shared" si="8"/>
        <v>MEEP</v>
      </c>
      <c r="AA242" s="2">
        <f>IF(Z242="HERE",Y242,AA241+Graph!$G$1*1000)</f>
        <v>55326117.142857179</v>
      </c>
      <c r="AB242" s="2">
        <f t="shared" si="21"/>
        <v>420000</v>
      </c>
      <c r="AC242" s="2">
        <f t="shared" si="41"/>
        <v>38212213.714285664</v>
      </c>
      <c r="AD242" s="3">
        <f t="shared" si="10"/>
        <v>52800000</v>
      </c>
      <c r="AE242" s="2">
        <f>IF(AE240&gt;=52800000,52800000,IF(AB221=Graph!G$1*1000,AE241+Graph!G$1*1000,AC242))</f>
        <v>45772213.714285664</v>
      </c>
      <c r="AF242" s="3">
        <f t="shared" si="11"/>
        <v>45772213.714285664</v>
      </c>
      <c r="AG242" s="3">
        <f t="shared" si="27"/>
        <v>43766116.114285745</v>
      </c>
      <c r="AH242" s="3" t="e">
        <f t="shared" si="3"/>
        <v>#N/A</v>
      </c>
    </row>
    <row r="243" spans="1:34" x14ac:dyDescent="0.25">
      <c r="A243" s="1">
        <v>44419</v>
      </c>
      <c r="B243" s="2">
        <f t="shared" si="0"/>
        <v>172</v>
      </c>
      <c r="C243" s="7"/>
      <c r="D243" s="2" t="e">
        <f t="shared" si="12"/>
        <v>#N/A</v>
      </c>
      <c r="E243" s="2" t="e">
        <f t="shared" si="22"/>
        <v>#N/A</v>
      </c>
      <c r="F243" s="2">
        <v>1142620.7793517411</v>
      </c>
      <c r="G243" s="2">
        <f t="shared" si="26"/>
        <v>438938.14285714284</v>
      </c>
      <c r="H243" s="2">
        <f t="shared" si="42"/>
        <v>93079481.571428835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2517787.4285714249</v>
      </c>
      <c r="M243" s="8" t="e">
        <f t="shared" si="28"/>
        <v>#N/A</v>
      </c>
      <c r="N243" s="21" t="e">
        <f t="shared" si="15"/>
        <v>#N/A</v>
      </c>
      <c r="O243" s="2" t="e">
        <f t="shared" si="24"/>
        <v>#N/A</v>
      </c>
      <c r="P243" s="2">
        <v>1166056.8187274933</v>
      </c>
      <c r="Q243" s="21">
        <f t="shared" si="44"/>
        <v>450000</v>
      </c>
      <c r="R243" s="2">
        <f t="shared" si="43"/>
        <v>95597269</v>
      </c>
      <c r="S243" s="2">
        <f t="shared" si="17"/>
        <v>438938.14285714924</v>
      </c>
      <c r="T243" s="2">
        <f t="shared" si="18"/>
        <v>11061.857142857276</v>
      </c>
      <c r="U243" s="2">
        <f t="shared" si="19"/>
        <v>450000</v>
      </c>
      <c r="V243" s="2">
        <f t="shared" si="33"/>
        <v>56208677.571428478</v>
      </c>
      <c r="W243" s="2">
        <f t="shared" si="20"/>
        <v>438938.14285714179</v>
      </c>
      <c r="X243" s="2">
        <f t="shared" si="6"/>
        <v>11061.857142858207</v>
      </c>
      <c r="Y243" s="2">
        <f t="shared" si="40"/>
        <v>39388591.428571507</v>
      </c>
      <c r="Z243" s="2" t="str">
        <f t="shared" si="8"/>
        <v>MEEP</v>
      </c>
      <c r="AA243" s="2">
        <f>IF(Z243="HERE",Y243,AA242+Graph!$G$1*1000)</f>
        <v>55746117.142857179</v>
      </c>
      <c r="AB243" s="2">
        <f t="shared" si="21"/>
        <v>420000</v>
      </c>
      <c r="AC243" s="2">
        <f t="shared" si="41"/>
        <v>38212213.714285664</v>
      </c>
      <c r="AD243" s="3">
        <f t="shared" si="10"/>
        <v>52800000</v>
      </c>
      <c r="AE243" s="2">
        <f>IF(AE241&gt;=52800000,52800000,IF(AB222=Graph!G$1*1000,AE242+Graph!G$1*1000,AC243))</f>
        <v>46192213.714285664</v>
      </c>
      <c r="AF243" s="3">
        <f t="shared" si="11"/>
        <v>46192213.714285664</v>
      </c>
      <c r="AG243" s="3">
        <f t="shared" si="27"/>
        <v>44144116.114285745</v>
      </c>
      <c r="AH243" s="3" t="e">
        <f t="shared" si="3"/>
        <v>#N/A</v>
      </c>
    </row>
    <row r="244" spans="1:34" x14ac:dyDescent="0.25">
      <c r="A244" s="1">
        <v>44420</v>
      </c>
      <c r="B244" s="2">
        <f t="shared" si="0"/>
        <v>173</v>
      </c>
      <c r="C244" s="7"/>
      <c r="D244" s="2" t="e">
        <f t="shared" si="12"/>
        <v>#N/A</v>
      </c>
      <c r="E244" s="2" t="e">
        <f t="shared" si="22"/>
        <v>#N/A</v>
      </c>
      <c r="F244" s="2">
        <v>1146635.0955582261</v>
      </c>
      <c r="G244" s="2">
        <f t="shared" si="26"/>
        <v>438938.14285714284</v>
      </c>
      <c r="H244" s="2">
        <f t="shared" si="42"/>
        <v>93518419.714285985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2528849.2857142822</v>
      </c>
      <c r="M244" s="8" t="e">
        <f t="shared" si="28"/>
        <v>#N/A</v>
      </c>
      <c r="N244" s="21" t="e">
        <f t="shared" si="15"/>
        <v>#N/A</v>
      </c>
      <c r="O244" s="2" t="e">
        <f t="shared" si="24"/>
        <v>#N/A</v>
      </c>
      <c r="P244" s="2">
        <v>1170173.5954381824</v>
      </c>
      <c r="Q244" s="21">
        <f t="shared" si="44"/>
        <v>450000</v>
      </c>
      <c r="R244" s="2">
        <f t="shared" si="43"/>
        <v>96047269</v>
      </c>
      <c r="S244" s="2">
        <f t="shared" si="17"/>
        <v>438938.14285714924</v>
      </c>
      <c r="T244" s="2">
        <f t="shared" si="18"/>
        <v>11061.857142857276</v>
      </c>
      <c r="U244" s="2">
        <f t="shared" si="19"/>
        <v>450000</v>
      </c>
      <c r="V244" s="2">
        <f t="shared" si="33"/>
        <v>56647615.71428562</v>
      </c>
      <c r="W244" s="2">
        <f t="shared" si="20"/>
        <v>438938.14285714179</v>
      </c>
      <c r="X244" s="2">
        <f t="shared" si="6"/>
        <v>11061.857142858207</v>
      </c>
      <c r="Y244" s="2">
        <f t="shared" si="40"/>
        <v>39399653.285714366</v>
      </c>
      <c r="Z244" s="2" t="str">
        <f t="shared" si="8"/>
        <v>MEEP</v>
      </c>
      <c r="AA244" s="2">
        <f>IF(Z244="HERE",Y244,AA243+Graph!$G$1*1000)</f>
        <v>56166117.142857179</v>
      </c>
      <c r="AB244" s="2">
        <f t="shared" si="21"/>
        <v>420000</v>
      </c>
      <c r="AC244" s="2">
        <f t="shared" si="41"/>
        <v>38212213.714285664</v>
      </c>
      <c r="AD244" s="3">
        <f t="shared" si="10"/>
        <v>52800000</v>
      </c>
      <c r="AE244" s="2">
        <f>IF(AE242&gt;=52800000,52800000,IF(AB223=Graph!G$1*1000,AE243+Graph!G$1*1000,AC244))</f>
        <v>46612213.714285664</v>
      </c>
      <c r="AF244" s="3">
        <f t="shared" si="11"/>
        <v>46612213.714285664</v>
      </c>
      <c r="AG244" s="3">
        <f t="shared" si="27"/>
        <v>44522116.114285745</v>
      </c>
      <c r="AH244" s="3" t="e">
        <f t="shared" si="3"/>
        <v>#N/A</v>
      </c>
    </row>
    <row r="245" spans="1:34" x14ac:dyDescent="0.25">
      <c r="A245" s="1">
        <v>44421</v>
      </c>
      <c r="B245" s="2">
        <f t="shared" si="0"/>
        <v>174</v>
      </c>
      <c r="C245" s="7"/>
      <c r="D245" s="2" t="e">
        <f t="shared" si="12"/>
        <v>#N/A</v>
      </c>
      <c r="E245" s="2" t="e">
        <f t="shared" si="22"/>
        <v>#N/A</v>
      </c>
      <c r="F245" s="2">
        <v>1150649.4117647111</v>
      </c>
      <c r="G245" s="2">
        <f t="shared" si="26"/>
        <v>438938.14285714284</v>
      </c>
      <c r="H245" s="2">
        <f t="shared" si="42"/>
        <v>93957357.857143134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2539911.1428571395</v>
      </c>
      <c r="M245" s="8" t="e">
        <f t="shared" si="28"/>
        <v>#N/A</v>
      </c>
      <c r="N245" s="21" t="e">
        <f t="shared" si="15"/>
        <v>#N/A</v>
      </c>
      <c r="O245" s="2" t="e">
        <f t="shared" si="24"/>
        <v>#N/A</v>
      </c>
      <c r="P245" s="2">
        <v>1174290.3721488714</v>
      </c>
      <c r="Q245" s="21">
        <f t="shared" si="44"/>
        <v>450000</v>
      </c>
      <c r="R245" s="2">
        <f t="shared" si="43"/>
        <v>96497269</v>
      </c>
      <c r="S245" s="2">
        <f t="shared" si="17"/>
        <v>438938.14285714924</v>
      </c>
      <c r="T245" s="2">
        <f t="shared" si="18"/>
        <v>11061.857142857276</v>
      </c>
      <c r="U245" s="2">
        <f t="shared" si="19"/>
        <v>450000</v>
      </c>
      <c r="V245" s="2">
        <f t="shared" si="33"/>
        <v>57086553.857142761</v>
      </c>
      <c r="W245" s="2">
        <f t="shared" si="20"/>
        <v>438938.14285714179</v>
      </c>
      <c r="X245" s="2">
        <f t="shared" si="6"/>
        <v>11061.857142858207</v>
      </c>
      <c r="Y245" s="2">
        <f t="shared" si="40"/>
        <v>39410715.142857224</v>
      </c>
      <c r="Z245" s="2" t="str">
        <f t="shared" si="8"/>
        <v>MEEP</v>
      </c>
      <c r="AA245" s="2">
        <f>IF(Z245="HERE",Y245,AA244+Graph!$G$1*1000)</f>
        <v>56586117.142857179</v>
      </c>
      <c r="AB245" s="2">
        <f t="shared" si="21"/>
        <v>420000</v>
      </c>
      <c r="AC245" s="2">
        <f t="shared" si="41"/>
        <v>38212213.714285664</v>
      </c>
      <c r="AD245" s="3">
        <f t="shared" si="10"/>
        <v>52800000</v>
      </c>
      <c r="AE245" s="2">
        <f>IF(AE243&gt;=52800000,52800000,IF(AB224=Graph!G$1*1000,AE244+Graph!G$1*1000,AC245))</f>
        <v>47032213.714285664</v>
      </c>
      <c r="AF245" s="3">
        <f t="shared" si="11"/>
        <v>47032213.714285664</v>
      </c>
      <c r="AG245" s="3">
        <f t="shared" si="27"/>
        <v>44900116.114285745</v>
      </c>
      <c r="AH245" s="3" t="e">
        <f t="shared" si="3"/>
        <v>#N/A</v>
      </c>
    </row>
    <row r="246" spans="1:34" x14ac:dyDescent="0.25">
      <c r="A246" s="1">
        <v>44422</v>
      </c>
      <c r="B246" s="2">
        <f t="shared" si="0"/>
        <v>175</v>
      </c>
      <c r="C246" s="7"/>
      <c r="D246" s="2" t="e">
        <f t="shared" si="12"/>
        <v>#N/A</v>
      </c>
      <c r="E246" s="2" t="e">
        <f t="shared" si="22"/>
        <v>#N/A</v>
      </c>
      <c r="F246" s="2">
        <v>1154663.7279711664</v>
      </c>
      <c r="G246" s="2">
        <f t="shared" si="26"/>
        <v>438938.14285714284</v>
      </c>
      <c r="H246" s="2">
        <f t="shared" si="42"/>
        <v>94396296.000000283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2550972.9999999967</v>
      </c>
      <c r="M246" s="8" t="e">
        <f t="shared" si="28"/>
        <v>#N/A</v>
      </c>
      <c r="N246" s="21" t="e">
        <f t="shared" si="15"/>
        <v>#N/A</v>
      </c>
      <c r="O246" s="2" t="e">
        <f t="shared" si="24"/>
        <v>#N/A</v>
      </c>
      <c r="P246" s="2">
        <v>1178407.1488595307</v>
      </c>
      <c r="Q246" s="21">
        <f t="shared" si="44"/>
        <v>450000</v>
      </c>
      <c r="R246" s="2">
        <f t="shared" si="43"/>
        <v>96947269</v>
      </c>
      <c r="S246" s="2">
        <f t="shared" si="17"/>
        <v>438938.14285714924</v>
      </c>
      <c r="T246" s="2">
        <f t="shared" si="18"/>
        <v>11061.857142857276</v>
      </c>
      <c r="U246" s="2">
        <f t="shared" si="19"/>
        <v>450000</v>
      </c>
      <c r="V246" s="2">
        <f t="shared" si="33"/>
        <v>57525491.999999903</v>
      </c>
      <c r="W246" s="2">
        <f t="shared" si="20"/>
        <v>438938.14285714179</v>
      </c>
      <c r="X246" s="2">
        <f t="shared" si="6"/>
        <v>11061.857142858207</v>
      </c>
      <c r="Y246" s="2">
        <f t="shared" si="40"/>
        <v>39421777.000000082</v>
      </c>
      <c r="Z246" s="2" t="str">
        <f t="shared" si="8"/>
        <v>MEEP</v>
      </c>
      <c r="AA246" s="2">
        <f>IF(Z246="HERE",Y246,AA245+Graph!$G$1*1000)</f>
        <v>57006117.142857179</v>
      </c>
      <c r="AB246" s="2">
        <f t="shared" si="21"/>
        <v>420000</v>
      </c>
      <c r="AC246" s="2">
        <f t="shared" si="41"/>
        <v>38212213.714285664</v>
      </c>
      <c r="AD246" s="3">
        <f t="shared" si="10"/>
        <v>52800000</v>
      </c>
      <c r="AE246" s="2">
        <f>IF(AE244&gt;=52800000,52800000,IF(AB225=Graph!G$1*1000,AE245+Graph!G$1*1000,AC246))</f>
        <v>47452213.714285664</v>
      </c>
      <c r="AF246" s="3">
        <f t="shared" si="11"/>
        <v>47452213.714285664</v>
      </c>
      <c r="AG246" s="3">
        <f t="shared" si="27"/>
        <v>45299116.114285745</v>
      </c>
      <c r="AH246" s="3" t="e">
        <f t="shared" si="3"/>
        <v>#N/A</v>
      </c>
    </row>
    <row r="247" spans="1:34" x14ac:dyDescent="0.25">
      <c r="A247" s="1">
        <v>44423</v>
      </c>
      <c r="B247" s="2">
        <f t="shared" si="0"/>
        <v>176</v>
      </c>
      <c r="C247" s="7"/>
      <c r="D247" s="2" t="e">
        <f t="shared" si="12"/>
        <v>#N/A</v>
      </c>
      <c r="E247" s="2" t="e">
        <f t="shared" si="22"/>
        <v>#N/A</v>
      </c>
      <c r="F247" s="2">
        <v>1158678.0441776514</v>
      </c>
      <c r="G247" s="2">
        <f t="shared" si="26"/>
        <v>438938.14285714284</v>
      </c>
      <c r="H247" s="2">
        <f t="shared" si="42"/>
        <v>94835234.142857432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2562034.857142854</v>
      </c>
      <c r="M247" s="8" t="e">
        <f t="shared" si="28"/>
        <v>#N/A</v>
      </c>
      <c r="N247" s="21" t="e">
        <f t="shared" si="15"/>
        <v>#N/A</v>
      </c>
      <c r="O247" s="2" t="e">
        <f t="shared" si="24"/>
        <v>#N/A</v>
      </c>
      <c r="P247" s="2">
        <v>1182523.9255702198</v>
      </c>
      <c r="Q247" s="21">
        <f t="shared" si="44"/>
        <v>450000</v>
      </c>
      <c r="R247" s="2">
        <f t="shared" si="43"/>
        <v>97397269</v>
      </c>
      <c r="S247" s="2">
        <f t="shared" si="17"/>
        <v>438938.14285714924</v>
      </c>
      <c r="T247" s="2">
        <f t="shared" si="18"/>
        <v>11061.857142857276</v>
      </c>
      <c r="U247" s="2">
        <f t="shared" si="19"/>
        <v>450000</v>
      </c>
      <c r="V247" s="2">
        <f t="shared" si="33"/>
        <v>57964430.142857045</v>
      </c>
      <c r="W247" s="2">
        <f t="shared" si="20"/>
        <v>438938.14285714179</v>
      </c>
      <c r="X247" s="2">
        <f t="shared" si="6"/>
        <v>11061.857142858207</v>
      </c>
      <c r="Y247" s="2">
        <f t="shared" si="40"/>
        <v>39432838.85714294</v>
      </c>
      <c r="Z247" s="2" t="str">
        <f t="shared" si="8"/>
        <v>MEEP</v>
      </c>
      <c r="AA247" s="2">
        <f>IF(Z247="HERE",Y247,AA246+Graph!$G$1*1000)</f>
        <v>57426117.142857179</v>
      </c>
      <c r="AB247" s="2">
        <f t="shared" si="21"/>
        <v>420000</v>
      </c>
      <c r="AC247" s="2">
        <f t="shared" si="41"/>
        <v>38212213.714285664</v>
      </c>
      <c r="AD247" s="3">
        <f t="shared" si="10"/>
        <v>52800000</v>
      </c>
      <c r="AE247" s="2">
        <f>IF(AE245&gt;=52800000,52800000,IF(AB226=Graph!G$1*1000,AE246+Graph!G$1*1000,AC247))</f>
        <v>47872213.714285664</v>
      </c>
      <c r="AF247" s="3">
        <f t="shared" si="11"/>
        <v>47872213.714285664</v>
      </c>
      <c r="AG247" s="3">
        <f t="shared" si="27"/>
        <v>45698116.114285745</v>
      </c>
      <c r="AH247" s="3" t="e">
        <f t="shared" si="3"/>
        <v>#N/A</v>
      </c>
    </row>
    <row r="248" spans="1:34" x14ac:dyDescent="0.25">
      <c r="A248" s="1">
        <v>44424</v>
      </c>
      <c r="B248" s="2">
        <f t="shared" si="0"/>
        <v>177</v>
      </c>
      <c r="C248" s="7"/>
      <c r="D248" s="2" t="e">
        <f t="shared" si="12"/>
        <v>#N/A</v>
      </c>
      <c r="E248" s="2" t="e">
        <f t="shared" si="22"/>
        <v>#N/A</v>
      </c>
      <c r="F248" s="2">
        <v>1162692.3603841364</v>
      </c>
      <c r="G248" s="2">
        <f t="shared" si="26"/>
        <v>438938.14285714284</v>
      </c>
      <c r="H248" s="2">
        <f t="shared" si="42"/>
        <v>95274172.285714582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2573096.7142857113</v>
      </c>
      <c r="M248" s="8" t="e">
        <f t="shared" si="28"/>
        <v>#N/A</v>
      </c>
      <c r="N248" s="21" t="e">
        <f t="shared" si="15"/>
        <v>#N/A</v>
      </c>
      <c r="O248" s="2" t="e">
        <f t="shared" si="24"/>
        <v>#N/A</v>
      </c>
      <c r="P248" s="2">
        <v>1186640.7022809088</v>
      </c>
      <c r="Q248" s="21">
        <f t="shared" si="44"/>
        <v>450000</v>
      </c>
      <c r="R248" s="2">
        <f t="shared" si="43"/>
        <v>97847269</v>
      </c>
      <c r="S248" s="2">
        <f t="shared" si="17"/>
        <v>438938.14285714924</v>
      </c>
      <c r="T248" s="2">
        <f t="shared" si="18"/>
        <v>11061.857142857276</v>
      </c>
      <c r="U248" s="2">
        <f t="shared" si="19"/>
        <v>450000</v>
      </c>
      <c r="V248" s="2">
        <f t="shared" si="33"/>
        <v>58403368.285714187</v>
      </c>
      <c r="W248" s="2">
        <f t="shared" si="20"/>
        <v>438938.14285714179</v>
      </c>
      <c r="X248" s="2">
        <f t="shared" si="6"/>
        <v>11061.857142858207</v>
      </c>
      <c r="Y248" s="2">
        <f t="shared" si="40"/>
        <v>39443900.714285798</v>
      </c>
      <c r="Z248" s="2" t="str">
        <f t="shared" si="8"/>
        <v>MEEP</v>
      </c>
      <c r="AA248" s="2">
        <f>IF(Z248="HERE",Y248,AA247+Graph!$G$1*1000)</f>
        <v>57846117.142857179</v>
      </c>
      <c r="AB248" s="2">
        <f t="shared" si="21"/>
        <v>420000</v>
      </c>
      <c r="AC248" s="2">
        <f t="shared" si="41"/>
        <v>38212213.714285664</v>
      </c>
      <c r="AD248" s="3">
        <f t="shared" si="10"/>
        <v>52800000</v>
      </c>
      <c r="AE248" s="2">
        <f>IF(AE246&gt;=52800000,52800000,IF(AB227=Graph!G$1*1000,AE247+Graph!G$1*1000,AC248))</f>
        <v>48292213.714285664</v>
      </c>
      <c r="AF248" s="3">
        <f t="shared" si="11"/>
        <v>48292213.714285664</v>
      </c>
      <c r="AG248" s="3">
        <f t="shared" si="27"/>
        <v>46097116.114285745</v>
      </c>
      <c r="AH248" s="3" t="e">
        <f t="shared" si="3"/>
        <v>#N/A</v>
      </c>
    </row>
    <row r="249" spans="1:34" x14ac:dyDescent="0.25">
      <c r="A249" s="1">
        <v>44425</v>
      </c>
      <c r="B249" s="2">
        <f t="shared" si="0"/>
        <v>178</v>
      </c>
      <c r="C249" s="7"/>
      <c r="D249" s="2" t="e">
        <f t="shared" si="12"/>
        <v>#N/A</v>
      </c>
      <c r="E249" s="2" t="e">
        <f t="shared" si="22"/>
        <v>#N/A</v>
      </c>
      <c r="F249" s="2">
        <v>1166706.6765906215</v>
      </c>
      <c r="G249" s="2">
        <f t="shared" si="26"/>
        <v>438938.14285714284</v>
      </c>
      <c r="H249" s="2">
        <f t="shared" si="42"/>
        <v>95713110.428571731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2584158.5714285686</v>
      </c>
      <c r="M249" s="8" t="e">
        <f t="shared" si="28"/>
        <v>#N/A</v>
      </c>
      <c r="N249" s="21" t="e">
        <f t="shared" si="15"/>
        <v>#N/A</v>
      </c>
      <c r="O249" s="2" t="e">
        <f t="shared" si="24"/>
        <v>#N/A</v>
      </c>
      <c r="P249" s="2">
        <v>1190757.4789915979</v>
      </c>
      <c r="Q249" s="21">
        <f t="shared" si="44"/>
        <v>450000</v>
      </c>
      <c r="R249" s="2">
        <f t="shared" si="43"/>
        <v>98297269</v>
      </c>
      <c r="S249" s="2">
        <f t="shared" si="17"/>
        <v>438938.14285714924</v>
      </c>
      <c r="T249" s="2">
        <f t="shared" si="18"/>
        <v>11061.857142857276</v>
      </c>
      <c r="U249" s="2">
        <f t="shared" si="19"/>
        <v>450000</v>
      </c>
      <c r="V249" s="2">
        <f t="shared" si="33"/>
        <v>58842306.428571329</v>
      </c>
      <c r="W249" s="2">
        <f t="shared" si="20"/>
        <v>438938.14285714179</v>
      </c>
      <c r="X249" s="2">
        <f t="shared" si="6"/>
        <v>11061.857142858207</v>
      </c>
      <c r="Y249" s="2">
        <f t="shared" si="40"/>
        <v>39454962.571428657</v>
      </c>
      <c r="Z249" s="2" t="str">
        <f t="shared" si="8"/>
        <v>MEEP</v>
      </c>
      <c r="AA249" s="2">
        <f>IF(Z249="HERE",Y249,AA248+Graph!$G$1*1000)</f>
        <v>58266117.142857179</v>
      </c>
      <c r="AB249" s="2">
        <f t="shared" si="21"/>
        <v>420000</v>
      </c>
      <c r="AC249" s="2">
        <f t="shared" si="41"/>
        <v>38212213.714285664</v>
      </c>
      <c r="AD249" s="3">
        <f t="shared" si="10"/>
        <v>52800000</v>
      </c>
      <c r="AE249" s="2">
        <f>IF(AE247&gt;=52800000,52800000,IF(AB228=Graph!G$1*1000,AE248+Graph!G$1*1000,AC249))</f>
        <v>48712213.714285664</v>
      </c>
      <c r="AF249" s="3">
        <f t="shared" si="11"/>
        <v>48712213.714285664</v>
      </c>
      <c r="AG249" s="3">
        <f t="shared" si="27"/>
        <v>46496116.114285745</v>
      </c>
      <c r="AH249" s="3" t="e">
        <f t="shared" si="3"/>
        <v>#N/A</v>
      </c>
    </row>
    <row r="250" spans="1:34" x14ac:dyDescent="0.25">
      <c r="A250" s="1">
        <v>44426</v>
      </c>
      <c r="B250" s="2">
        <f t="shared" si="0"/>
        <v>179</v>
      </c>
      <c r="C250" s="7"/>
      <c r="D250" s="2" t="e">
        <f t="shared" si="12"/>
        <v>#N/A</v>
      </c>
      <c r="E250" s="2" t="e">
        <f t="shared" si="22"/>
        <v>#N/A</v>
      </c>
      <c r="F250" s="2">
        <v>1170720.9927971065</v>
      </c>
      <c r="G250" s="2">
        <f t="shared" si="26"/>
        <v>438938.14285714284</v>
      </c>
      <c r="H250" s="2">
        <f t="shared" si="42"/>
        <v>96152048.57142888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2595220.4285714258</v>
      </c>
      <c r="M250" s="8" t="e">
        <f t="shared" si="28"/>
        <v>#N/A</v>
      </c>
      <c r="N250" s="21" t="e">
        <f t="shared" si="15"/>
        <v>#N/A</v>
      </c>
      <c r="O250" s="2" t="e">
        <f t="shared" si="24"/>
        <v>#N/A</v>
      </c>
      <c r="P250" s="2">
        <v>1194874.255702287</v>
      </c>
      <c r="Q250" s="21">
        <f t="shared" si="44"/>
        <v>450000</v>
      </c>
      <c r="R250" s="2">
        <f t="shared" si="43"/>
        <v>98747269</v>
      </c>
      <c r="S250" s="2">
        <f t="shared" si="17"/>
        <v>438938.14285714924</v>
      </c>
      <c r="T250" s="2">
        <f t="shared" si="18"/>
        <v>11061.857142857276</v>
      </c>
      <c r="U250" s="2">
        <f t="shared" si="19"/>
        <v>450000</v>
      </c>
      <c r="V250" s="2">
        <f t="shared" si="33"/>
        <v>59281244.57142847</v>
      </c>
      <c r="W250" s="2">
        <f t="shared" si="20"/>
        <v>438938.14285714179</v>
      </c>
      <c r="X250" s="2">
        <f t="shared" si="6"/>
        <v>11061.857142858207</v>
      </c>
      <c r="Y250" s="2">
        <f t="shared" si="40"/>
        <v>39466024.428571515</v>
      </c>
      <c r="Z250" s="2" t="str">
        <f t="shared" si="8"/>
        <v>MEEP</v>
      </c>
      <c r="AA250" s="2">
        <f>IF(Z250="HERE",Y250,AA249+Graph!$G$1*1000)</f>
        <v>58686117.142857179</v>
      </c>
      <c r="AB250" s="2">
        <f t="shared" si="21"/>
        <v>420000</v>
      </c>
      <c r="AC250" s="2">
        <f t="shared" si="41"/>
        <v>38212213.714285664</v>
      </c>
      <c r="AD250" s="3">
        <f t="shared" si="10"/>
        <v>52800000</v>
      </c>
      <c r="AE250" s="2">
        <f>IF(AE248&gt;=52800000,52800000,IF(AB229=Graph!G$1*1000,AE249+Graph!G$1*1000,AC250))</f>
        <v>49132213.714285664</v>
      </c>
      <c r="AF250" s="3">
        <f t="shared" si="11"/>
        <v>49132213.714285664</v>
      </c>
      <c r="AG250" s="3">
        <f t="shared" si="27"/>
        <v>46895116.114285745</v>
      </c>
      <c r="AH250" s="3" t="e">
        <f t="shared" si="3"/>
        <v>#N/A</v>
      </c>
    </row>
    <row r="251" spans="1:34" x14ac:dyDescent="0.25">
      <c r="A251" s="1">
        <v>44427</v>
      </c>
      <c r="B251" s="2">
        <f t="shared" si="0"/>
        <v>180</v>
      </c>
      <c r="C251" s="7"/>
      <c r="D251" s="2" t="e">
        <f t="shared" si="12"/>
        <v>#N/A</v>
      </c>
      <c r="E251" s="2" t="e">
        <f t="shared" si="22"/>
        <v>#N/A</v>
      </c>
      <c r="F251" s="2">
        <v>1174735.3090035915</v>
      </c>
      <c r="G251" s="2">
        <f t="shared" si="26"/>
        <v>438938.14285714284</v>
      </c>
      <c r="H251" s="2">
        <f t="shared" si="42"/>
        <v>96590986.714286029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2606282.2857142831</v>
      </c>
      <c r="M251" s="8" t="e">
        <f t="shared" si="28"/>
        <v>#N/A</v>
      </c>
      <c r="N251" s="21" t="e">
        <f t="shared" si="15"/>
        <v>#N/A</v>
      </c>
      <c r="O251" s="2" t="e">
        <f t="shared" si="24"/>
        <v>#N/A</v>
      </c>
      <c r="P251" s="2">
        <v>1198991.032412976</v>
      </c>
      <c r="Q251" s="21">
        <f t="shared" si="44"/>
        <v>450000</v>
      </c>
      <c r="R251" s="2">
        <f t="shared" si="43"/>
        <v>99197269</v>
      </c>
      <c r="S251" s="2">
        <f t="shared" si="17"/>
        <v>438938.14285714924</v>
      </c>
      <c r="T251" s="2">
        <f t="shared" si="18"/>
        <v>11061.857142857276</v>
      </c>
      <c r="U251" s="2">
        <f t="shared" si="19"/>
        <v>450000</v>
      </c>
      <c r="V251" s="2">
        <f t="shared" si="33"/>
        <v>59720182.714285612</v>
      </c>
      <c r="W251" s="2">
        <f t="shared" si="20"/>
        <v>438938.14285714179</v>
      </c>
      <c r="X251" s="2">
        <f t="shared" si="6"/>
        <v>11061.857142858207</v>
      </c>
      <c r="Y251" s="2">
        <f t="shared" si="40"/>
        <v>39477086.285714373</v>
      </c>
      <c r="Z251" s="2" t="str">
        <f t="shared" si="8"/>
        <v>MEEP</v>
      </c>
      <c r="AA251" s="2">
        <f>IF(Z251="HERE",Y251,AA250+Graph!$G$1*1000)</f>
        <v>59106117.142857179</v>
      </c>
      <c r="AB251" s="2">
        <f t="shared" si="21"/>
        <v>420000</v>
      </c>
      <c r="AC251" s="2">
        <f t="shared" si="41"/>
        <v>38212213.714285664</v>
      </c>
      <c r="AD251" s="3">
        <f t="shared" si="10"/>
        <v>52800000</v>
      </c>
      <c r="AE251" s="2">
        <f>IF(AE249&gt;=52800000,52800000,IF(AB230=Graph!G$1*1000,AE250+Graph!G$1*1000,AC251))</f>
        <v>49552213.714285664</v>
      </c>
      <c r="AF251" s="3">
        <f t="shared" si="11"/>
        <v>49552213.714285664</v>
      </c>
      <c r="AG251" s="3">
        <f t="shared" si="27"/>
        <v>47294116.114285745</v>
      </c>
      <c r="AH251" s="3" t="e">
        <f t="shared" si="3"/>
        <v>#N/A</v>
      </c>
    </row>
    <row r="252" spans="1:34" x14ac:dyDescent="0.25">
      <c r="A252" s="1">
        <v>44428</v>
      </c>
      <c r="B252" s="2">
        <f t="shared" si="0"/>
        <v>181</v>
      </c>
      <c r="C252" s="7"/>
      <c r="D252" s="2" t="e">
        <f t="shared" si="12"/>
        <v>#N/A</v>
      </c>
      <c r="E252" s="2" t="e">
        <f t="shared" si="22"/>
        <v>#N/A</v>
      </c>
      <c r="F252" s="2">
        <v>1178749.6252100766</v>
      </c>
      <c r="G252" s="2">
        <f t="shared" si="26"/>
        <v>438938.14285714284</v>
      </c>
      <c r="H252" s="2">
        <f t="shared" si="42"/>
        <v>97029924.857143179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2617344.1428571404</v>
      </c>
      <c r="M252" s="8" t="e">
        <f t="shared" si="28"/>
        <v>#N/A</v>
      </c>
      <c r="N252" s="21" t="e">
        <f t="shared" si="15"/>
        <v>#N/A</v>
      </c>
      <c r="O252" s="2" t="e">
        <f t="shared" si="24"/>
        <v>#N/A</v>
      </c>
      <c r="P252" s="2">
        <v>1203107.8091236353</v>
      </c>
      <c r="Q252" s="21">
        <f t="shared" si="44"/>
        <v>450000</v>
      </c>
      <c r="R252" s="2">
        <f t="shared" si="43"/>
        <v>99647269</v>
      </c>
      <c r="S252" s="2">
        <f t="shared" si="17"/>
        <v>438938.14285714924</v>
      </c>
      <c r="T252" s="2">
        <f t="shared" si="18"/>
        <v>11061.857142857276</v>
      </c>
      <c r="U252" s="2">
        <f t="shared" si="19"/>
        <v>450000</v>
      </c>
      <c r="V252" s="2">
        <f t="shared" si="33"/>
        <v>60159120.857142754</v>
      </c>
      <c r="W252" s="2">
        <f t="shared" si="20"/>
        <v>438938.14285714179</v>
      </c>
      <c r="X252" s="2">
        <f t="shared" si="6"/>
        <v>11061.857142858207</v>
      </c>
      <c r="Y252" s="2">
        <f t="shared" si="40"/>
        <v>39488148.142857231</v>
      </c>
      <c r="Z252" s="2" t="str">
        <f t="shared" si="8"/>
        <v>MEEP</v>
      </c>
      <c r="AA252" s="2">
        <f>IF(Z252="HERE",Y252,AA251+Graph!$G$1*1000)</f>
        <v>59526117.142857179</v>
      </c>
      <c r="AB252" s="2">
        <f t="shared" si="21"/>
        <v>420000</v>
      </c>
      <c r="AC252" s="2">
        <f t="shared" si="41"/>
        <v>38212213.714285664</v>
      </c>
      <c r="AD252" s="3">
        <f t="shared" si="10"/>
        <v>52800000</v>
      </c>
      <c r="AE252" s="2">
        <f>IF(AE250&gt;=52800000,52800000,IF(AB231=Graph!G$1*1000,AE251+Graph!G$1*1000,AC252))</f>
        <v>49972213.714285664</v>
      </c>
      <c r="AF252" s="3">
        <f t="shared" si="11"/>
        <v>49972213.714285664</v>
      </c>
      <c r="AG252" s="3">
        <f t="shared" si="27"/>
        <v>47693116.114285745</v>
      </c>
      <c r="AH252" s="3" t="e">
        <f t="shared" si="3"/>
        <v>#N/A</v>
      </c>
    </row>
    <row r="253" spans="1:34" x14ac:dyDescent="0.25">
      <c r="A253" s="1">
        <v>44429</v>
      </c>
      <c r="B253" s="2">
        <f t="shared" si="0"/>
        <v>182</v>
      </c>
      <c r="C253" s="7"/>
      <c r="D253" s="2" t="e">
        <f t="shared" si="12"/>
        <v>#N/A</v>
      </c>
      <c r="E253" s="2" t="e">
        <f t="shared" si="22"/>
        <v>#N/A</v>
      </c>
      <c r="F253" s="2">
        <v>1182763.9414165616</v>
      </c>
      <c r="G253" s="2">
        <f t="shared" si="26"/>
        <v>438938.14285714284</v>
      </c>
      <c r="H253" s="2">
        <f t="shared" si="42"/>
        <v>97468863.000000328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2628405.9999999977</v>
      </c>
      <c r="M253" s="8" t="e">
        <f t="shared" si="28"/>
        <v>#N/A</v>
      </c>
      <c r="N253" s="21" t="e">
        <f t="shared" si="15"/>
        <v>#N/A</v>
      </c>
      <c r="O253" s="2" t="e">
        <f t="shared" si="24"/>
        <v>#N/A</v>
      </c>
      <c r="P253" s="2">
        <v>1207224.5858343244</v>
      </c>
      <c r="Q253" s="21">
        <f t="shared" si="44"/>
        <v>450000</v>
      </c>
      <c r="R253" s="2">
        <f t="shared" si="43"/>
        <v>100097269</v>
      </c>
      <c r="S253" s="2">
        <f t="shared" si="17"/>
        <v>438938.14285714924</v>
      </c>
      <c r="T253" s="2">
        <f t="shared" si="18"/>
        <v>11061.857142857276</v>
      </c>
      <c r="U253" s="2">
        <f t="shared" si="19"/>
        <v>450000</v>
      </c>
      <c r="V253" s="2">
        <f t="shared" si="33"/>
        <v>60598058.999999896</v>
      </c>
      <c r="W253" s="2">
        <f t="shared" si="20"/>
        <v>438938.14285714179</v>
      </c>
      <c r="X253" s="2">
        <f t="shared" si="6"/>
        <v>11061.857142858207</v>
      </c>
      <c r="Y253" s="2">
        <f t="shared" si="40"/>
        <v>39499210.000000089</v>
      </c>
      <c r="Z253" s="2" t="str">
        <f t="shared" si="8"/>
        <v>MEEP</v>
      </c>
      <c r="AA253" s="2">
        <f>IF(Z253="HERE",Y253,AA252+Graph!$G$1*1000)</f>
        <v>59946117.142857179</v>
      </c>
      <c r="AB253" s="2">
        <f t="shared" si="21"/>
        <v>420000</v>
      </c>
      <c r="AC253" s="2">
        <f t="shared" si="41"/>
        <v>38212213.714285664</v>
      </c>
      <c r="AD253" s="3">
        <f t="shared" si="10"/>
        <v>52800000</v>
      </c>
      <c r="AE253" s="2">
        <f>IF(AE251&gt;=52800000,52800000,IF(AB232=Graph!G$1*1000,AE252+Graph!G$1*1000,AC253))</f>
        <v>50392213.714285664</v>
      </c>
      <c r="AF253" s="3">
        <f t="shared" si="11"/>
        <v>50392213.714285664</v>
      </c>
      <c r="AG253" s="3">
        <f t="shared" si="27"/>
        <v>48092116.114285745</v>
      </c>
      <c r="AH253" s="3" t="e">
        <f t="shared" si="3"/>
        <v>#N/A</v>
      </c>
    </row>
    <row r="254" spans="1:34" x14ac:dyDescent="0.25">
      <c r="A254" s="1">
        <v>44430</v>
      </c>
      <c r="B254" s="2">
        <f t="shared" si="0"/>
        <v>183</v>
      </c>
      <c r="C254" s="7"/>
      <c r="D254" s="2" t="e">
        <f t="shared" si="12"/>
        <v>#N/A</v>
      </c>
      <c r="E254" s="2" t="e">
        <f t="shared" si="22"/>
        <v>#N/A</v>
      </c>
      <c r="F254" s="2">
        <v>1186778.2576230466</v>
      </c>
      <c r="G254" s="2">
        <f t="shared" si="26"/>
        <v>438938.14285714284</v>
      </c>
      <c r="H254" s="2">
        <f t="shared" si="42"/>
        <v>97907801.142857477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2639467.8571428549</v>
      </c>
      <c r="M254" s="8" t="e">
        <f t="shared" si="28"/>
        <v>#N/A</v>
      </c>
      <c r="N254" s="21" t="e">
        <f t="shared" si="15"/>
        <v>#N/A</v>
      </c>
      <c r="O254" s="2" t="e">
        <f t="shared" si="24"/>
        <v>#N/A</v>
      </c>
      <c r="P254" s="2">
        <v>1211341.3625450134</v>
      </c>
      <c r="Q254" s="21">
        <f t="shared" si="44"/>
        <v>450000</v>
      </c>
      <c r="R254" s="2">
        <f t="shared" si="43"/>
        <v>100547269</v>
      </c>
      <c r="S254" s="2">
        <f t="shared" si="17"/>
        <v>438938.14285714924</v>
      </c>
      <c r="T254" s="2">
        <f t="shared" si="18"/>
        <v>11061.857142857276</v>
      </c>
      <c r="U254" s="2">
        <f t="shared" si="19"/>
        <v>450000</v>
      </c>
      <c r="V254" s="2">
        <f t="shared" si="33"/>
        <v>61036997.142857037</v>
      </c>
      <c r="W254" s="2">
        <f t="shared" si="20"/>
        <v>438938.14285714179</v>
      </c>
      <c r="X254" s="2">
        <f t="shared" si="6"/>
        <v>11061.857142858207</v>
      </c>
      <c r="Y254" s="2">
        <f t="shared" si="40"/>
        <v>39510271.857142948</v>
      </c>
      <c r="Z254" s="2" t="str">
        <f t="shared" si="8"/>
        <v>MEEP</v>
      </c>
      <c r="AA254" s="2">
        <f>IF(Z254="HERE",Y254,AA253+Graph!$G$1*1000)</f>
        <v>60366117.142857179</v>
      </c>
      <c r="AB254" s="2">
        <f t="shared" si="21"/>
        <v>420000</v>
      </c>
      <c r="AC254" s="2">
        <f t="shared" si="41"/>
        <v>38212213.714285664</v>
      </c>
      <c r="AD254" s="3">
        <f t="shared" si="10"/>
        <v>52800000</v>
      </c>
      <c r="AE254" s="2">
        <f>IF(AE252&gt;=52800000,52800000,IF(AB233=Graph!G$1*1000,AE253+Graph!G$1*1000,AC254))</f>
        <v>50812213.714285664</v>
      </c>
      <c r="AF254" s="3">
        <f t="shared" si="11"/>
        <v>50812213.714285664</v>
      </c>
      <c r="AG254" s="3">
        <f t="shared" si="27"/>
        <v>48491116.114285745</v>
      </c>
      <c r="AH254" s="3" t="e">
        <f t="shared" si="3"/>
        <v>#N/A</v>
      </c>
    </row>
    <row r="255" spans="1:34" x14ac:dyDescent="0.25">
      <c r="A255" s="1">
        <v>44431</v>
      </c>
      <c r="B255" s="2">
        <f t="shared" si="0"/>
        <v>184</v>
      </c>
      <c r="C255" s="7"/>
      <c r="D255" s="2" t="e">
        <f t="shared" si="12"/>
        <v>#N/A</v>
      </c>
      <c r="E255" s="2" t="e">
        <f t="shared" si="22"/>
        <v>#N/A</v>
      </c>
      <c r="F255" s="2">
        <v>1190792.5738295317</v>
      </c>
      <c r="G255" s="2">
        <f t="shared" si="26"/>
        <v>438938.14285714284</v>
      </c>
      <c r="H255" s="2">
        <f t="shared" si="42"/>
        <v>98346739.285714626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2650529.7142857122</v>
      </c>
      <c r="M255" s="8" t="e">
        <f t="shared" si="28"/>
        <v>#N/A</v>
      </c>
      <c r="N255" s="21" t="e">
        <f t="shared" si="15"/>
        <v>#N/A</v>
      </c>
      <c r="O255" s="2" t="e">
        <f t="shared" si="24"/>
        <v>#N/A</v>
      </c>
      <c r="P255" s="2">
        <v>1215458.1392557025</v>
      </c>
      <c r="Q255" s="21">
        <f t="shared" si="44"/>
        <v>450000</v>
      </c>
      <c r="R255" s="2">
        <f t="shared" si="43"/>
        <v>100997269</v>
      </c>
      <c r="S255" s="2">
        <f t="shared" si="17"/>
        <v>438938.14285714924</v>
      </c>
      <c r="T255" s="2">
        <f t="shared" si="18"/>
        <v>11061.857142857276</v>
      </c>
      <c r="U255" s="2">
        <f t="shared" si="19"/>
        <v>450000</v>
      </c>
      <c r="V255" s="2">
        <f t="shared" si="33"/>
        <v>61475935.285714179</v>
      </c>
      <c r="W255" s="2">
        <f t="shared" si="20"/>
        <v>438938.14285714179</v>
      </c>
      <c r="X255" s="2">
        <f t="shared" si="6"/>
        <v>11061.857142858207</v>
      </c>
      <c r="Y255" s="2">
        <f t="shared" si="40"/>
        <v>39521333.714285806</v>
      </c>
      <c r="Z255" s="2" t="str">
        <f t="shared" si="8"/>
        <v>MEEP</v>
      </c>
      <c r="AA255" s="2">
        <f>IF(Z255="HERE",Y255,AA254+Graph!$G$1*1000)</f>
        <v>60786117.142857179</v>
      </c>
      <c r="AB255" s="2">
        <f t="shared" si="21"/>
        <v>420000</v>
      </c>
      <c r="AC255" s="2">
        <f t="shared" si="41"/>
        <v>38212213.714285664</v>
      </c>
      <c r="AD255" s="3">
        <f t="shared" si="10"/>
        <v>52800000</v>
      </c>
      <c r="AE255" s="2">
        <f>IF(AE253&gt;=52800000,52800000,IF(AB234=Graph!G$1*1000,AE254+Graph!G$1*1000,AC255))</f>
        <v>51232213.714285664</v>
      </c>
      <c r="AF255" s="3">
        <f t="shared" si="11"/>
        <v>51232213.714285664</v>
      </c>
      <c r="AG255" s="3">
        <f t="shared" si="27"/>
        <v>48890116.114285745</v>
      </c>
      <c r="AH255" s="3" t="e">
        <f t="shared" si="3"/>
        <v>#N/A</v>
      </c>
    </row>
    <row r="256" spans="1:34" x14ac:dyDescent="0.25">
      <c r="A256" s="1">
        <v>44432</v>
      </c>
      <c r="B256" s="2">
        <f t="shared" si="0"/>
        <v>185</v>
      </c>
      <c r="C256" s="7"/>
      <c r="D256" s="2" t="e">
        <f t="shared" si="12"/>
        <v>#N/A</v>
      </c>
      <c r="E256" s="2" t="e">
        <f t="shared" si="22"/>
        <v>#N/A</v>
      </c>
      <c r="F256" s="2">
        <v>1194806.8900360167</v>
      </c>
      <c r="G256" s="2">
        <f t="shared" si="26"/>
        <v>438938.14285714284</v>
      </c>
      <c r="H256" s="2">
        <f t="shared" si="42"/>
        <v>98785677.428571776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2661591.5714285695</v>
      </c>
      <c r="M256" s="8" t="e">
        <f t="shared" si="28"/>
        <v>#N/A</v>
      </c>
      <c r="N256" s="21" t="e">
        <f t="shared" si="15"/>
        <v>#N/A</v>
      </c>
      <c r="O256" s="2" t="e">
        <f t="shared" si="24"/>
        <v>#N/A</v>
      </c>
      <c r="P256" s="2">
        <v>1219574.9159663916</v>
      </c>
      <c r="Q256" s="21">
        <f t="shared" si="44"/>
        <v>450000</v>
      </c>
      <c r="R256" s="2">
        <f t="shared" si="43"/>
        <v>101447269</v>
      </c>
      <c r="S256" s="2">
        <f t="shared" si="17"/>
        <v>438938.14285714924</v>
      </c>
      <c r="T256" s="2">
        <f t="shared" si="18"/>
        <v>11061.857142857276</v>
      </c>
      <c r="U256" s="2">
        <f t="shared" si="19"/>
        <v>450000</v>
      </c>
      <c r="V256" s="2">
        <f t="shared" si="33"/>
        <v>61914873.428571321</v>
      </c>
      <c r="W256" s="2">
        <f t="shared" si="20"/>
        <v>438938.14285714179</v>
      </c>
      <c r="X256" s="2">
        <f t="shared" si="6"/>
        <v>11061.857142858207</v>
      </c>
      <c r="Y256" s="2">
        <f t="shared" si="40"/>
        <v>39532395.571428664</v>
      </c>
      <c r="Z256" s="2" t="str">
        <f t="shared" si="8"/>
        <v>MEEP</v>
      </c>
      <c r="AA256" s="2">
        <f>IF(Z256="HERE",Y256,AA255+Graph!$G$1*1000)</f>
        <v>61206117.142857179</v>
      </c>
      <c r="AB256" s="2">
        <f t="shared" si="21"/>
        <v>420000</v>
      </c>
      <c r="AC256" s="2">
        <f t="shared" si="41"/>
        <v>38212213.714285664</v>
      </c>
      <c r="AD256" s="3">
        <f t="shared" si="10"/>
        <v>52800000</v>
      </c>
      <c r="AE256" s="2">
        <f>IF(AE254&gt;=52800000,52800000,IF(AB235=Graph!G$1*1000,AE255+Graph!G$1*1000,AC256))</f>
        <v>51652213.714285664</v>
      </c>
      <c r="AF256" s="3">
        <f t="shared" si="11"/>
        <v>51652213.714285664</v>
      </c>
      <c r="AG256" s="3">
        <f t="shared" si="27"/>
        <v>49289116.114285745</v>
      </c>
      <c r="AH256" s="3" t="e">
        <f t="shared" si="3"/>
        <v>#N/A</v>
      </c>
    </row>
    <row r="257" spans="1:34" x14ac:dyDescent="0.25">
      <c r="A257" s="1">
        <v>44433</v>
      </c>
      <c r="B257" s="2">
        <f t="shared" ref="B257:B385" si="45">ROW(M257)-MATCH(MAX(I:I),I:I,0)</f>
        <v>186</v>
      </c>
      <c r="C257" s="7"/>
      <c r="D257" s="2" t="e">
        <f t="shared" si="12"/>
        <v>#N/A</v>
      </c>
      <c r="E257" s="2" t="e">
        <f t="shared" si="22"/>
        <v>#N/A</v>
      </c>
      <c r="F257" s="2">
        <v>1198821.2062425017</v>
      </c>
      <c r="G257" s="2">
        <f t="shared" si="26"/>
        <v>438938.14285714284</v>
      </c>
      <c r="H257" s="2">
        <f t="shared" si="42"/>
        <v>99224615.571428925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2672653.4285714268</v>
      </c>
      <c r="M257" s="8" t="e">
        <f t="shared" si="28"/>
        <v>#N/A</v>
      </c>
      <c r="N257" s="21" t="e">
        <f t="shared" si="15"/>
        <v>#N/A</v>
      </c>
      <c r="O257" s="2" t="e">
        <f t="shared" si="24"/>
        <v>#N/A</v>
      </c>
      <c r="P257" s="2">
        <v>1223691.6926770806</v>
      </c>
      <c r="Q257" s="21">
        <f t="shared" si="44"/>
        <v>450000</v>
      </c>
      <c r="R257" s="2">
        <f t="shared" si="43"/>
        <v>101897269</v>
      </c>
      <c r="S257" s="2">
        <f t="shared" si="17"/>
        <v>438938.14285714924</v>
      </c>
      <c r="T257" s="2">
        <f t="shared" si="18"/>
        <v>11061.857142857276</v>
      </c>
      <c r="U257" s="2">
        <f t="shared" si="19"/>
        <v>450000</v>
      </c>
      <c r="V257" s="2">
        <f t="shared" si="33"/>
        <v>62353811.571428463</v>
      </c>
      <c r="W257" s="2">
        <f t="shared" si="20"/>
        <v>438938.14285714179</v>
      </c>
      <c r="X257" s="2">
        <f t="shared" si="6"/>
        <v>11061.857142858207</v>
      </c>
      <c r="Y257" s="2">
        <f t="shared" si="40"/>
        <v>39543457.428571522</v>
      </c>
      <c r="Z257" s="2" t="str">
        <f t="shared" si="8"/>
        <v>MEEP</v>
      </c>
      <c r="AA257" s="2">
        <f>IF(Z257="HERE",Y257,AA256+Graph!$G$1*1000)</f>
        <v>61626117.142857179</v>
      </c>
      <c r="AB257" s="2">
        <f t="shared" si="21"/>
        <v>420000</v>
      </c>
      <c r="AC257" s="2">
        <f t="shared" si="41"/>
        <v>38212213.714285664</v>
      </c>
      <c r="AD257" s="3">
        <f t="shared" si="10"/>
        <v>52800000</v>
      </c>
      <c r="AE257" s="2">
        <f>IF(AE255&gt;=52800000,52800000,IF(AB236=Graph!G$1*1000,AE256+Graph!G$1*1000,AC257))</f>
        <v>52072213.714285664</v>
      </c>
      <c r="AF257" s="3">
        <f t="shared" si="11"/>
        <v>52072213.714285664</v>
      </c>
      <c r="AG257" s="3">
        <f t="shared" si="27"/>
        <v>49682610.685714282</v>
      </c>
      <c r="AH257" s="3" t="e">
        <f t="shared" si="3"/>
        <v>#N/A</v>
      </c>
    </row>
    <row r="258" spans="1:34" x14ac:dyDescent="0.25">
      <c r="A258" s="1">
        <v>44434</v>
      </c>
      <c r="B258" s="2">
        <f t="shared" si="45"/>
        <v>187</v>
      </c>
      <c r="C258" s="7"/>
      <c r="D258" s="2" t="e">
        <f t="shared" si="12"/>
        <v>#N/A</v>
      </c>
      <c r="E258" s="2" t="e">
        <f t="shared" si="22"/>
        <v>#N/A</v>
      </c>
      <c r="F258" s="2">
        <v>1202835.522448957</v>
      </c>
      <c r="G258" s="2">
        <f t="shared" si="26"/>
        <v>438938.14285714284</v>
      </c>
      <c r="H258" s="2">
        <f t="shared" si="42"/>
        <v>99663553.714286074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2683715.2857142841</v>
      </c>
      <c r="M258" s="8" t="e">
        <f t="shared" si="28"/>
        <v>#N/A</v>
      </c>
      <c r="N258" s="21" t="e">
        <f t="shared" si="15"/>
        <v>#N/A</v>
      </c>
      <c r="O258" s="2" t="e">
        <f t="shared" si="24"/>
        <v>#N/A</v>
      </c>
      <c r="P258" s="2">
        <v>1227808.4693877399</v>
      </c>
      <c r="Q258" s="21">
        <f t="shared" si="44"/>
        <v>450000</v>
      </c>
      <c r="R258" s="2">
        <f t="shared" si="43"/>
        <v>102347269</v>
      </c>
      <c r="S258" s="2">
        <f t="shared" si="17"/>
        <v>438938.14285714924</v>
      </c>
      <c r="T258" s="2">
        <f t="shared" si="18"/>
        <v>11061.857142857276</v>
      </c>
      <c r="U258" s="2">
        <f t="shared" si="19"/>
        <v>450000</v>
      </c>
      <c r="V258" s="2">
        <f t="shared" si="33"/>
        <v>62792749.714285605</v>
      </c>
      <c r="W258" s="2">
        <f t="shared" si="20"/>
        <v>438938.14285714179</v>
      </c>
      <c r="X258" s="2">
        <f t="shared" si="6"/>
        <v>11061.857142858207</v>
      </c>
      <c r="Y258" s="2">
        <f t="shared" si="40"/>
        <v>39554519.28571438</v>
      </c>
      <c r="Z258" s="2" t="str">
        <f t="shared" si="8"/>
        <v>MEEP</v>
      </c>
      <c r="AA258" s="2">
        <f>IF(Z258="HERE",Y258,AA257+Graph!$G$1*1000)</f>
        <v>62046117.142857179</v>
      </c>
      <c r="AB258" s="2">
        <f t="shared" si="21"/>
        <v>420000</v>
      </c>
      <c r="AC258" s="2">
        <f t="shared" si="41"/>
        <v>38212213.714285664</v>
      </c>
      <c r="AD258" s="3">
        <f t="shared" si="10"/>
        <v>52800000</v>
      </c>
      <c r="AE258" s="2">
        <f>IF(AE256&gt;=52800000,52800000,IF(AB237=Graph!G$1*1000,AE257+Graph!G$1*1000,AC258))</f>
        <v>52492213.714285664</v>
      </c>
      <c r="AF258" s="3">
        <f t="shared" si="11"/>
        <v>52492213.714285664</v>
      </c>
      <c r="AG258" s="3">
        <f t="shared" si="27"/>
        <v>49703610.685714282</v>
      </c>
      <c r="AH258" s="3" t="e">
        <f t="shared" si="3"/>
        <v>#N/A</v>
      </c>
    </row>
    <row r="259" spans="1:34" x14ac:dyDescent="0.25">
      <c r="A259" s="1">
        <v>44435</v>
      </c>
      <c r="B259" s="2">
        <f t="shared" si="45"/>
        <v>188</v>
      </c>
      <c r="C259" s="7"/>
      <c r="D259" s="2" t="e">
        <f t="shared" si="12"/>
        <v>#N/A</v>
      </c>
      <c r="E259" s="2" t="e">
        <f t="shared" si="22"/>
        <v>#N/A</v>
      </c>
      <c r="F259" s="2">
        <v>1206849.838655442</v>
      </c>
      <c r="G259" s="2">
        <f t="shared" si="26"/>
        <v>438938.14285714284</v>
      </c>
      <c r="H259" s="2">
        <f t="shared" si="42"/>
        <v>100102491.85714322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2694777.1428571413</v>
      </c>
      <c r="M259" s="8" t="e">
        <f t="shared" si="28"/>
        <v>#N/A</v>
      </c>
      <c r="N259" s="21" t="e">
        <f t="shared" si="15"/>
        <v>#N/A</v>
      </c>
      <c r="O259" s="2" t="e">
        <f t="shared" si="24"/>
        <v>#N/A</v>
      </c>
      <c r="P259" s="2">
        <v>1231925.246098429</v>
      </c>
      <c r="Q259" s="21">
        <f t="shared" si="44"/>
        <v>450000</v>
      </c>
      <c r="R259" s="2">
        <f t="shared" si="43"/>
        <v>102797269</v>
      </c>
      <c r="S259" s="2">
        <f t="shared" si="17"/>
        <v>438938.14285714924</v>
      </c>
      <c r="T259" s="2">
        <f t="shared" si="18"/>
        <v>11061.857142857276</v>
      </c>
      <c r="U259" s="2">
        <f t="shared" si="19"/>
        <v>450000</v>
      </c>
      <c r="V259" s="2">
        <f t="shared" si="33"/>
        <v>63231687.857142746</v>
      </c>
      <c r="W259" s="2">
        <f t="shared" si="20"/>
        <v>438938.14285714179</v>
      </c>
      <c r="X259" s="2">
        <f t="shared" si="6"/>
        <v>11061.857142858207</v>
      </c>
      <c r="Y259" s="2">
        <f t="shared" si="40"/>
        <v>39565581.142857239</v>
      </c>
      <c r="Z259" s="2" t="str">
        <f t="shared" si="8"/>
        <v>MEEP</v>
      </c>
      <c r="AA259" s="2">
        <f>IF(Z259="HERE",Y259,AA258+Graph!$G$1*1000)</f>
        <v>62466117.142857179</v>
      </c>
      <c r="AB259" s="2">
        <f t="shared" si="21"/>
        <v>420000</v>
      </c>
      <c r="AC259" s="2">
        <f t="shared" si="41"/>
        <v>38212213.714285664</v>
      </c>
      <c r="AD259" s="3">
        <f t="shared" si="10"/>
        <v>52800000</v>
      </c>
      <c r="AE259" s="2">
        <f>IF(AE257&gt;=52800000,52800000,IF(AB238=Graph!G$1*1000,AE258+Graph!G$1*1000,AC259))</f>
        <v>52912213.714285664</v>
      </c>
      <c r="AF259" s="3">
        <f t="shared" si="11"/>
        <v>52800000</v>
      </c>
      <c r="AG259" s="3">
        <f t="shared" si="27"/>
        <v>49724610.685714282</v>
      </c>
      <c r="AH259" s="3" t="e">
        <f t="shared" si="3"/>
        <v>#N/A</v>
      </c>
    </row>
    <row r="260" spans="1:34" x14ac:dyDescent="0.25">
      <c r="A260" s="1">
        <v>44436</v>
      </c>
      <c r="B260" s="2">
        <f t="shared" si="45"/>
        <v>189</v>
      </c>
      <c r="C260" s="7"/>
      <c r="D260" s="2" t="e">
        <f t="shared" si="12"/>
        <v>#N/A</v>
      </c>
      <c r="E260" s="2" t="e">
        <f t="shared" si="22"/>
        <v>#N/A</v>
      </c>
      <c r="F260" s="2">
        <v>1210864.154861927</v>
      </c>
      <c r="G260" s="2">
        <f t="shared" si="26"/>
        <v>438938.14285714284</v>
      </c>
      <c r="H260" s="2">
        <f t="shared" si="42"/>
        <v>100541430.00000037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2705838.9999999986</v>
      </c>
      <c r="M260" s="8" t="e">
        <f t="shared" si="28"/>
        <v>#N/A</v>
      </c>
      <c r="N260" s="21" t="e">
        <f t="shared" si="15"/>
        <v>#N/A</v>
      </c>
      <c r="O260" s="2" t="e">
        <f t="shared" si="24"/>
        <v>#N/A</v>
      </c>
      <c r="P260" s="2">
        <v>1236042.022809118</v>
      </c>
      <c r="Q260" s="21">
        <f t="shared" si="44"/>
        <v>450000</v>
      </c>
      <c r="R260" s="2">
        <f t="shared" si="43"/>
        <v>103247269</v>
      </c>
      <c r="S260" s="2">
        <f t="shared" si="17"/>
        <v>438938.14285714924</v>
      </c>
      <c r="T260" s="2">
        <f t="shared" si="18"/>
        <v>11061.857142857276</v>
      </c>
      <c r="U260" s="2">
        <f t="shared" si="19"/>
        <v>450000</v>
      </c>
      <c r="V260" s="2">
        <f t="shared" si="33"/>
        <v>63670625.999999888</v>
      </c>
      <c r="W260" s="2">
        <f t="shared" si="20"/>
        <v>438938.14285714179</v>
      </c>
      <c r="X260" s="2">
        <f t="shared" si="6"/>
        <v>11061.857142858207</v>
      </c>
      <c r="Y260" s="2">
        <f t="shared" si="40"/>
        <v>39576643.000000097</v>
      </c>
      <c r="Z260" s="2" t="str">
        <f t="shared" si="8"/>
        <v>MEEP</v>
      </c>
      <c r="AA260" s="2">
        <f>IF(Z260="HERE",Y260,AA259+Graph!$G$1*1000)</f>
        <v>62886117.142857179</v>
      </c>
      <c r="AB260" s="2">
        <f t="shared" si="21"/>
        <v>420000</v>
      </c>
      <c r="AC260" s="2">
        <f t="shared" si="41"/>
        <v>38212213.714285664</v>
      </c>
      <c r="AD260" s="3">
        <f t="shared" si="10"/>
        <v>52800000</v>
      </c>
      <c r="AE260" s="2">
        <f>IF(AE258&gt;=52800000,52800000,IF(AB239=Graph!G$1*1000,AE259+Graph!G$1*1000,AC260))</f>
        <v>53332213.714285664</v>
      </c>
      <c r="AF260" s="3">
        <f t="shared" si="11"/>
        <v>52800000</v>
      </c>
      <c r="AG260" s="3">
        <f t="shared" si="27"/>
        <v>49745610.685714282</v>
      </c>
      <c r="AH260" s="3" t="e">
        <f t="shared" si="3"/>
        <v>#N/A</v>
      </c>
    </row>
    <row r="261" spans="1:34" x14ac:dyDescent="0.25">
      <c r="A261" s="1">
        <v>44437</v>
      </c>
      <c r="B261" s="2">
        <f t="shared" si="45"/>
        <v>190</v>
      </c>
      <c r="C261" s="7"/>
      <c r="D261" s="2" t="e">
        <f t="shared" si="12"/>
        <v>#N/A</v>
      </c>
      <c r="E261" s="2" t="e">
        <f t="shared" si="22"/>
        <v>#N/A</v>
      </c>
      <c r="F261" s="2">
        <v>1214878.4710684121</v>
      </c>
      <c r="G261" s="2">
        <f t="shared" si="26"/>
        <v>438938.14285714284</v>
      </c>
      <c r="H261" s="2">
        <f t="shared" si="42"/>
        <v>100980368.14285752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2716900.8571428559</v>
      </c>
      <c r="M261" s="8" t="e">
        <f t="shared" si="28"/>
        <v>#N/A</v>
      </c>
      <c r="N261" s="21" t="e">
        <f t="shared" si="15"/>
        <v>#N/A</v>
      </c>
      <c r="O261" s="2" t="e">
        <f t="shared" si="24"/>
        <v>#N/A</v>
      </c>
      <c r="P261" s="2">
        <v>1240158.7995198071</v>
      </c>
      <c r="Q261" s="21">
        <f t="shared" si="44"/>
        <v>450000</v>
      </c>
      <c r="R261" s="2">
        <f t="shared" si="43"/>
        <v>103697269</v>
      </c>
      <c r="S261" s="2">
        <f t="shared" si="17"/>
        <v>438938.14285714924</v>
      </c>
      <c r="T261" s="2">
        <f t="shared" si="18"/>
        <v>11061.857142857276</v>
      </c>
      <c r="U261" s="2">
        <f t="shared" si="19"/>
        <v>450000</v>
      </c>
      <c r="V261" s="2">
        <f t="shared" si="33"/>
        <v>64109564.14285703</v>
      </c>
      <c r="W261" s="2">
        <f t="shared" si="20"/>
        <v>438938.14285714179</v>
      </c>
      <c r="X261" s="2">
        <f t="shared" si="6"/>
        <v>11061.857142858207</v>
      </c>
      <c r="Y261" s="2">
        <f t="shared" si="40"/>
        <v>39587704.857142955</v>
      </c>
      <c r="Z261" s="2" t="str">
        <f t="shared" si="8"/>
        <v>MEEP</v>
      </c>
      <c r="AA261" s="2">
        <f>IF(Z261="HERE",Y261,AA260+Graph!$G$1*1000)</f>
        <v>63306117.142857179</v>
      </c>
      <c r="AB261" s="2">
        <f t="shared" si="21"/>
        <v>420000</v>
      </c>
      <c r="AC261" s="2">
        <f t="shared" si="41"/>
        <v>38212213.714285664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49766610.685714282</v>
      </c>
      <c r="AH261" s="3" t="e">
        <f t="shared" si="3"/>
        <v>#N/A</v>
      </c>
    </row>
    <row r="262" spans="1:34" x14ac:dyDescent="0.25">
      <c r="A262" s="1">
        <v>44438</v>
      </c>
      <c r="B262" s="2">
        <f t="shared" si="45"/>
        <v>191</v>
      </c>
      <c r="C262" s="7"/>
      <c r="D262" s="2" t="e">
        <f t="shared" si="12"/>
        <v>#N/A</v>
      </c>
      <c r="E262" s="2" t="e">
        <f t="shared" si="22"/>
        <v>#N/A</v>
      </c>
      <c r="F262" s="2">
        <v>1218892.7872748971</v>
      </c>
      <c r="G262" s="2">
        <f t="shared" si="26"/>
        <v>438938.14285714284</v>
      </c>
      <c r="H262" s="2">
        <f t="shared" si="42"/>
        <v>101419306.28571467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2727962.7142857132</v>
      </c>
      <c r="M262" s="8" t="e">
        <f t="shared" si="28"/>
        <v>#N/A</v>
      </c>
      <c r="N262" s="21" t="e">
        <f t="shared" si="15"/>
        <v>#N/A</v>
      </c>
      <c r="O262" s="2" t="e">
        <f t="shared" si="24"/>
        <v>#N/A</v>
      </c>
      <c r="P262" s="2">
        <v>1244275.5762304962</v>
      </c>
      <c r="Q262" s="21">
        <f t="shared" si="44"/>
        <v>450000</v>
      </c>
      <c r="R262" s="2">
        <f t="shared" si="43"/>
        <v>104147269</v>
      </c>
      <c r="S262" s="2">
        <f t="shared" si="17"/>
        <v>438938.14285714924</v>
      </c>
      <c r="T262" s="2">
        <f t="shared" si="18"/>
        <v>11061.857142857276</v>
      </c>
      <c r="U262" s="2">
        <f t="shared" si="19"/>
        <v>450000</v>
      </c>
      <c r="V262" s="2">
        <f t="shared" si="33"/>
        <v>64548502.285714172</v>
      </c>
      <c r="W262" s="2">
        <f t="shared" si="20"/>
        <v>438938.14285714179</v>
      </c>
      <c r="X262" s="2">
        <f t="shared" si="6"/>
        <v>11061.857142858207</v>
      </c>
      <c r="Y262" s="2">
        <f t="shared" si="40"/>
        <v>39598766.714285813</v>
      </c>
      <c r="Z262" s="2" t="str">
        <f t="shared" si="8"/>
        <v>MEEP</v>
      </c>
      <c r="AA262" s="2">
        <f>IF(Z262="HERE",Y262,AA261+Graph!$G$1*1000)</f>
        <v>63726117.142857179</v>
      </c>
      <c r="AB262" s="2">
        <f t="shared" si="21"/>
        <v>420000</v>
      </c>
      <c r="AC262" s="2">
        <f t="shared" si="41"/>
        <v>38212213.714285664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49787610.685714282</v>
      </c>
      <c r="AH262" s="3" t="e">
        <f t="shared" si="3"/>
        <v>#N/A</v>
      </c>
    </row>
    <row r="263" spans="1:34" x14ac:dyDescent="0.25">
      <c r="A263" s="1">
        <v>44439</v>
      </c>
      <c r="B263" s="2">
        <f t="shared" si="45"/>
        <v>192</v>
      </c>
      <c r="C263" s="7"/>
      <c r="D263" s="2" t="e">
        <f t="shared" si="12"/>
        <v>#N/A</v>
      </c>
      <c r="E263" s="2" t="e">
        <f t="shared" si="22"/>
        <v>#N/A</v>
      </c>
      <c r="F263" s="2">
        <v>1222907.1034813821</v>
      </c>
      <c r="G263" s="2">
        <f t="shared" si="26"/>
        <v>438938.14285714284</v>
      </c>
      <c r="H263" s="2">
        <f t="shared" si="42"/>
        <v>101858244.42857182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2739024.5714285704</v>
      </c>
      <c r="M263" s="8" t="e">
        <f t="shared" si="28"/>
        <v>#N/A</v>
      </c>
      <c r="N263" s="21" t="e">
        <f t="shared" si="15"/>
        <v>#N/A</v>
      </c>
      <c r="O263" s="2" t="e">
        <f t="shared" si="24"/>
        <v>#N/A</v>
      </c>
      <c r="P263" s="2">
        <v>1248392.3529411852</v>
      </c>
      <c r="Q263" s="21">
        <f t="shared" si="44"/>
        <v>450000</v>
      </c>
      <c r="R263" s="2">
        <f t="shared" si="43"/>
        <v>104597269</v>
      </c>
      <c r="S263" s="2">
        <f t="shared" si="17"/>
        <v>438938.14285714924</v>
      </c>
      <c r="T263" s="2">
        <f t="shared" si="18"/>
        <v>11061.857142857276</v>
      </c>
      <c r="U263" s="2">
        <f t="shared" si="19"/>
        <v>450000</v>
      </c>
      <c r="V263" s="2">
        <f t="shared" si="33"/>
        <v>64987440.428571314</v>
      </c>
      <c r="W263" s="2">
        <f t="shared" si="20"/>
        <v>438938.14285714179</v>
      </c>
      <c r="X263" s="2">
        <f t="shared" si="6"/>
        <v>11061.857142858207</v>
      </c>
      <c r="Y263" s="2">
        <f t="shared" si="40"/>
        <v>39609828.571428671</v>
      </c>
      <c r="Z263" s="2" t="str">
        <f t="shared" si="8"/>
        <v>MEEP</v>
      </c>
      <c r="AA263" s="2">
        <f>IF(Z263="HERE",Y263,AA262+Graph!$G$1*1000)</f>
        <v>64146117.142857179</v>
      </c>
      <c r="AB263" s="2">
        <f t="shared" si="21"/>
        <v>420000</v>
      </c>
      <c r="AC263" s="2">
        <f t="shared" si="41"/>
        <v>38212213.714285664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49808610.685714282</v>
      </c>
      <c r="AH263" s="3" t="e">
        <f t="shared" si="3"/>
        <v>#N/A</v>
      </c>
    </row>
    <row r="264" spans="1:34" x14ac:dyDescent="0.25">
      <c r="A264" s="1">
        <v>44440</v>
      </c>
      <c r="B264" s="2">
        <f t="shared" si="45"/>
        <v>193</v>
      </c>
      <c r="C264" s="7"/>
      <c r="D264" s="2" t="e">
        <f t="shared" si="12"/>
        <v>#N/A</v>
      </c>
      <c r="E264" s="2" t="e">
        <f t="shared" si="22"/>
        <v>#N/A</v>
      </c>
      <c r="F264" s="2">
        <v>1226921.4196878672</v>
      </c>
      <c r="G264" s="2">
        <f t="shared" si="26"/>
        <v>438938.14285714284</v>
      </c>
      <c r="H264" s="2">
        <f t="shared" si="42"/>
        <v>102297182.57142897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2750086.4285714277</v>
      </c>
      <c r="M264" s="8" t="e">
        <f t="shared" si="28"/>
        <v>#N/A</v>
      </c>
      <c r="N264" s="21" t="e">
        <f t="shared" si="15"/>
        <v>#N/A</v>
      </c>
      <c r="O264" s="2" t="e">
        <f t="shared" si="24"/>
        <v>#N/A</v>
      </c>
      <c r="P264" s="2">
        <v>1252509.1296518445</v>
      </c>
      <c r="Q264" s="21">
        <f t="shared" si="44"/>
        <v>450000</v>
      </c>
      <c r="R264" s="2">
        <f t="shared" si="43"/>
        <v>105047269</v>
      </c>
      <c r="S264" s="2">
        <f t="shared" si="17"/>
        <v>438938.14285714924</v>
      </c>
      <c r="T264" s="2">
        <f t="shared" si="18"/>
        <v>11061.857142857276</v>
      </c>
      <c r="U264" s="2">
        <f t="shared" si="19"/>
        <v>450000</v>
      </c>
      <c r="V264" s="2">
        <f t="shared" si="33"/>
        <v>65426378.571428455</v>
      </c>
      <c r="W264" s="2">
        <f t="shared" si="20"/>
        <v>438938.14285714179</v>
      </c>
      <c r="X264" s="2">
        <f t="shared" si="6"/>
        <v>11061.857142858207</v>
      </c>
      <c r="Y264" s="2">
        <f t="shared" si="40"/>
        <v>39620890.42857153</v>
      </c>
      <c r="Z264" s="2" t="str">
        <f t="shared" si="8"/>
        <v>MEEP</v>
      </c>
      <c r="AA264" s="2">
        <f>IF(Z264="HERE",Y264,AA263+Graph!$G$1*1000)</f>
        <v>64566117.142857179</v>
      </c>
      <c r="AB264" s="2">
        <f t="shared" si="21"/>
        <v>420000</v>
      </c>
      <c r="AC264" s="2">
        <f t="shared" si="41"/>
        <v>38212213.714285664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49829610.685714282</v>
      </c>
      <c r="AH264" s="3" t="e">
        <f t="shared" si="3"/>
        <v>#N/A</v>
      </c>
    </row>
    <row r="265" spans="1:34" x14ac:dyDescent="0.25">
      <c r="A265" s="1">
        <v>44441</v>
      </c>
      <c r="B265" s="2">
        <f t="shared" si="45"/>
        <v>194</v>
      </c>
      <c r="C265" s="7"/>
      <c r="D265" s="2" t="e">
        <f t="shared" si="12"/>
        <v>#N/A</v>
      </c>
      <c r="E265" s="2" t="e">
        <f t="shared" si="22"/>
        <v>#N/A</v>
      </c>
      <c r="F265" s="2">
        <v>1230935.7358943522</v>
      </c>
      <c r="G265" s="2">
        <f t="shared" si="26"/>
        <v>438938.14285714284</v>
      </c>
      <c r="H265" s="2">
        <f t="shared" si="42"/>
        <v>102736120.71428612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2761148.285714285</v>
      </c>
      <c r="M265" s="8" t="e">
        <f t="shared" si="28"/>
        <v>#N/A</v>
      </c>
      <c r="N265" s="21" t="e">
        <f t="shared" si="15"/>
        <v>#N/A</v>
      </c>
      <c r="O265" s="2" t="e">
        <f t="shared" si="24"/>
        <v>#N/A</v>
      </c>
      <c r="P265" s="2">
        <v>1256625.9063625336</v>
      </c>
      <c r="Q265" s="21">
        <f t="shared" si="44"/>
        <v>450000</v>
      </c>
      <c r="R265" s="2">
        <f t="shared" si="43"/>
        <v>105497269</v>
      </c>
      <c r="S265" s="2">
        <f t="shared" si="17"/>
        <v>438938.14285714924</v>
      </c>
      <c r="T265" s="2">
        <f t="shared" si="18"/>
        <v>11061.857142857276</v>
      </c>
      <c r="U265" s="2">
        <f t="shared" si="19"/>
        <v>450000</v>
      </c>
      <c r="V265" s="2">
        <f t="shared" si="33"/>
        <v>65865316.714285597</v>
      </c>
      <c r="W265" s="2">
        <f t="shared" si="20"/>
        <v>438938.14285714179</v>
      </c>
      <c r="X265" s="2">
        <f t="shared" si="6"/>
        <v>11061.857142858207</v>
      </c>
      <c r="Y265" s="2">
        <f t="shared" si="40"/>
        <v>39631952.285714388</v>
      </c>
      <c r="Z265" s="2" t="str">
        <f t="shared" si="8"/>
        <v>MEEP</v>
      </c>
      <c r="AA265" s="2">
        <f>IF(Z265="HERE",Y265,AA264+Graph!$G$1*1000)</f>
        <v>64986117.142857179</v>
      </c>
      <c r="AB265" s="2">
        <f t="shared" si="21"/>
        <v>420000</v>
      </c>
      <c r="AC265" s="2">
        <f t="shared" si="41"/>
        <v>38212213.714285664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49850610.685714282</v>
      </c>
      <c r="AH265" s="3" t="e">
        <f t="shared" si="3"/>
        <v>#N/A</v>
      </c>
    </row>
    <row r="266" spans="1:34" x14ac:dyDescent="0.25">
      <c r="A266" s="1">
        <v>44442</v>
      </c>
      <c r="B266" s="2">
        <f t="shared" si="45"/>
        <v>195</v>
      </c>
      <c r="C266" s="7"/>
      <c r="D266" s="2" t="e">
        <f t="shared" si="12"/>
        <v>#N/A</v>
      </c>
      <c r="E266" s="2" t="e">
        <f t="shared" si="22"/>
        <v>#N/A</v>
      </c>
      <c r="F266" s="2">
        <v>1234950.0521008372</v>
      </c>
      <c r="G266" s="2">
        <f t="shared" si="26"/>
        <v>438938.14285714284</v>
      </c>
      <c r="H266" s="2">
        <f t="shared" si="42"/>
        <v>103175058.85714327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2772210.1428571423</v>
      </c>
      <c r="M266" s="8" t="e">
        <f t="shared" si="28"/>
        <v>#N/A</v>
      </c>
      <c r="N266" s="21" t="e">
        <f t="shared" si="15"/>
        <v>#N/A</v>
      </c>
      <c r="O266" s="2" t="e">
        <f t="shared" si="24"/>
        <v>#N/A</v>
      </c>
      <c r="P266" s="2">
        <v>1260742.6830732226</v>
      </c>
      <c r="Q266" s="21">
        <f t="shared" si="44"/>
        <v>450000</v>
      </c>
      <c r="R266" s="2">
        <f t="shared" si="43"/>
        <v>105947269</v>
      </c>
      <c r="S266" s="2">
        <f t="shared" si="17"/>
        <v>438938.14285714924</v>
      </c>
      <c r="T266" s="2">
        <f t="shared" si="18"/>
        <v>11061.857142857276</v>
      </c>
      <c r="U266" s="2">
        <f t="shared" si="19"/>
        <v>450000</v>
      </c>
      <c r="V266" s="2">
        <f t="shared" si="33"/>
        <v>66304254.857142739</v>
      </c>
      <c r="W266" s="2">
        <f t="shared" si="20"/>
        <v>438938.14285714179</v>
      </c>
      <c r="X266" s="2">
        <f t="shared" si="6"/>
        <v>11061.857142858207</v>
      </c>
      <c r="Y266" s="2">
        <f t="shared" si="40"/>
        <v>39643014.142857246</v>
      </c>
      <c r="Z266" s="2" t="str">
        <f t="shared" si="8"/>
        <v>MEEP</v>
      </c>
      <c r="AA266" s="2">
        <f>IF(Z266="HERE",Y266,AA265+Graph!$G$1*1000)</f>
        <v>65406117.142857179</v>
      </c>
      <c r="AB266" s="2">
        <f t="shared" si="21"/>
        <v>420000</v>
      </c>
      <c r="AC266" s="2">
        <f t="shared" si="41"/>
        <v>38212213.714285664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49871610.685714282</v>
      </c>
      <c r="AH266" s="3" t="e">
        <f t="shared" si="3"/>
        <v>#N/A</v>
      </c>
    </row>
    <row r="267" spans="1:34" x14ac:dyDescent="0.25">
      <c r="A267" s="1">
        <v>44443</v>
      </c>
      <c r="B267" s="2">
        <f t="shared" si="45"/>
        <v>196</v>
      </c>
      <c r="C267" s="7"/>
      <c r="D267" s="2" t="e">
        <f t="shared" si="12"/>
        <v>#N/A</v>
      </c>
      <c r="E267" s="2" t="e">
        <f t="shared" si="22"/>
        <v>#N/A</v>
      </c>
      <c r="F267" s="2">
        <v>1238964.3683073223</v>
      </c>
      <c r="G267" s="2">
        <f t="shared" si="26"/>
        <v>438938.14285714284</v>
      </c>
      <c r="H267" s="2">
        <f t="shared" si="42"/>
        <v>103613997.00000042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2783271.9999999995</v>
      </c>
      <c r="M267" s="8" t="e">
        <f t="shared" si="28"/>
        <v>#N/A</v>
      </c>
      <c r="N267" s="21" t="e">
        <f t="shared" si="15"/>
        <v>#N/A</v>
      </c>
      <c r="O267" s="2" t="e">
        <f t="shared" si="24"/>
        <v>#N/A</v>
      </c>
      <c r="P267" s="2">
        <v>1264859.4597839117</v>
      </c>
      <c r="Q267" s="21">
        <f t="shared" si="44"/>
        <v>450000</v>
      </c>
      <c r="R267" s="2">
        <f t="shared" si="43"/>
        <v>106397269</v>
      </c>
      <c r="S267" s="2">
        <f t="shared" si="17"/>
        <v>438938.14285714924</v>
      </c>
      <c r="T267" s="2">
        <f t="shared" si="18"/>
        <v>11061.857142857276</v>
      </c>
      <c r="U267" s="2">
        <f t="shared" si="19"/>
        <v>450000</v>
      </c>
      <c r="V267" s="2">
        <f t="shared" si="33"/>
        <v>66743192.999999881</v>
      </c>
      <c r="W267" s="2">
        <f t="shared" si="20"/>
        <v>438938.14285714179</v>
      </c>
      <c r="X267" s="2">
        <f t="shared" si="6"/>
        <v>11061.857142858207</v>
      </c>
      <c r="Y267" s="2">
        <f t="shared" si="40"/>
        <v>39654076.000000104</v>
      </c>
      <c r="Z267" s="2" t="str">
        <f t="shared" si="8"/>
        <v>MEEP</v>
      </c>
      <c r="AA267" s="2">
        <f>IF(Z267="HERE",Y267,AA266+Graph!$G$1*1000)</f>
        <v>65826117.142857179</v>
      </c>
      <c r="AB267" s="2">
        <f t="shared" si="21"/>
        <v>420000</v>
      </c>
      <c r="AC267" s="2">
        <f t="shared" si="41"/>
        <v>38212213.714285664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49892610.685714282</v>
      </c>
      <c r="AH267" s="3" t="e">
        <f t="shared" si="3"/>
        <v>#N/A</v>
      </c>
    </row>
    <row r="268" spans="1:34" x14ac:dyDescent="0.25">
      <c r="A268" s="1">
        <v>44444</v>
      </c>
      <c r="B268" s="2">
        <f t="shared" si="45"/>
        <v>197</v>
      </c>
      <c r="C268" s="7"/>
      <c r="D268" s="2" t="e">
        <f t="shared" si="12"/>
        <v>#N/A</v>
      </c>
      <c r="E268" s="2" t="e">
        <f t="shared" si="22"/>
        <v>#N/A</v>
      </c>
      <c r="F268" s="2">
        <v>1242978.6845138073</v>
      </c>
      <c r="G268" s="2">
        <f t="shared" si="26"/>
        <v>438938.14285714284</v>
      </c>
      <c r="H268" s="2">
        <f t="shared" si="42"/>
        <v>104052935.14285757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2794333.8571428568</v>
      </c>
      <c r="M268" s="8" t="e">
        <f t="shared" si="28"/>
        <v>#N/A</v>
      </c>
      <c r="N268" s="21" t="e">
        <f t="shared" si="15"/>
        <v>#N/A</v>
      </c>
      <c r="O268" s="2" t="e">
        <f t="shared" si="24"/>
        <v>#N/A</v>
      </c>
      <c r="P268" s="2">
        <v>1268976.2364946008</v>
      </c>
      <c r="Q268" s="21">
        <f t="shared" si="44"/>
        <v>450000</v>
      </c>
      <c r="R268" s="2">
        <f t="shared" si="43"/>
        <v>106847269</v>
      </c>
      <c r="S268" s="2">
        <f t="shared" si="17"/>
        <v>438938.14285714924</v>
      </c>
      <c r="T268" s="2">
        <f t="shared" si="18"/>
        <v>11061.857142857276</v>
      </c>
      <c r="U268" s="2">
        <f t="shared" si="19"/>
        <v>450000</v>
      </c>
      <c r="V268" s="2">
        <f t="shared" si="33"/>
        <v>67182131.14285703</v>
      </c>
      <c r="W268" s="2">
        <f t="shared" si="20"/>
        <v>438938.14285714924</v>
      </c>
      <c r="X268" s="2">
        <f t="shared" si="6"/>
        <v>11061.857142850757</v>
      </c>
      <c r="Y268" s="2">
        <f t="shared" si="40"/>
        <v>39665137.857142955</v>
      </c>
      <c r="Z268" s="2" t="str">
        <f t="shared" si="8"/>
        <v>MEEP</v>
      </c>
      <c r="AA268" s="2">
        <f>IF(Z268="HERE",Y268,AA267+Graph!$G$1*1000)</f>
        <v>66246117.142857179</v>
      </c>
      <c r="AB268" s="2">
        <f t="shared" si="21"/>
        <v>420000</v>
      </c>
      <c r="AC268" s="2">
        <f t="shared" si="41"/>
        <v>38212213.714285664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49913610.685714282</v>
      </c>
      <c r="AH268" s="3" t="e">
        <f t="shared" si="3"/>
        <v>#N/A</v>
      </c>
    </row>
    <row r="269" spans="1:34" x14ac:dyDescent="0.25">
      <c r="A269" s="1">
        <v>44445</v>
      </c>
      <c r="B269" s="2">
        <f t="shared" si="45"/>
        <v>198</v>
      </c>
      <c r="C269" s="7"/>
      <c r="D269" s="2" t="e">
        <f t="shared" si="12"/>
        <v>#N/A</v>
      </c>
      <c r="E269" s="2" t="e">
        <f t="shared" si="22"/>
        <v>#N/A</v>
      </c>
      <c r="F269" s="2">
        <v>1246993.0007202923</v>
      </c>
      <c r="G269" s="2">
        <f t="shared" si="26"/>
        <v>438938.14285714284</v>
      </c>
      <c r="H269" s="2">
        <f t="shared" si="42"/>
        <v>104491873.28571472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2805395.7142857141</v>
      </c>
      <c r="M269" s="8" t="e">
        <f t="shared" si="28"/>
        <v>#N/A</v>
      </c>
      <c r="N269" s="21" t="e">
        <f t="shared" si="15"/>
        <v>#N/A</v>
      </c>
      <c r="O269" s="2" t="e">
        <f t="shared" si="24"/>
        <v>#N/A</v>
      </c>
      <c r="P269" s="2">
        <v>1273093.0132052898</v>
      </c>
      <c r="Q269" s="21">
        <f t="shared" si="44"/>
        <v>450000</v>
      </c>
      <c r="R269" s="2">
        <f t="shared" si="43"/>
        <v>107297269</v>
      </c>
      <c r="S269" s="2">
        <f t="shared" si="17"/>
        <v>438938.14285714924</v>
      </c>
      <c r="T269" s="2">
        <f t="shared" si="18"/>
        <v>11061.857142857276</v>
      </c>
      <c r="U269" s="2">
        <f t="shared" si="19"/>
        <v>450000</v>
      </c>
      <c r="V269" s="2">
        <f t="shared" si="33"/>
        <v>67621069.285714179</v>
      </c>
      <c r="W269" s="2">
        <f t="shared" si="20"/>
        <v>438938.14285714924</v>
      </c>
      <c r="X269" s="2">
        <f t="shared" si="6"/>
        <v>11061.857142850757</v>
      </c>
      <c r="Y269" s="2">
        <f t="shared" si="40"/>
        <v>39676199.714285806</v>
      </c>
      <c r="Z269" s="2" t="str">
        <f t="shared" si="8"/>
        <v>MEEP</v>
      </c>
      <c r="AA269" s="2">
        <f>IF(Z269="HERE",Y269,AA268+Graph!$G$1*1000)</f>
        <v>66666117.142857179</v>
      </c>
      <c r="AB269" s="2">
        <f t="shared" si="21"/>
        <v>420000</v>
      </c>
      <c r="AC269" s="2">
        <f t="shared" si="41"/>
        <v>38212213.714285664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49934610.685714282</v>
      </c>
      <c r="AH269" s="3" t="e">
        <f t="shared" si="3"/>
        <v>#N/A</v>
      </c>
    </row>
    <row r="270" spans="1:34" x14ac:dyDescent="0.25">
      <c r="A270" s="1">
        <v>44446</v>
      </c>
      <c r="B270" s="2">
        <f t="shared" si="45"/>
        <v>199</v>
      </c>
      <c r="C270" s="7"/>
      <c r="D270" s="2" t="e">
        <f t="shared" si="12"/>
        <v>#N/A</v>
      </c>
      <c r="E270" s="2" t="e">
        <f t="shared" si="22"/>
        <v>#N/A</v>
      </c>
      <c r="F270" s="2">
        <v>1251007.3169267476</v>
      </c>
      <c r="G270" s="2">
        <f t="shared" si="26"/>
        <v>438938.14285714284</v>
      </c>
      <c r="H270" s="2">
        <f t="shared" si="42"/>
        <v>104930811.42857186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2816457.5714285714</v>
      </c>
      <c r="M270" s="8" t="e">
        <f t="shared" si="28"/>
        <v>#N/A</v>
      </c>
      <c r="N270" s="21" t="e">
        <f t="shared" si="15"/>
        <v>#N/A</v>
      </c>
      <c r="O270" s="2" t="e">
        <f t="shared" si="24"/>
        <v>#N/A</v>
      </c>
      <c r="P270" s="2">
        <v>1277209.7899159491</v>
      </c>
      <c r="Q270" s="21">
        <f t="shared" si="44"/>
        <v>450000</v>
      </c>
      <c r="R270" s="2">
        <f t="shared" si="43"/>
        <v>107747269</v>
      </c>
      <c r="S270" s="2">
        <f t="shared" si="17"/>
        <v>438938.14285714924</v>
      </c>
      <c r="T270" s="2">
        <f t="shared" si="18"/>
        <v>11061.857142857276</v>
      </c>
      <c r="U270" s="2">
        <f t="shared" si="19"/>
        <v>450000</v>
      </c>
      <c r="V270" s="2">
        <f t="shared" si="33"/>
        <v>68060007.428571329</v>
      </c>
      <c r="W270" s="2">
        <f t="shared" si="20"/>
        <v>438938.14285714924</v>
      </c>
      <c r="X270" s="2">
        <f t="shared" si="6"/>
        <v>11061.857142850757</v>
      </c>
      <c r="Y270" s="2">
        <f t="shared" si="40"/>
        <v>39687261.571428657</v>
      </c>
      <c r="Z270" s="2" t="str">
        <f t="shared" si="8"/>
        <v>MEEP</v>
      </c>
      <c r="AA270" s="2">
        <f>IF(Z270="HERE",Y270,AA269+Graph!$G$1*1000)</f>
        <v>67086117.142857179</v>
      </c>
      <c r="AB270" s="2">
        <f t="shared" si="21"/>
        <v>420000</v>
      </c>
      <c r="AC270" s="2">
        <f t="shared" si="41"/>
        <v>38212213.714285664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49955610.685714282</v>
      </c>
      <c r="AH270" s="3" t="e">
        <f t="shared" si="3"/>
        <v>#N/A</v>
      </c>
    </row>
    <row r="271" spans="1:34" x14ac:dyDescent="0.25">
      <c r="A271" s="1">
        <v>44447</v>
      </c>
      <c r="B271" s="2">
        <f t="shared" si="45"/>
        <v>200</v>
      </c>
      <c r="C271" s="7"/>
      <c r="D271" s="2" t="e">
        <f t="shared" si="12"/>
        <v>#N/A</v>
      </c>
      <c r="E271" s="2" t="e">
        <f t="shared" si="22"/>
        <v>#N/A</v>
      </c>
      <c r="F271" s="2">
        <v>1255021.6331332326</v>
      </c>
      <c r="G271" s="2">
        <f t="shared" si="26"/>
        <v>438938.14285714284</v>
      </c>
      <c r="H271" s="2">
        <f t="shared" si="42"/>
        <v>105369749.57142901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2827519.4285714286</v>
      </c>
      <c r="M271" s="8" t="e">
        <f t="shared" si="28"/>
        <v>#N/A</v>
      </c>
      <c r="N271" s="21" t="e">
        <f t="shared" si="15"/>
        <v>#N/A</v>
      </c>
      <c r="O271" s="2" t="e">
        <f t="shared" si="24"/>
        <v>#N/A</v>
      </c>
      <c r="P271" s="2">
        <v>1281326.5666266382</v>
      </c>
      <c r="Q271" s="21">
        <f t="shared" si="44"/>
        <v>450000</v>
      </c>
      <c r="R271" s="2">
        <f t="shared" si="43"/>
        <v>108197269</v>
      </c>
      <c r="S271" s="2">
        <f t="shared" si="17"/>
        <v>438938.14285714924</v>
      </c>
      <c r="T271" s="2">
        <f t="shared" si="18"/>
        <v>11061.857142857276</v>
      </c>
      <c r="U271" s="2">
        <f t="shared" si="19"/>
        <v>450000</v>
      </c>
      <c r="V271" s="2">
        <f t="shared" si="33"/>
        <v>68498945.571428478</v>
      </c>
      <c r="W271" s="2">
        <f t="shared" si="20"/>
        <v>438938.14285714924</v>
      </c>
      <c r="X271" s="2">
        <f t="shared" si="6"/>
        <v>11061.857142850757</v>
      </c>
      <c r="Y271" s="2">
        <f t="shared" si="40"/>
        <v>39698323.428571507</v>
      </c>
      <c r="Z271" s="2" t="str">
        <f t="shared" si="8"/>
        <v>MEEP</v>
      </c>
      <c r="AA271" s="2">
        <f>IF(Z271="HERE",Y271,AA270+Graph!$G$1*1000)</f>
        <v>67506117.142857179</v>
      </c>
      <c r="AB271" s="2">
        <f t="shared" si="21"/>
        <v>420000</v>
      </c>
      <c r="AC271" s="2">
        <f t="shared" si="41"/>
        <v>38212213.714285664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49976610.685714282</v>
      </c>
      <c r="AH271" s="3" t="e">
        <f t="shared" si="3"/>
        <v>#N/A</v>
      </c>
    </row>
    <row r="272" spans="1:34" x14ac:dyDescent="0.25">
      <c r="A272" s="1">
        <v>44448</v>
      </c>
      <c r="B272" s="2">
        <f t="shared" si="45"/>
        <v>201</v>
      </c>
      <c r="C272" s="7"/>
      <c r="D272" s="2" t="e">
        <f t="shared" si="12"/>
        <v>#N/A</v>
      </c>
      <c r="E272" s="2" t="e">
        <f t="shared" si="22"/>
        <v>#N/A</v>
      </c>
      <c r="F272" s="2">
        <v>1259035.9493397176</v>
      </c>
      <c r="G272" s="2">
        <f t="shared" si="26"/>
        <v>438938.14285714284</v>
      </c>
      <c r="H272" s="2">
        <f t="shared" si="42"/>
        <v>105808687.71428616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2838581.2857142859</v>
      </c>
      <c r="M272" s="8" t="e">
        <f t="shared" si="28"/>
        <v>#N/A</v>
      </c>
      <c r="N272" s="21" t="e">
        <f t="shared" si="15"/>
        <v>#N/A</v>
      </c>
      <c r="O272" s="2" t="e">
        <f t="shared" si="24"/>
        <v>#N/A</v>
      </c>
      <c r="P272" s="2">
        <v>1285443.3433373272</v>
      </c>
      <c r="Q272" s="21">
        <f t="shared" si="44"/>
        <v>450000</v>
      </c>
      <c r="R272" s="2">
        <f t="shared" si="43"/>
        <v>108647269</v>
      </c>
      <c r="S272" s="2">
        <f t="shared" si="17"/>
        <v>438938.14285714924</v>
      </c>
      <c r="T272" s="2">
        <f t="shared" si="18"/>
        <v>11061.857142857276</v>
      </c>
      <c r="U272" s="2">
        <f t="shared" si="19"/>
        <v>450000</v>
      </c>
      <c r="V272" s="2">
        <f t="shared" si="33"/>
        <v>68937883.714285627</v>
      </c>
      <c r="W272" s="2">
        <f t="shared" si="20"/>
        <v>438938.14285714924</v>
      </c>
      <c r="X272" s="2">
        <f t="shared" si="6"/>
        <v>11061.857142850757</v>
      </c>
      <c r="Y272" s="2">
        <f t="shared" si="40"/>
        <v>39709385.285714358</v>
      </c>
      <c r="Z272" s="2" t="str">
        <f t="shared" si="8"/>
        <v>MEEP</v>
      </c>
      <c r="AA272" s="2">
        <f>IF(Z272="HERE",Y272,AA271+Graph!$G$1*1000)</f>
        <v>67926117.142857179</v>
      </c>
      <c r="AB272" s="2">
        <f t="shared" si="21"/>
        <v>420000</v>
      </c>
      <c r="AC272" s="2">
        <f t="shared" si="41"/>
        <v>38212213.714285664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49997610.685714282</v>
      </c>
      <c r="AH272" s="3" t="e">
        <f t="shared" si="3"/>
        <v>#N/A</v>
      </c>
    </row>
    <row r="273" spans="1:34" x14ac:dyDescent="0.25">
      <c r="A273" s="1">
        <v>44449</v>
      </c>
      <c r="B273" s="2">
        <f t="shared" si="45"/>
        <v>202</v>
      </c>
      <c r="C273" s="7"/>
      <c r="D273" s="2" t="e">
        <f t="shared" si="12"/>
        <v>#N/A</v>
      </c>
      <c r="E273" s="2" t="e">
        <f t="shared" si="22"/>
        <v>#N/A</v>
      </c>
      <c r="F273" s="2">
        <v>1263050.2655462027</v>
      </c>
      <c r="G273" s="2">
        <f t="shared" si="26"/>
        <v>438938.14285714284</v>
      </c>
      <c r="H273" s="2">
        <f t="shared" si="42"/>
        <v>106247625.85714331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2849643.1428571432</v>
      </c>
      <c r="M273" s="8" t="e">
        <f t="shared" si="28"/>
        <v>#N/A</v>
      </c>
      <c r="N273" s="21" t="e">
        <f t="shared" si="15"/>
        <v>#N/A</v>
      </c>
      <c r="O273" s="2" t="e">
        <f t="shared" si="24"/>
        <v>#N/A</v>
      </c>
      <c r="P273" s="2">
        <v>1289560.1200480163</v>
      </c>
      <c r="Q273" s="21">
        <f t="shared" si="44"/>
        <v>450000</v>
      </c>
      <c r="R273" s="2">
        <f t="shared" si="43"/>
        <v>109097269</v>
      </c>
      <c r="S273" s="2">
        <f t="shared" si="17"/>
        <v>438938.14285714924</v>
      </c>
      <c r="T273" s="2">
        <f t="shared" si="18"/>
        <v>11061.857142857276</v>
      </c>
      <c r="U273" s="2">
        <f t="shared" si="19"/>
        <v>450000</v>
      </c>
      <c r="V273" s="2">
        <f t="shared" si="33"/>
        <v>69376821.857142776</v>
      </c>
      <c r="W273" s="2">
        <f t="shared" si="20"/>
        <v>438938.14285714924</v>
      </c>
      <c r="X273" s="2">
        <f t="shared" si="6"/>
        <v>11061.857142850757</v>
      </c>
      <c r="Y273" s="2">
        <f t="shared" si="40"/>
        <v>39720447.142857209</v>
      </c>
      <c r="Z273" s="2" t="str">
        <f t="shared" si="8"/>
        <v>MEEP</v>
      </c>
      <c r="AA273" s="2">
        <f>IF(Z273="HERE",Y273,AA272+Graph!$G$1*1000)</f>
        <v>68346117.142857179</v>
      </c>
      <c r="AB273" s="2">
        <f t="shared" si="21"/>
        <v>420000</v>
      </c>
      <c r="AC273" s="2">
        <f t="shared" si="41"/>
        <v>38212213.714285664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50018610.685714282</v>
      </c>
      <c r="AH273" s="3" t="e">
        <f t="shared" si="3"/>
        <v>#N/A</v>
      </c>
    </row>
    <row r="274" spans="1:34" x14ac:dyDescent="0.25">
      <c r="A274" s="1">
        <v>44450</v>
      </c>
      <c r="B274" s="2">
        <f t="shared" si="45"/>
        <v>203</v>
      </c>
      <c r="C274" s="7"/>
      <c r="D274" s="2" t="e">
        <f t="shared" si="12"/>
        <v>#N/A</v>
      </c>
      <c r="E274" s="2" t="e">
        <f t="shared" si="22"/>
        <v>#N/A</v>
      </c>
      <c r="F274" s="2">
        <v>1267064.5817526877</v>
      </c>
      <c r="G274" s="2">
        <f t="shared" si="26"/>
        <v>438938.14285714284</v>
      </c>
      <c r="H274" s="2">
        <f t="shared" si="42"/>
        <v>106686564.00000046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2860705.0000000005</v>
      </c>
      <c r="M274" s="8" t="e">
        <f t="shared" si="28"/>
        <v>#N/A</v>
      </c>
      <c r="N274" s="21" t="e">
        <f t="shared" si="15"/>
        <v>#N/A</v>
      </c>
      <c r="O274" s="2" t="e">
        <f t="shared" si="24"/>
        <v>#N/A</v>
      </c>
      <c r="P274" s="2">
        <v>1293676.8967587054</v>
      </c>
      <c r="Q274" s="21">
        <f t="shared" si="44"/>
        <v>450000</v>
      </c>
      <c r="R274" s="2">
        <f t="shared" si="43"/>
        <v>109547269</v>
      </c>
      <c r="S274" s="2">
        <f t="shared" si="17"/>
        <v>438938.14285714924</v>
      </c>
      <c r="T274" s="2">
        <f t="shared" si="18"/>
        <v>11061.857142857276</v>
      </c>
      <c r="U274" s="2">
        <f t="shared" si="19"/>
        <v>450000</v>
      </c>
      <c r="V274" s="2">
        <f t="shared" si="33"/>
        <v>69815759.999999925</v>
      </c>
      <c r="W274" s="2">
        <f t="shared" si="20"/>
        <v>438938.14285714924</v>
      </c>
      <c r="X274" s="2">
        <f t="shared" si="6"/>
        <v>11061.857142850757</v>
      </c>
      <c r="Y274" s="2">
        <f t="shared" si="40"/>
        <v>39731509.00000006</v>
      </c>
      <c r="Z274" s="2" t="str">
        <f t="shared" si="8"/>
        <v>MEEP</v>
      </c>
      <c r="AA274" s="2">
        <f>IF(Z274="HERE",Y274,AA273+Graph!$G$1*1000)</f>
        <v>68766117.142857179</v>
      </c>
      <c r="AB274" s="2">
        <f t="shared" si="21"/>
        <v>420000</v>
      </c>
      <c r="AC274" s="2">
        <f t="shared" si="41"/>
        <v>38212213.714285664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50039610.685714282</v>
      </c>
      <c r="AH274" s="3" t="e">
        <f t="shared" si="3"/>
        <v>#N/A</v>
      </c>
    </row>
    <row r="275" spans="1:34" x14ac:dyDescent="0.25">
      <c r="A275" s="1">
        <v>44451</v>
      </c>
      <c r="B275" s="2">
        <f t="shared" si="45"/>
        <v>204</v>
      </c>
      <c r="C275" s="7"/>
      <c r="D275" s="2" t="e">
        <f t="shared" si="12"/>
        <v>#N/A</v>
      </c>
      <c r="E275" s="2" t="e">
        <f t="shared" si="22"/>
        <v>#N/A</v>
      </c>
      <c r="F275" s="2">
        <v>1271078.8979591727</v>
      </c>
      <c r="G275" s="2">
        <f t="shared" si="26"/>
        <v>438938.14285714284</v>
      </c>
      <c r="H275" s="2">
        <f t="shared" si="42"/>
        <v>107125502.14285761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2871766.8571428577</v>
      </c>
      <c r="M275" s="8" t="e">
        <f t="shared" si="28"/>
        <v>#N/A</v>
      </c>
      <c r="N275" s="21" t="e">
        <f t="shared" si="15"/>
        <v>#N/A</v>
      </c>
      <c r="O275" s="2" t="e">
        <f t="shared" si="24"/>
        <v>#N/A</v>
      </c>
      <c r="P275" s="2">
        <v>1297793.6734693944</v>
      </c>
      <c r="Q275" s="21">
        <f t="shared" si="44"/>
        <v>450000</v>
      </c>
      <c r="R275" s="2">
        <f t="shared" si="43"/>
        <v>109997269</v>
      </c>
      <c r="S275" s="2">
        <f t="shared" si="17"/>
        <v>438938.14285714924</v>
      </c>
      <c r="T275" s="2">
        <f t="shared" si="18"/>
        <v>11061.857142857276</v>
      </c>
      <c r="U275" s="2">
        <f t="shared" si="19"/>
        <v>450000</v>
      </c>
      <c r="V275" s="2">
        <f t="shared" si="33"/>
        <v>70254698.142857075</v>
      </c>
      <c r="W275" s="2">
        <f t="shared" si="20"/>
        <v>438938.14285714924</v>
      </c>
      <c r="X275" s="2">
        <f t="shared" si="6"/>
        <v>11061.857142850757</v>
      </c>
      <c r="Y275" s="2">
        <f t="shared" si="40"/>
        <v>39742570.85714291</v>
      </c>
      <c r="Z275" s="2" t="str">
        <f t="shared" si="8"/>
        <v>MEEP</v>
      </c>
      <c r="AA275" s="2">
        <f>IF(Z275="HERE",Y275,AA274+Graph!$G$1*1000)</f>
        <v>69186117.142857179</v>
      </c>
      <c r="AB275" s="2">
        <f t="shared" si="21"/>
        <v>420000</v>
      </c>
      <c r="AC275" s="2">
        <f t="shared" si="41"/>
        <v>38212213.714285664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50060610.685714282</v>
      </c>
      <c r="AH275" s="3" t="e">
        <f t="shared" si="3"/>
        <v>#N/A</v>
      </c>
    </row>
    <row r="276" spans="1:34" x14ac:dyDescent="0.25">
      <c r="A276" s="1">
        <v>44452</v>
      </c>
      <c r="B276" s="2">
        <f t="shared" si="45"/>
        <v>205</v>
      </c>
      <c r="C276" s="7"/>
      <c r="D276" s="2" t="e">
        <f t="shared" si="12"/>
        <v>#N/A</v>
      </c>
      <c r="E276" s="2" t="e">
        <f t="shared" si="22"/>
        <v>#N/A</v>
      </c>
      <c r="F276" s="2">
        <v>1275093.2141656578</v>
      </c>
      <c r="G276" s="2">
        <f t="shared" si="26"/>
        <v>438938.14285714284</v>
      </c>
      <c r="H276" s="2">
        <f t="shared" si="42"/>
        <v>107564440.28571476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2882828.714285715</v>
      </c>
      <c r="M276" s="8" t="e">
        <f t="shared" si="28"/>
        <v>#N/A</v>
      </c>
      <c r="N276" s="21" t="e">
        <f t="shared" si="15"/>
        <v>#N/A</v>
      </c>
      <c r="O276" s="2" t="e">
        <f t="shared" si="24"/>
        <v>#N/A</v>
      </c>
      <c r="P276" s="2">
        <v>1301910.4501800835</v>
      </c>
      <c r="Q276" s="21">
        <f t="shared" si="44"/>
        <v>450000</v>
      </c>
      <c r="R276" s="2">
        <f t="shared" si="43"/>
        <v>110447269</v>
      </c>
      <c r="S276" s="2">
        <f t="shared" si="17"/>
        <v>438938.14285714924</v>
      </c>
      <c r="T276" s="2">
        <f t="shared" si="18"/>
        <v>11061.857142857276</v>
      </c>
      <c r="U276" s="2">
        <f t="shared" si="19"/>
        <v>450000</v>
      </c>
      <c r="V276" s="2">
        <f t="shared" si="33"/>
        <v>70693636.285714224</v>
      </c>
      <c r="W276" s="2">
        <f t="shared" si="20"/>
        <v>438938.14285714924</v>
      </c>
      <c r="X276" s="2">
        <f t="shared" si="6"/>
        <v>11061.857142850757</v>
      </c>
      <c r="Y276" s="2">
        <f t="shared" si="40"/>
        <v>39753632.714285761</v>
      </c>
      <c r="Z276" s="2" t="str">
        <f t="shared" si="8"/>
        <v>MEEP</v>
      </c>
      <c r="AA276" s="2">
        <f>IF(Z276="HERE",Y276,AA275+Graph!$G$1*1000)</f>
        <v>69606117.142857179</v>
      </c>
      <c r="AB276" s="2">
        <f t="shared" si="21"/>
        <v>420000</v>
      </c>
      <c r="AC276" s="2">
        <f t="shared" si="41"/>
        <v>38212213.714285664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50081610.685714282</v>
      </c>
      <c r="AH276" s="3" t="e">
        <f t="shared" si="3"/>
        <v>#N/A</v>
      </c>
    </row>
    <row r="277" spans="1:34" x14ac:dyDescent="0.25">
      <c r="A277" s="1">
        <v>44453</v>
      </c>
      <c r="B277" s="2">
        <f t="shared" si="45"/>
        <v>206</v>
      </c>
      <c r="C277" s="7"/>
      <c r="D277" s="2" t="e">
        <f t="shared" si="12"/>
        <v>#N/A</v>
      </c>
      <c r="E277" s="2" t="e">
        <f t="shared" si="22"/>
        <v>#N/A</v>
      </c>
      <c r="F277" s="2">
        <v>1279107.5303721428</v>
      </c>
      <c r="G277" s="2">
        <f t="shared" si="26"/>
        <v>438938.14285714284</v>
      </c>
      <c r="H277" s="2">
        <f t="shared" si="42"/>
        <v>108003378.42857191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2893890.5714285723</v>
      </c>
      <c r="M277" s="8" t="e">
        <f t="shared" si="28"/>
        <v>#N/A</v>
      </c>
      <c r="N277" s="21" t="e">
        <f t="shared" si="15"/>
        <v>#N/A</v>
      </c>
      <c r="O277" s="2" t="e">
        <f t="shared" si="24"/>
        <v>#N/A</v>
      </c>
      <c r="P277" s="2">
        <v>1306027.2268907428</v>
      </c>
      <c r="Q277" s="21">
        <f t="shared" si="44"/>
        <v>450000</v>
      </c>
      <c r="R277" s="2">
        <f t="shared" si="43"/>
        <v>110897269</v>
      </c>
      <c r="S277" s="2">
        <f t="shared" si="17"/>
        <v>438938.14285714924</v>
      </c>
      <c r="T277" s="2">
        <f t="shared" si="18"/>
        <v>11061.857142857276</v>
      </c>
      <c r="U277" s="2">
        <f t="shared" si="19"/>
        <v>450000</v>
      </c>
      <c r="V277" s="2">
        <f t="shared" si="33"/>
        <v>71132574.428571373</v>
      </c>
      <c r="W277" s="2">
        <f t="shared" si="20"/>
        <v>438938.14285714924</v>
      </c>
      <c r="X277" s="2">
        <f t="shared" si="6"/>
        <v>11061.857142850757</v>
      </c>
      <c r="Y277" s="2">
        <f t="shared" si="40"/>
        <v>39764694.571428612</v>
      </c>
      <c r="Z277" s="2" t="str">
        <f t="shared" si="8"/>
        <v>MEEP</v>
      </c>
      <c r="AA277" s="2">
        <f>IF(Z277="HERE",Y277,AA276+Graph!$G$1*1000)</f>
        <v>70026117.142857179</v>
      </c>
      <c r="AB277" s="2">
        <f t="shared" si="21"/>
        <v>420000</v>
      </c>
      <c r="AC277" s="2">
        <f t="shared" si="41"/>
        <v>38212213.714285664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50102610.685714282</v>
      </c>
      <c r="AH277" s="3" t="e">
        <f t="shared" ref="AH277:AH385" si="46">IF(COUNT(C277)=1,AG277,#N/A)</f>
        <v>#N/A</v>
      </c>
    </row>
    <row r="278" spans="1:34" x14ac:dyDescent="0.25">
      <c r="A278" s="1">
        <v>44454</v>
      </c>
      <c r="B278" s="2">
        <f t="shared" si="45"/>
        <v>207</v>
      </c>
      <c r="C278" s="7"/>
      <c r="D278" s="2" t="e">
        <f t="shared" si="12"/>
        <v>#N/A</v>
      </c>
      <c r="E278" s="2" t="e">
        <f t="shared" si="22"/>
        <v>#N/A</v>
      </c>
      <c r="F278" s="2">
        <v>1283121.8465786278</v>
      </c>
      <c r="G278" s="2">
        <f t="shared" si="26"/>
        <v>438938.14285714284</v>
      </c>
      <c r="H278" s="2">
        <f t="shared" si="42"/>
        <v>108442316.57142906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2904952.4285714296</v>
      </c>
      <c r="M278" s="8" t="e">
        <f t="shared" si="28"/>
        <v>#N/A</v>
      </c>
      <c r="N278" s="21" t="e">
        <f t="shared" si="15"/>
        <v>#N/A</v>
      </c>
      <c r="O278" s="2" t="e">
        <f t="shared" si="24"/>
        <v>#N/A</v>
      </c>
      <c r="P278" s="2">
        <v>1310144.0036014318</v>
      </c>
      <c r="Q278" s="21">
        <f t="shared" si="44"/>
        <v>450000</v>
      </c>
      <c r="R278" s="2">
        <f t="shared" si="43"/>
        <v>111347269</v>
      </c>
      <c r="S278" s="2">
        <f t="shared" si="17"/>
        <v>438938.14285714924</v>
      </c>
      <c r="T278" s="2">
        <f t="shared" si="18"/>
        <v>11061.857142857276</v>
      </c>
      <c r="U278" s="2">
        <f t="shared" si="19"/>
        <v>450000</v>
      </c>
      <c r="V278" s="2">
        <f t="shared" si="33"/>
        <v>71571512.571428522</v>
      </c>
      <c r="W278" s="2">
        <f t="shared" si="20"/>
        <v>438938.14285714924</v>
      </c>
      <c r="X278" s="2">
        <f t="shared" si="6"/>
        <v>11061.857142850757</v>
      </c>
      <c r="Y278" s="2">
        <f t="shared" si="40"/>
        <v>39775756.428571463</v>
      </c>
      <c r="Z278" s="2" t="str">
        <f t="shared" si="8"/>
        <v>MEEP</v>
      </c>
      <c r="AA278" s="2">
        <f>IF(Z278="HERE",Y278,AA277+Graph!$G$1*1000)</f>
        <v>70446117.142857179</v>
      </c>
      <c r="AB278" s="2">
        <f t="shared" si="21"/>
        <v>420000</v>
      </c>
      <c r="AC278" s="2">
        <f t="shared" si="41"/>
        <v>38212213.714285664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50123610.685714282</v>
      </c>
      <c r="AH278" s="3" t="e">
        <f t="shared" si="46"/>
        <v>#N/A</v>
      </c>
    </row>
    <row r="279" spans="1:34" x14ac:dyDescent="0.25">
      <c r="A279" s="1">
        <v>44455</v>
      </c>
      <c r="B279" s="2">
        <f t="shared" si="45"/>
        <v>208</v>
      </c>
      <c r="C279" s="7"/>
      <c r="D279" s="2" t="e">
        <f t="shared" si="12"/>
        <v>#N/A</v>
      </c>
      <c r="E279" s="2" t="e">
        <f t="shared" si="22"/>
        <v>#N/A</v>
      </c>
      <c r="F279" s="2">
        <v>1287136.1627851129</v>
      </c>
      <c r="G279" s="2">
        <f t="shared" si="26"/>
        <v>438938.14285714284</v>
      </c>
      <c r="H279" s="2">
        <f t="shared" si="42"/>
        <v>108881254.71428621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2916014.2857142868</v>
      </c>
      <c r="M279" s="8" t="e">
        <f t="shared" si="28"/>
        <v>#N/A</v>
      </c>
      <c r="N279" s="21" t="e">
        <f t="shared" si="15"/>
        <v>#N/A</v>
      </c>
      <c r="O279" s="2" t="e">
        <f t="shared" si="24"/>
        <v>#N/A</v>
      </c>
      <c r="P279" s="2">
        <v>1314260.7803121209</v>
      </c>
      <c r="Q279" s="21">
        <f t="shared" si="44"/>
        <v>450000</v>
      </c>
      <c r="R279" s="2">
        <f t="shared" si="43"/>
        <v>111797269</v>
      </c>
      <c r="S279" s="2">
        <f t="shared" si="17"/>
        <v>438938.14285714924</v>
      </c>
      <c r="T279" s="2">
        <f t="shared" si="18"/>
        <v>11061.857142857276</v>
      </c>
      <c r="U279" s="2">
        <f t="shared" si="19"/>
        <v>450000</v>
      </c>
      <c r="V279" s="2">
        <f t="shared" si="33"/>
        <v>72010450.714285672</v>
      </c>
      <c r="W279" s="2">
        <f t="shared" si="20"/>
        <v>438938.14285714924</v>
      </c>
      <c r="X279" s="2">
        <f t="shared" si="6"/>
        <v>11061.857142850757</v>
      </c>
      <c r="Y279" s="2">
        <f t="shared" si="40"/>
        <v>39786818.285714313</v>
      </c>
      <c r="Z279" s="2" t="str">
        <f t="shared" si="8"/>
        <v>MEEP</v>
      </c>
      <c r="AA279" s="2">
        <f>IF(Z279="HERE",Y279,AA278+Graph!$G$1*1000)</f>
        <v>70866117.142857179</v>
      </c>
      <c r="AB279" s="2">
        <f t="shared" si="21"/>
        <v>420000</v>
      </c>
      <c r="AC279" s="2">
        <f t="shared" si="41"/>
        <v>38212213.714285664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50144610.685714282</v>
      </c>
      <c r="AH279" s="3" t="e">
        <f t="shared" si="46"/>
        <v>#N/A</v>
      </c>
    </row>
    <row r="280" spans="1:34" x14ac:dyDescent="0.25">
      <c r="A280" s="1">
        <v>44456</v>
      </c>
      <c r="B280" s="2">
        <f t="shared" si="45"/>
        <v>209</v>
      </c>
      <c r="C280" s="7"/>
      <c r="D280" s="2" t="e">
        <f t="shared" si="12"/>
        <v>#N/A</v>
      </c>
      <c r="E280" s="2" t="e">
        <f t="shared" si="22"/>
        <v>#N/A</v>
      </c>
      <c r="F280" s="2">
        <v>1291150.4789915979</v>
      </c>
      <c r="G280" s="2">
        <f t="shared" si="26"/>
        <v>438938.14285714284</v>
      </c>
      <c r="H280" s="2">
        <f t="shared" si="42"/>
        <v>109320192.85714336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2927076.1428571441</v>
      </c>
      <c r="M280" s="8" t="e">
        <f t="shared" si="28"/>
        <v>#N/A</v>
      </c>
      <c r="N280" s="21" t="e">
        <f t="shared" si="15"/>
        <v>#N/A</v>
      </c>
      <c r="O280" s="2" t="e">
        <f t="shared" si="24"/>
        <v>#N/A</v>
      </c>
      <c r="P280" s="2">
        <v>1318377.55702281</v>
      </c>
      <c r="Q280" s="21">
        <f t="shared" si="44"/>
        <v>450000</v>
      </c>
      <c r="R280" s="2">
        <f t="shared" si="43"/>
        <v>112247269</v>
      </c>
      <c r="S280" s="2">
        <f t="shared" si="17"/>
        <v>438938.14285714924</v>
      </c>
      <c r="T280" s="2">
        <f t="shared" si="18"/>
        <v>11061.857142857276</v>
      </c>
      <c r="U280" s="2">
        <f t="shared" si="19"/>
        <v>450000</v>
      </c>
      <c r="V280" s="2">
        <f t="shared" si="33"/>
        <v>72449388.857142821</v>
      </c>
      <c r="W280" s="2">
        <f t="shared" si="20"/>
        <v>438938.14285714924</v>
      </c>
      <c r="X280" s="2">
        <f t="shared" si="6"/>
        <v>11061.857142850757</v>
      </c>
      <c r="Y280" s="2">
        <f t="shared" si="40"/>
        <v>39797880.142857164</v>
      </c>
      <c r="Z280" s="2" t="str">
        <f t="shared" si="8"/>
        <v>MEEP</v>
      </c>
      <c r="AA280" s="2">
        <f>IF(Z280="HERE",Y280,AA279+Graph!$G$1*1000)</f>
        <v>71286117.142857179</v>
      </c>
      <c r="AB280" s="2">
        <f t="shared" si="21"/>
        <v>420000</v>
      </c>
      <c r="AC280" s="2">
        <f t="shared" si="41"/>
        <v>38212213.714285664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x14ac:dyDescent="0.25">
      <c r="A281" s="1">
        <v>44457</v>
      </c>
      <c r="B281" s="2">
        <f t="shared" si="45"/>
        <v>210</v>
      </c>
      <c r="C281" s="7"/>
      <c r="D281" s="2" t="e">
        <f t="shared" si="12"/>
        <v>#N/A</v>
      </c>
      <c r="E281" s="2" t="e">
        <f t="shared" si="22"/>
        <v>#N/A</v>
      </c>
      <c r="F281" s="2">
        <v>1295164.7951980829</v>
      </c>
      <c r="G281" s="2">
        <f t="shared" si="26"/>
        <v>438938.14285714284</v>
      </c>
      <c r="H281" s="2">
        <f t="shared" si="42"/>
        <v>109759131.00000051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2938138.0000000014</v>
      </c>
      <c r="M281" s="8" t="e">
        <f t="shared" si="28"/>
        <v>#N/A</v>
      </c>
      <c r="N281" s="21" t="e">
        <f t="shared" si="15"/>
        <v>#N/A</v>
      </c>
      <c r="O281" s="2" t="e">
        <f t="shared" si="24"/>
        <v>#N/A</v>
      </c>
      <c r="P281" s="2">
        <v>1322494.3337334991</v>
      </c>
      <c r="Q281" s="21">
        <f t="shared" si="44"/>
        <v>450000</v>
      </c>
      <c r="R281" s="2">
        <f t="shared" si="43"/>
        <v>112697269</v>
      </c>
      <c r="S281" s="2">
        <f t="shared" si="17"/>
        <v>438938.14285714924</v>
      </c>
      <c r="T281" s="2">
        <f t="shared" si="18"/>
        <v>11061.857142857276</v>
      </c>
      <c r="U281" s="2">
        <f t="shared" si="19"/>
        <v>450000</v>
      </c>
      <c r="V281" s="2">
        <f t="shared" si="33"/>
        <v>72888326.99999997</v>
      </c>
      <c r="W281" s="2">
        <f t="shared" si="20"/>
        <v>438938.14285714924</v>
      </c>
      <c r="X281" s="2">
        <f t="shared" si="6"/>
        <v>11061.857142850757</v>
      </c>
      <c r="Y281" s="2">
        <f t="shared" si="40"/>
        <v>39808942.000000015</v>
      </c>
      <c r="Z281" s="2" t="str">
        <f t="shared" si="8"/>
        <v>MEEP</v>
      </c>
      <c r="AA281" s="2">
        <f>IF(Z281="HERE",Y281,AA280+Graph!$G$1*1000)</f>
        <v>71706117.142857179</v>
      </c>
      <c r="AB281" s="2">
        <f t="shared" si="21"/>
        <v>420000</v>
      </c>
      <c r="AC281" s="2">
        <f t="shared" si="41"/>
        <v>38212213.714285664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x14ac:dyDescent="0.25">
      <c r="A282" s="1">
        <v>44458</v>
      </c>
      <c r="B282" s="2">
        <f t="shared" si="45"/>
        <v>211</v>
      </c>
      <c r="C282" s="7"/>
      <c r="D282" s="2" t="e">
        <f t="shared" si="12"/>
        <v>#N/A</v>
      </c>
      <c r="E282" s="2" t="e">
        <f t="shared" si="22"/>
        <v>#N/A</v>
      </c>
      <c r="F282" s="2">
        <v>1299179.111404568</v>
      </c>
      <c r="G282" s="2">
        <f t="shared" si="26"/>
        <v>438938.14285714284</v>
      </c>
      <c r="H282" s="2">
        <f t="shared" si="42"/>
        <v>110198069.14285766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2949199.8571428587</v>
      </c>
      <c r="M282" s="8" t="e">
        <f t="shared" si="28"/>
        <v>#N/A</v>
      </c>
      <c r="N282" s="21" t="e">
        <f t="shared" si="15"/>
        <v>#N/A</v>
      </c>
      <c r="O282" s="2" t="e">
        <f t="shared" si="24"/>
        <v>#N/A</v>
      </c>
      <c r="P282" s="2">
        <v>1326611.1104441881</v>
      </c>
      <c r="Q282" s="21">
        <f t="shared" si="44"/>
        <v>450000</v>
      </c>
      <c r="R282" s="2">
        <f t="shared" si="43"/>
        <v>113147269</v>
      </c>
      <c r="S282" s="2">
        <f t="shared" si="17"/>
        <v>438938.14285714924</v>
      </c>
      <c r="T282" s="2">
        <f t="shared" si="18"/>
        <v>11061.857142857276</v>
      </c>
      <c r="U282" s="2">
        <f t="shared" si="19"/>
        <v>450000</v>
      </c>
      <c r="V282" s="2">
        <f t="shared" si="33"/>
        <v>73327265.142857119</v>
      </c>
      <c r="W282" s="2">
        <f t="shared" si="20"/>
        <v>438938.14285714924</v>
      </c>
      <c r="X282" s="2">
        <f t="shared" si="6"/>
        <v>11061.857142850757</v>
      </c>
      <c r="Y282" s="2">
        <f t="shared" si="40"/>
        <v>39820003.857142866</v>
      </c>
      <c r="Z282" s="2" t="str">
        <f t="shared" si="8"/>
        <v>MEEP</v>
      </c>
      <c r="AA282" s="2">
        <f>IF(Z282="HERE",Y282,AA281+Graph!$G$1*1000)</f>
        <v>72126117.142857179</v>
      </c>
      <c r="AB282" s="2">
        <f t="shared" si="21"/>
        <v>420000</v>
      </c>
      <c r="AC282" s="2">
        <f t="shared" si="41"/>
        <v>38212213.714285664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x14ac:dyDescent="0.25">
      <c r="A283" s="1">
        <v>44459</v>
      </c>
      <c r="B283" s="2">
        <f t="shared" si="45"/>
        <v>212</v>
      </c>
      <c r="C283" s="7"/>
      <c r="D283" s="2" t="e">
        <f t="shared" si="12"/>
        <v>#N/A</v>
      </c>
      <c r="E283" s="2" t="e">
        <f t="shared" si="22"/>
        <v>#N/A</v>
      </c>
      <c r="F283" s="2">
        <v>1303193.4276110232</v>
      </c>
      <c r="G283" s="2">
        <f t="shared" si="26"/>
        <v>438938.14285714284</v>
      </c>
      <c r="H283" s="2">
        <f t="shared" si="42"/>
        <v>110637007.28571481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2960261.7142857159</v>
      </c>
      <c r="M283" s="8" t="e">
        <f t="shared" si="28"/>
        <v>#N/A</v>
      </c>
      <c r="N283" s="21" t="e">
        <f t="shared" si="15"/>
        <v>#N/A</v>
      </c>
      <c r="O283" s="2" t="e">
        <f t="shared" si="24"/>
        <v>#N/A</v>
      </c>
      <c r="P283" s="2">
        <v>1330727.8871548474</v>
      </c>
      <c r="Q283" s="21">
        <f t="shared" si="44"/>
        <v>450000</v>
      </c>
      <c r="R283" s="2">
        <f t="shared" si="43"/>
        <v>113597269</v>
      </c>
      <c r="S283" s="2">
        <f t="shared" si="17"/>
        <v>438938.14285714924</v>
      </c>
      <c r="T283" s="2">
        <f t="shared" si="18"/>
        <v>11061.857142857276</v>
      </c>
      <c r="U283" s="2">
        <f t="shared" si="19"/>
        <v>450000</v>
      </c>
      <c r="V283" s="2">
        <f t="shared" si="33"/>
        <v>73766203.285714269</v>
      </c>
      <c r="W283" s="2">
        <f t="shared" si="20"/>
        <v>438938.14285714924</v>
      </c>
      <c r="X283" s="2">
        <f t="shared" si="6"/>
        <v>11061.857142850757</v>
      </c>
      <c r="Y283" s="2">
        <f t="shared" si="40"/>
        <v>39831065.714285716</v>
      </c>
      <c r="Z283" s="2" t="str">
        <f t="shared" si="8"/>
        <v>MEEP</v>
      </c>
      <c r="AA283" s="2">
        <f>IF(Z283="HERE",Y283,AA282+Graph!$G$1*1000)</f>
        <v>72546117.142857179</v>
      </c>
      <c r="AB283" s="2">
        <f t="shared" si="21"/>
        <v>420000</v>
      </c>
      <c r="AC283" s="2">
        <f t="shared" si="41"/>
        <v>38212213.714285664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x14ac:dyDescent="0.25">
      <c r="A284" s="1">
        <v>44460</v>
      </c>
      <c r="B284" s="2">
        <f t="shared" si="45"/>
        <v>213</v>
      </c>
      <c r="C284" s="7"/>
      <c r="D284" s="2" t="e">
        <f t="shared" si="12"/>
        <v>#N/A</v>
      </c>
      <c r="E284" s="2" t="e">
        <f t="shared" si="22"/>
        <v>#N/A</v>
      </c>
      <c r="F284" s="2">
        <v>1307207.7438175082</v>
      </c>
      <c r="G284" s="2">
        <f t="shared" si="26"/>
        <v>438938.14285714284</v>
      </c>
      <c r="H284" s="2">
        <f t="shared" si="42"/>
        <v>111075945.42857195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2971323.5714285732</v>
      </c>
      <c r="M284" s="8" t="e">
        <f t="shared" si="28"/>
        <v>#N/A</v>
      </c>
      <c r="N284" s="21" t="e">
        <f t="shared" si="15"/>
        <v>#N/A</v>
      </c>
      <c r="O284" s="2" t="e">
        <f t="shared" si="24"/>
        <v>#N/A</v>
      </c>
      <c r="P284" s="2">
        <v>1334844.6638655365</v>
      </c>
      <c r="Q284" s="21">
        <f t="shared" si="44"/>
        <v>450000</v>
      </c>
      <c r="R284" s="2">
        <f t="shared" si="43"/>
        <v>114047269</v>
      </c>
      <c r="S284" s="2">
        <f t="shared" si="17"/>
        <v>438938.14285714924</v>
      </c>
      <c r="T284" s="2">
        <f t="shared" si="18"/>
        <v>11061.857142857276</v>
      </c>
      <c r="U284" s="2">
        <f t="shared" si="19"/>
        <v>450000</v>
      </c>
      <c r="V284" s="2">
        <f t="shared" si="33"/>
        <v>74205141.428571418</v>
      </c>
      <c r="W284" s="2">
        <f t="shared" si="20"/>
        <v>438938.14285714924</v>
      </c>
      <c r="X284" s="2">
        <f t="shared" si="6"/>
        <v>11061.857142850757</v>
      </c>
      <c r="Y284" s="2">
        <f t="shared" si="40"/>
        <v>39842127.571428567</v>
      </c>
      <c r="Z284" s="2" t="str">
        <f t="shared" si="8"/>
        <v>MEEP</v>
      </c>
      <c r="AA284" s="2">
        <f>IF(Z284="HERE",Y284,AA283+Graph!$G$1*1000)</f>
        <v>72966117.142857179</v>
      </c>
      <c r="AB284" s="2">
        <f t="shared" si="21"/>
        <v>420000</v>
      </c>
      <c r="AC284" s="2">
        <f t="shared" si="41"/>
        <v>38212213.714285664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x14ac:dyDescent="0.25">
      <c r="A285" s="1">
        <v>44461</v>
      </c>
      <c r="B285" s="2">
        <f t="shared" si="45"/>
        <v>214</v>
      </c>
      <c r="C285" s="7"/>
      <c r="D285" s="2" t="e">
        <f t="shared" si="12"/>
        <v>#N/A</v>
      </c>
      <c r="E285" s="2" t="e">
        <f t="shared" si="22"/>
        <v>#N/A</v>
      </c>
      <c r="F285" s="2">
        <v>1311222.0600239933</v>
      </c>
      <c r="G285" s="2">
        <f t="shared" si="26"/>
        <v>438938.14285714284</v>
      </c>
      <c r="H285" s="2">
        <f t="shared" si="42"/>
        <v>111514883.5714291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2982385.4285714305</v>
      </c>
      <c r="M285" s="8" t="e">
        <f t="shared" si="28"/>
        <v>#N/A</v>
      </c>
      <c r="N285" s="21" t="e">
        <f t="shared" si="15"/>
        <v>#N/A</v>
      </c>
      <c r="O285" s="2" t="e">
        <f t="shared" si="24"/>
        <v>#N/A</v>
      </c>
      <c r="P285" s="2">
        <v>1338961.4405762255</v>
      </c>
      <c r="Q285" s="21">
        <f t="shared" si="44"/>
        <v>450000</v>
      </c>
      <c r="R285" s="2">
        <f t="shared" si="43"/>
        <v>114497269</v>
      </c>
      <c r="S285" s="2">
        <f t="shared" si="17"/>
        <v>438938.14285714924</v>
      </c>
      <c r="T285" s="2">
        <f t="shared" si="18"/>
        <v>11061.857142857276</v>
      </c>
      <c r="U285" s="2">
        <f t="shared" si="19"/>
        <v>450000</v>
      </c>
      <c r="V285" s="2">
        <f t="shared" si="33"/>
        <v>74644079.571428567</v>
      </c>
      <c r="W285" s="2">
        <f t="shared" si="20"/>
        <v>438938.14285714924</v>
      </c>
      <c r="X285" s="2">
        <f t="shared" si="6"/>
        <v>11061.857142850757</v>
      </c>
      <c r="Y285" s="2">
        <f t="shared" si="40"/>
        <v>39853189.428571418</v>
      </c>
      <c r="Z285" s="2" t="str">
        <f t="shared" si="8"/>
        <v>MEEP</v>
      </c>
      <c r="AA285" s="2">
        <f>IF(Z285="HERE",Y285,AA284+Graph!$G$1*1000)</f>
        <v>73386117.142857179</v>
      </c>
      <c r="AB285" s="2">
        <f t="shared" si="21"/>
        <v>420000</v>
      </c>
      <c r="AC285" s="2">
        <f t="shared" si="41"/>
        <v>38212213.714285664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x14ac:dyDescent="0.25">
      <c r="A286" s="1">
        <v>44462</v>
      </c>
      <c r="B286" s="2">
        <f t="shared" si="45"/>
        <v>215</v>
      </c>
      <c r="C286" s="7"/>
      <c r="D286" s="2" t="e">
        <f t="shared" si="12"/>
        <v>#N/A</v>
      </c>
      <c r="E286" s="2" t="e">
        <f t="shared" si="22"/>
        <v>#N/A</v>
      </c>
      <c r="F286" s="2">
        <v>1315236.3762304783</v>
      </c>
      <c r="G286" s="2">
        <f t="shared" si="26"/>
        <v>438938.14285714284</v>
      </c>
      <c r="H286" s="2">
        <f t="shared" si="42"/>
        <v>111953821.71428625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2993447.2857142878</v>
      </c>
      <c r="M286" s="8" t="e">
        <f t="shared" si="28"/>
        <v>#N/A</v>
      </c>
      <c r="N286" s="21" t="e">
        <f t="shared" si="15"/>
        <v>#N/A</v>
      </c>
      <c r="O286" s="2" t="e">
        <f t="shared" si="24"/>
        <v>#N/A</v>
      </c>
      <c r="P286" s="2">
        <v>1343078.2172869146</v>
      </c>
      <c r="Q286" s="21">
        <f t="shared" si="44"/>
        <v>450000</v>
      </c>
      <c r="R286" s="2">
        <f t="shared" si="43"/>
        <v>114947269</v>
      </c>
      <c r="S286" s="2">
        <f t="shared" si="17"/>
        <v>438938.14285714924</v>
      </c>
      <c r="T286" s="2">
        <f t="shared" si="18"/>
        <v>11061.857142857276</v>
      </c>
      <c r="U286" s="2">
        <f t="shared" si="19"/>
        <v>450000</v>
      </c>
      <c r="V286" s="2">
        <f t="shared" si="33"/>
        <v>75083017.714285716</v>
      </c>
      <c r="W286" s="2">
        <f t="shared" si="20"/>
        <v>438938.14285714924</v>
      </c>
      <c r="X286" s="2">
        <f t="shared" ref="X286:X385" si="47">SUM(U286-W286)</f>
        <v>11061.857142850757</v>
      </c>
      <c r="Y286" s="2">
        <f t="shared" si="40"/>
        <v>39864251.285714269</v>
      </c>
      <c r="Z286" s="2" t="str">
        <f t="shared" ref="Z286:Z385" si="48">IF(V286&lt;Y286,"HERE","MEEP")</f>
        <v>MEEP</v>
      </c>
      <c r="AA286" s="2">
        <f>IF(Z286="HERE",Y286,AA285+Graph!$G$1*1000)</f>
        <v>73806117.142857179</v>
      </c>
      <c r="AB286" s="2">
        <f t="shared" si="21"/>
        <v>420000</v>
      </c>
      <c r="AC286" s="2">
        <f t="shared" si="41"/>
        <v>38212213.714285664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x14ac:dyDescent="0.25">
      <c r="A287" s="1">
        <v>44463</v>
      </c>
      <c r="B287" s="2">
        <f t="shared" si="45"/>
        <v>216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1319250.6924369633</v>
      </c>
      <c r="G287" s="2">
        <f t="shared" si="26"/>
        <v>438938.14285714284</v>
      </c>
      <c r="H287" s="2">
        <f t="shared" si="42"/>
        <v>112392759.8571434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3004509.1428571451</v>
      </c>
      <c r="M287" s="8" t="e">
        <f t="shared" si="28"/>
        <v>#N/A</v>
      </c>
      <c r="N287" s="21" t="e">
        <f t="shared" ref="N287:N385" si="53">IF(COUNT(M287)=1,SUM(M287-M286),#N/A)</f>
        <v>#N/A</v>
      </c>
      <c r="O287" s="2" t="e">
        <f t="shared" si="24"/>
        <v>#N/A</v>
      </c>
      <c r="P287" s="2">
        <v>1347194.9939976037</v>
      </c>
      <c r="Q287" s="21">
        <f t="shared" si="44"/>
        <v>450000</v>
      </c>
      <c r="R287" s="2">
        <f t="shared" si="43"/>
        <v>115397269</v>
      </c>
      <c r="S287" s="2">
        <f t="shared" ref="S287:S385" si="54">SUM(H287-H286)</f>
        <v>438938.14285714924</v>
      </c>
      <c r="T287" s="2">
        <f t="shared" ref="T287:T385" si="55">SUM(L287-L286)</f>
        <v>11061.857142857276</v>
      </c>
      <c r="U287" s="2">
        <f t="shared" ref="U287:U385" si="56">SUM(R287-R286)</f>
        <v>450000</v>
      </c>
      <c r="V287" s="2">
        <f t="shared" si="33"/>
        <v>75521955.857142866</v>
      </c>
      <c r="W287" s="2">
        <f t="shared" ref="W287:W385" si="57">SUM(V287-V286)</f>
        <v>438938.14285714924</v>
      </c>
      <c r="X287" s="2">
        <f t="shared" si="47"/>
        <v>11061.857142850757</v>
      </c>
      <c r="Y287" s="2">
        <f t="shared" ref="Y287:Y350" si="58">IF(COUNT($C288)=0,IF(COUNT($C287)=1,C287,SUM(Y286+X287)),C287)</f>
        <v>39875313.142857119</v>
      </c>
      <c r="Z287" s="2" t="str">
        <f t="shared" si="48"/>
        <v>MEEP</v>
      </c>
      <c r="AA287" s="2">
        <f>IF(Z287="HERE",Y287,AA286+Graph!$G$1*1000)</f>
        <v>74226117.142857179</v>
      </c>
      <c r="AB287" s="2">
        <f t="shared" ref="AB287:AB385" si="59">SUM(AA287-AA286)</f>
        <v>420000</v>
      </c>
      <c r="AC287" s="2">
        <f t="shared" ref="AC287:AC350" si="60">IF(Z288="HERE",V287,AC286)</f>
        <v>38212213.714285664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x14ac:dyDescent="0.25">
      <c r="A288" s="1">
        <v>44464</v>
      </c>
      <c r="B288" s="2">
        <f t="shared" si="45"/>
        <v>217</v>
      </c>
      <c r="C288" s="7"/>
      <c r="D288" s="2" t="e">
        <f t="shared" si="51"/>
        <v>#N/A</v>
      </c>
      <c r="E288" s="2" t="e">
        <f t="shared" si="22"/>
        <v>#N/A</v>
      </c>
      <c r="F288" s="2">
        <v>1323265.0086434484</v>
      </c>
      <c r="G288" s="2">
        <f t="shared" si="26"/>
        <v>438938.14285714284</v>
      </c>
      <c r="H288" s="2">
        <f t="shared" ref="H288:H351" si="61">IF(COUNT($C289)=0,IF(COUNT($C288)=1,C288,SUM(H287+G288)),C288)</f>
        <v>112831698.00000055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3015571.0000000023</v>
      </c>
      <c r="M288" s="8" t="e">
        <f t="shared" si="28"/>
        <v>#N/A</v>
      </c>
      <c r="N288" s="21" t="e">
        <f t="shared" si="53"/>
        <v>#N/A</v>
      </c>
      <c r="O288" s="2" t="e">
        <f t="shared" si="24"/>
        <v>#N/A</v>
      </c>
      <c r="P288" s="2">
        <v>1351311.7707082927</v>
      </c>
      <c r="Q288" s="21">
        <f t="shared" si="44"/>
        <v>450000</v>
      </c>
      <c r="R288" s="2">
        <f t="shared" ref="R288:R351" si="62">IF(COUNT($C289)=0,IF(COUNT($C288)=1,M288,SUM(R287+Q288)),M288)</f>
        <v>115847269</v>
      </c>
      <c r="S288" s="2">
        <f t="shared" si="54"/>
        <v>438938.14285714924</v>
      </c>
      <c r="T288" s="2">
        <f t="shared" si="55"/>
        <v>11061.857142857276</v>
      </c>
      <c r="U288" s="2">
        <f t="shared" si="56"/>
        <v>450000</v>
      </c>
      <c r="V288" s="2">
        <f t="shared" si="33"/>
        <v>75960894.000000015</v>
      </c>
      <c r="W288" s="2">
        <f t="shared" si="57"/>
        <v>438938.14285714924</v>
      </c>
      <c r="X288" s="2">
        <f t="shared" si="47"/>
        <v>11061.857142850757</v>
      </c>
      <c r="Y288" s="2">
        <f t="shared" si="58"/>
        <v>39886374.99999997</v>
      </c>
      <c r="Z288" s="2" t="str">
        <f t="shared" si="48"/>
        <v>MEEP</v>
      </c>
      <c r="AA288" s="2">
        <f>IF(Z288="HERE",Y288,AA287+Graph!$G$1*1000)</f>
        <v>74646117.142857179</v>
      </c>
      <c r="AB288" s="2">
        <f t="shared" si="59"/>
        <v>420000</v>
      </c>
      <c r="AC288" s="2">
        <f t="shared" si="60"/>
        <v>38212213.714285664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x14ac:dyDescent="0.25">
      <c r="A289" s="1">
        <v>44465</v>
      </c>
      <c r="B289" s="2">
        <f t="shared" si="45"/>
        <v>218</v>
      </c>
      <c r="C289" s="7"/>
      <c r="D289" s="2" t="e">
        <f t="shared" si="51"/>
        <v>#N/A</v>
      </c>
      <c r="E289" s="2" t="e">
        <f t="shared" si="22"/>
        <v>#N/A</v>
      </c>
      <c r="F289" s="2">
        <v>1327279.3248499334</v>
      </c>
      <c r="G289" s="2">
        <f t="shared" si="26"/>
        <v>438938.14285714284</v>
      </c>
      <c r="H289" s="2">
        <f t="shared" si="61"/>
        <v>113270636.1428577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3026632.8571428596</v>
      </c>
      <c r="M289" s="8" t="e">
        <f t="shared" si="28"/>
        <v>#N/A</v>
      </c>
      <c r="N289" s="21" t="e">
        <f t="shared" si="53"/>
        <v>#N/A</v>
      </c>
      <c r="O289" s="2" t="e">
        <f t="shared" si="24"/>
        <v>#N/A</v>
      </c>
      <c r="P289" s="2">
        <v>1355428.547418952</v>
      </c>
      <c r="Q289" s="21">
        <f t="shared" si="44"/>
        <v>450000</v>
      </c>
      <c r="R289" s="2">
        <f t="shared" si="62"/>
        <v>116297269</v>
      </c>
      <c r="S289" s="2">
        <f t="shared" si="54"/>
        <v>438938.14285714924</v>
      </c>
      <c r="T289" s="2">
        <f t="shared" si="55"/>
        <v>11061.857142857276</v>
      </c>
      <c r="U289" s="2">
        <f t="shared" si="56"/>
        <v>450000</v>
      </c>
      <c r="V289" s="2">
        <f t="shared" si="33"/>
        <v>76399832.142857164</v>
      </c>
      <c r="W289" s="2">
        <f t="shared" si="57"/>
        <v>438938.14285714924</v>
      </c>
      <c r="X289" s="2">
        <f t="shared" si="47"/>
        <v>11061.857142850757</v>
      </c>
      <c r="Y289" s="2">
        <f t="shared" si="58"/>
        <v>39897436.857142821</v>
      </c>
      <c r="Z289" s="2" t="str">
        <f t="shared" si="48"/>
        <v>MEEP</v>
      </c>
      <c r="AA289" s="2">
        <f>IF(Z289="HERE",Y289,AA288+Graph!$G$1*1000)</f>
        <v>75066117.142857179</v>
      </c>
      <c r="AB289" s="2">
        <f t="shared" si="59"/>
        <v>420000</v>
      </c>
      <c r="AC289" s="2">
        <f t="shared" si="60"/>
        <v>38212213.714285664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x14ac:dyDescent="0.25">
      <c r="A290" s="1">
        <v>44466</v>
      </c>
      <c r="B290" s="2">
        <f t="shared" si="45"/>
        <v>219</v>
      </c>
      <c r="C290" s="7"/>
      <c r="D290" s="2" t="e">
        <f t="shared" si="51"/>
        <v>#N/A</v>
      </c>
      <c r="E290" s="2" t="e">
        <f t="shared" si="22"/>
        <v>#N/A</v>
      </c>
      <c r="F290" s="2">
        <v>1331293.6410564184</v>
      </c>
      <c r="G290" s="2">
        <f t="shared" si="26"/>
        <v>438938.14285714284</v>
      </c>
      <c r="H290" s="2">
        <f t="shared" si="61"/>
        <v>113709574.28571485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3037694.7142857169</v>
      </c>
      <c r="M290" s="8" t="e">
        <f t="shared" si="28"/>
        <v>#N/A</v>
      </c>
      <c r="N290" s="21" t="e">
        <f t="shared" si="53"/>
        <v>#N/A</v>
      </c>
      <c r="O290" s="2" t="e">
        <f t="shared" si="24"/>
        <v>#N/A</v>
      </c>
      <c r="P290" s="2">
        <v>1359545.3241296411</v>
      </c>
      <c r="Q290" s="21">
        <f t="shared" si="44"/>
        <v>450000</v>
      </c>
      <c r="R290" s="2">
        <f t="shared" si="62"/>
        <v>116747269</v>
      </c>
      <c r="S290" s="2">
        <f t="shared" si="54"/>
        <v>438938.14285714924</v>
      </c>
      <c r="T290" s="2">
        <f t="shared" si="55"/>
        <v>11061.857142857276</v>
      </c>
      <c r="U290" s="2">
        <f t="shared" si="56"/>
        <v>450000</v>
      </c>
      <c r="V290" s="2">
        <f t="shared" si="33"/>
        <v>76838770.285714313</v>
      </c>
      <c r="W290" s="2">
        <f t="shared" si="57"/>
        <v>438938.14285714924</v>
      </c>
      <c r="X290" s="2">
        <f t="shared" si="47"/>
        <v>11061.857142850757</v>
      </c>
      <c r="Y290" s="2">
        <f t="shared" si="58"/>
        <v>39908498.714285672</v>
      </c>
      <c r="Z290" s="2" t="str">
        <f t="shared" si="48"/>
        <v>MEEP</v>
      </c>
      <c r="AA290" s="2">
        <f>IF(Z290="HERE",Y290,AA289+Graph!$G$1*1000)</f>
        <v>75486117.142857179</v>
      </c>
      <c r="AB290" s="2">
        <f t="shared" si="59"/>
        <v>420000</v>
      </c>
      <c r="AC290" s="2">
        <f t="shared" si="60"/>
        <v>38212213.714285664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x14ac:dyDescent="0.25">
      <c r="A291" s="1">
        <v>44467</v>
      </c>
      <c r="B291" s="2">
        <f t="shared" si="45"/>
        <v>220</v>
      </c>
      <c r="C291" s="7"/>
      <c r="D291" s="2" t="e">
        <f t="shared" si="51"/>
        <v>#N/A</v>
      </c>
      <c r="E291" s="2" t="e">
        <f t="shared" si="22"/>
        <v>#N/A</v>
      </c>
      <c r="F291" s="2">
        <v>1335307.9572629035</v>
      </c>
      <c r="G291" s="2">
        <f t="shared" si="26"/>
        <v>438938.14285714284</v>
      </c>
      <c r="H291" s="2">
        <f t="shared" si="61"/>
        <v>114148512.428572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3048756.5714285742</v>
      </c>
      <c r="M291" s="8" t="e">
        <f t="shared" si="28"/>
        <v>#N/A</v>
      </c>
      <c r="N291" s="21" t="e">
        <f t="shared" si="53"/>
        <v>#N/A</v>
      </c>
      <c r="O291" s="2" t="e">
        <f t="shared" si="24"/>
        <v>#N/A</v>
      </c>
      <c r="P291" s="2">
        <v>1363662.1008403301</v>
      </c>
      <c r="Q291" s="21">
        <f t="shared" si="44"/>
        <v>450000</v>
      </c>
      <c r="R291" s="2">
        <f t="shared" si="62"/>
        <v>117197269</v>
      </c>
      <c r="S291" s="2">
        <f t="shared" si="54"/>
        <v>438938.14285714924</v>
      </c>
      <c r="T291" s="2">
        <f t="shared" si="55"/>
        <v>11061.857142857276</v>
      </c>
      <c r="U291" s="2">
        <f t="shared" si="56"/>
        <v>450000</v>
      </c>
      <c r="V291" s="2">
        <f t="shared" si="33"/>
        <v>77277708.428571463</v>
      </c>
      <c r="W291" s="2">
        <f t="shared" si="57"/>
        <v>438938.14285714924</v>
      </c>
      <c r="X291" s="2">
        <f t="shared" si="47"/>
        <v>11061.857142850757</v>
      </c>
      <c r="Y291" s="2">
        <f t="shared" si="58"/>
        <v>39919560.571428522</v>
      </c>
      <c r="Z291" s="2" t="str">
        <f t="shared" si="48"/>
        <v>MEEP</v>
      </c>
      <c r="AA291" s="2">
        <f>IF(Z291="HERE",Y291,AA290+Graph!$G$1*1000)</f>
        <v>75906117.142857179</v>
      </c>
      <c r="AB291" s="2">
        <f t="shared" si="59"/>
        <v>420000</v>
      </c>
      <c r="AC291" s="2">
        <f t="shared" si="60"/>
        <v>38212213.714285664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x14ac:dyDescent="0.25">
      <c r="A292" s="1">
        <v>44468</v>
      </c>
      <c r="B292" s="2">
        <f t="shared" si="45"/>
        <v>221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1339322.2734693885</v>
      </c>
      <c r="G292" s="2">
        <f t="shared" ref="G292:G385" si="64">IF(F292&gt;$AK$31*1000,$AK$31*1000,F292)</f>
        <v>438938.14285714284</v>
      </c>
      <c r="H292" s="2">
        <f t="shared" si="61"/>
        <v>114587450.57142915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3059818.4285714314</v>
      </c>
      <c r="M292" s="8" t="e">
        <f t="shared" si="28"/>
        <v>#N/A</v>
      </c>
      <c r="N292" s="21" t="e">
        <f t="shared" si="53"/>
        <v>#N/A</v>
      </c>
      <c r="O292" s="2" t="e">
        <f t="shared" ref="O292:O385" si="66">IF(COUNT($C292)=1,AVERAGE(N286:N292),#N/A)</f>
        <v>#N/A</v>
      </c>
      <c r="P292" s="2">
        <v>1367778.8775510192</v>
      </c>
      <c r="Q292" s="21">
        <f t="shared" si="44"/>
        <v>450000</v>
      </c>
      <c r="R292" s="2">
        <f t="shared" si="62"/>
        <v>117647269</v>
      </c>
      <c r="S292" s="2">
        <f t="shared" si="54"/>
        <v>438938.14285714924</v>
      </c>
      <c r="T292" s="2">
        <f t="shared" si="55"/>
        <v>11061.857142857276</v>
      </c>
      <c r="U292" s="2">
        <f t="shared" si="56"/>
        <v>450000</v>
      </c>
      <c r="V292" s="2">
        <f t="shared" si="33"/>
        <v>77716646.571428612</v>
      </c>
      <c r="W292" s="2">
        <f t="shared" si="57"/>
        <v>438938.14285714924</v>
      </c>
      <c r="X292" s="2">
        <f t="shared" si="47"/>
        <v>11061.857142850757</v>
      </c>
      <c r="Y292" s="2">
        <f t="shared" si="58"/>
        <v>39930622.428571373</v>
      </c>
      <c r="Z292" s="2" t="str">
        <f t="shared" si="48"/>
        <v>MEEP</v>
      </c>
      <c r="AA292" s="2">
        <f>IF(Z292="HERE",Y292,AA291+Graph!$G$1*1000)</f>
        <v>76326117.142857179</v>
      </c>
      <c r="AB292" s="2">
        <f t="shared" si="59"/>
        <v>420000</v>
      </c>
      <c r="AC292" s="2">
        <f t="shared" si="60"/>
        <v>38212213.714285664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x14ac:dyDescent="0.25">
      <c r="A293" s="1">
        <v>44469</v>
      </c>
      <c r="B293" s="2">
        <f t="shared" si="45"/>
        <v>222</v>
      </c>
      <c r="C293" s="7"/>
      <c r="D293" s="2" t="e">
        <f t="shared" si="51"/>
        <v>#N/A</v>
      </c>
      <c r="E293" s="2" t="e">
        <f t="shared" si="63"/>
        <v>#N/A</v>
      </c>
      <c r="F293" s="2">
        <v>1343336.5896758735</v>
      </c>
      <c r="G293" s="2">
        <f t="shared" si="64"/>
        <v>438938.14285714284</v>
      </c>
      <c r="H293" s="2">
        <f t="shared" si="61"/>
        <v>115026388.7142863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3070880.2857142887</v>
      </c>
      <c r="M293" s="8" t="e">
        <f t="shared" si="28"/>
        <v>#N/A</v>
      </c>
      <c r="N293" s="21" t="e">
        <f t="shared" si="53"/>
        <v>#N/A</v>
      </c>
      <c r="O293" s="2" t="e">
        <f t="shared" si="66"/>
        <v>#N/A</v>
      </c>
      <c r="P293" s="2">
        <v>1371895.6542617083</v>
      </c>
      <c r="Q293" s="21">
        <f t="shared" si="44"/>
        <v>450000</v>
      </c>
      <c r="R293" s="2">
        <f t="shared" si="62"/>
        <v>118097269</v>
      </c>
      <c r="S293" s="2">
        <f t="shared" si="54"/>
        <v>438938.14285714924</v>
      </c>
      <c r="T293" s="2">
        <f t="shared" si="55"/>
        <v>11061.857142857276</v>
      </c>
      <c r="U293" s="2">
        <f t="shared" si="56"/>
        <v>450000</v>
      </c>
      <c r="V293" s="2">
        <f t="shared" si="33"/>
        <v>78155584.714285761</v>
      </c>
      <c r="W293" s="2">
        <f t="shared" si="57"/>
        <v>438938.14285714924</v>
      </c>
      <c r="X293" s="2">
        <f t="shared" si="47"/>
        <v>11061.857142850757</v>
      </c>
      <c r="Y293" s="2">
        <f t="shared" si="58"/>
        <v>39941684.285714224</v>
      </c>
      <c r="Z293" s="2" t="str">
        <f t="shared" si="48"/>
        <v>MEEP</v>
      </c>
      <c r="AA293" s="2">
        <f>IF(Z293="HERE",Y293,AA292+Graph!$G$1*1000)</f>
        <v>76746117.142857179</v>
      </c>
      <c r="AB293" s="2">
        <f t="shared" si="59"/>
        <v>420000</v>
      </c>
      <c r="AC293" s="2">
        <f t="shared" si="60"/>
        <v>38212213.714285664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x14ac:dyDescent="0.25">
      <c r="A294" s="1">
        <v>44470</v>
      </c>
      <c r="B294" s="2">
        <f t="shared" si="45"/>
        <v>223</v>
      </c>
      <c r="C294" s="7"/>
      <c r="D294" s="2" t="e">
        <f t="shared" si="51"/>
        <v>#N/A</v>
      </c>
      <c r="E294" s="2" t="e">
        <f t="shared" si="63"/>
        <v>#N/A</v>
      </c>
      <c r="F294" s="2">
        <v>1347350.9058823586</v>
      </c>
      <c r="G294" s="2">
        <f t="shared" si="64"/>
        <v>438938.14285714284</v>
      </c>
      <c r="H294" s="2">
        <f t="shared" si="61"/>
        <v>115465326.85714345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3081942.142857146</v>
      </c>
      <c r="M294" s="8" t="e">
        <f t="shared" si="28"/>
        <v>#N/A</v>
      </c>
      <c r="N294" s="21" t="e">
        <f t="shared" si="53"/>
        <v>#N/A</v>
      </c>
      <c r="O294" s="2" t="e">
        <f t="shared" si="66"/>
        <v>#N/A</v>
      </c>
      <c r="P294" s="2">
        <v>1376012.4309723973</v>
      </c>
      <c r="Q294" s="21">
        <f t="shared" ref="Q294:Q357" si="67">IF(P294&gt;450000,450000,P294)</f>
        <v>450000</v>
      </c>
      <c r="R294" s="2">
        <f t="shared" si="62"/>
        <v>118547269</v>
      </c>
      <c r="S294" s="2">
        <f t="shared" si="54"/>
        <v>438938.14285714924</v>
      </c>
      <c r="T294" s="2">
        <f t="shared" si="55"/>
        <v>11061.857142857276</v>
      </c>
      <c r="U294" s="2">
        <f t="shared" si="56"/>
        <v>450000</v>
      </c>
      <c r="V294" s="2">
        <f t="shared" si="33"/>
        <v>78594522.85714291</v>
      </c>
      <c r="W294" s="2">
        <f t="shared" si="57"/>
        <v>438938.14285714924</v>
      </c>
      <c r="X294" s="2">
        <f t="shared" si="47"/>
        <v>11061.857142850757</v>
      </c>
      <c r="Y294" s="2">
        <f t="shared" si="58"/>
        <v>39952746.142857075</v>
      </c>
      <c r="Z294" s="2" t="str">
        <f t="shared" si="48"/>
        <v>MEEP</v>
      </c>
      <c r="AA294" s="2">
        <f>IF(Z294="HERE",Y294,AA293+Graph!$G$1*1000)</f>
        <v>77166117.142857179</v>
      </c>
      <c r="AB294" s="2">
        <f t="shared" si="59"/>
        <v>420000</v>
      </c>
      <c r="AC294" s="2">
        <f t="shared" si="60"/>
        <v>38212213.714285664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x14ac:dyDescent="0.25">
      <c r="A295" s="1">
        <v>44471</v>
      </c>
      <c r="B295" s="2">
        <f t="shared" si="45"/>
        <v>224</v>
      </c>
      <c r="C295" s="7"/>
      <c r="D295" s="2" t="e">
        <f t="shared" si="51"/>
        <v>#N/A</v>
      </c>
      <c r="E295" s="2" t="e">
        <f t="shared" si="63"/>
        <v>#N/A</v>
      </c>
      <c r="F295" s="2">
        <v>1351365.2220888138</v>
      </c>
      <c r="G295" s="2">
        <f t="shared" si="64"/>
        <v>438938.14285714284</v>
      </c>
      <c r="H295" s="2">
        <f t="shared" si="61"/>
        <v>115904265.0000006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3093004.0000000033</v>
      </c>
      <c r="M295" s="8" t="e">
        <f t="shared" si="28"/>
        <v>#N/A</v>
      </c>
      <c r="N295" s="21" t="e">
        <f t="shared" si="53"/>
        <v>#N/A</v>
      </c>
      <c r="O295" s="2" t="e">
        <f t="shared" si="66"/>
        <v>#N/A</v>
      </c>
      <c r="P295" s="2">
        <v>1380129.2076830566</v>
      </c>
      <c r="Q295" s="21">
        <f t="shared" si="67"/>
        <v>450000</v>
      </c>
      <c r="R295" s="2">
        <f t="shared" si="62"/>
        <v>118997269</v>
      </c>
      <c r="S295" s="2">
        <f t="shared" si="54"/>
        <v>438938.14285714924</v>
      </c>
      <c r="T295" s="2">
        <f t="shared" si="55"/>
        <v>11061.857142857276</v>
      </c>
      <c r="U295" s="2">
        <f t="shared" si="56"/>
        <v>450000</v>
      </c>
      <c r="V295" s="2">
        <f t="shared" si="33"/>
        <v>79033461.00000006</v>
      </c>
      <c r="W295" s="2">
        <f t="shared" si="57"/>
        <v>438938.14285714924</v>
      </c>
      <c r="X295" s="2">
        <f t="shared" si="47"/>
        <v>11061.857142850757</v>
      </c>
      <c r="Y295" s="2">
        <f t="shared" si="58"/>
        <v>39963807.999999925</v>
      </c>
      <c r="Z295" s="2" t="str">
        <f t="shared" si="48"/>
        <v>MEEP</v>
      </c>
      <c r="AA295" s="2">
        <f>IF(Z295="HERE",Y295,AA294+Graph!$G$1*1000)</f>
        <v>77586117.142857179</v>
      </c>
      <c r="AB295" s="2">
        <f t="shared" si="59"/>
        <v>420000</v>
      </c>
      <c r="AC295" s="2">
        <f t="shared" si="60"/>
        <v>38212213.714285664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x14ac:dyDescent="0.25">
      <c r="A296" s="1">
        <v>44472</v>
      </c>
      <c r="B296" s="2">
        <f t="shared" si="45"/>
        <v>225</v>
      </c>
      <c r="C296" s="7"/>
      <c r="D296" s="2" t="e">
        <f t="shared" si="51"/>
        <v>#N/A</v>
      </c>
      <c r="E296" s="2" t="e">
        <f t="shared" si="63"/>
        <v>#N/A</v>
      </c>
      <c r="F296" s="2">
        <v>1355379.5382952988</v>
      </c>
      <c r="G296" s="2">
        <f t="shared" si="64"/>
        <v>438938.14285714284</v>
      </c>
      <c r="H296" s="2">
        <f t="shared" si="61"/>
        <v>116343203.14285775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3104065.8571428605</v>
      </c>
      <c r="M296" s="8" t="e">
        <f t="shared" si="28"/>
        <v>#N/A</v>
      </c>
      <c r="N296" s="21" t="e">
        <f t="shared" si="53"/>
        <v>#N/A</v>
      </c>
      <c r="O296" s="2" t="e">
        <f t="shared" si="66"/>
        <v>#N/A</v>
      </c>
      <c r="P296" s="2">
        <v>1384245.9843937457</v>
      </c>
      <c r="Q296" s="21">
        <f t="shared" si="67"/>
        <v>450000</v>
      </c>
      <c r="R296" s="2">
        <f t="shared" si="62"/>
        <v>119447269</v>
      </c>
      <c r="S296" s="2">
        <f t="shared" si="54"/>
        <v>438938.14285714924</v>
      </c>
      <c r="T296" s="2">
        <f t="shared" si="55"/>
        <v>11061.857142857276</v>
      </c>
      <c r="U296" s="2">
        <f t="shared" si="56"/>
        <v>450000</v>
      </c>
      <c r="V296" s="2">
        <f t="shared" si="33"/>
        <v>79472399.142857209</v>
      </c>
      <c r="W296" s="2">
        <f t="shared" si="57"/>
        <v>438938.14285714924</v>
      </c>
      <c r="X296" s="2">
        <f t="shared" si="47"/>
        <v>11061.857142850757</v>
      </c>
      <c r="Y296" s="2">
        <f t="shared" si="58"/>
        <v>39974869.857142776</v>
      </c>
      <c r="Z296" s="2" t="str">
        <f t="shared" si="48"/>
        <v>MEEP</v>
      </c>
      <c r="AA296" s="2">
        <f>IF(Z296="HERE",Y296,AA295+Graph!$G$1*1000)</f>
        <v>78006117.142857179</v>
      </c>
      <c r="AB296" s="2">
        <f t="shared" si="59"/>
        <v>420000</v>
      </c>
      <c r="AC296" s="2">
        <f t="shared" si="60"/>
        <v>38212213.714285664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x14ac:dyDescent="0.25">
      <c r="A297" s="1">
        <v>44473</v>
      </c>
      <c r="B297" s="2">
        <f t="shared" si="45"/>
        <v>226</v>
      </c>
      <c r="C297" s="7"/>
      <c r="D297" s="2" t="e">
        <f t="shared" si="51"/>
        <v>#N/A</v>
      </c>
      <c r="E297" s="2" t="e">
        <f t="shared" si="63"/>
        <v>#N/A</v>
      </c>
      <c r="F297" s="2">
        <v>1359393.8545017838</v>
      </c>
      <c r="G297" s="2">
        <f t="shared" si="64"/>
        <v>438938.14285714284</v>
      </c>
      <c r="H297" s="2">
        <f t="shared" si="61"/>
        <v>116782141.28571489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3115127.7142857178</v>
      </c>
      <c r="M297" s="8" t="e">
        <f t="shared" si="28"/>
        <v>#N/A</v>
      </c>
      <c r="N297" s="21" t="e">
        <f t="shared" si="53"/>
        <v>#N/A</v>
      </c>
      <c r="O297" s="2" t="e">
        <f t="shared" si="66"/>
        <v>#N/A</v>
      </c>
      <c r="P297" s="2">
        <v>1388362.7611044347</v>
      </c>
      <c r="Q297" s="21">
        <f t="shared" si="67"/>
        <v>450000</v>
      </c>
      <c r="R297" s="2">
        <f t="shared" si="62"/>
        <v>119897269</v>
      </c>
      <c r="S297" s="2">
        <f t="shared" si="54"/>
        <v>438938.14285714924</v>
      </c>
      <c r="T297" s="2">
        <f t="shared" si="55"/>
        <v>11061.857142857276</v>
      </c>
      <c r="U297" s="2">
        <f t="shared" si="56"/>
        <v>450000</v>
      </c>
      <c r="V297" s="2">
        <f t="shared" si="33"/>
        <v>79911337.285714358</v>
      </c>
      <c r="W297" s="2">
        <f t="shared" si="57"/>
        <v>438938.14285714924</v>
      </c>
      <c r="X297" s="2">
        <f t="shared" si="47"/>
        <v>11061.857142850757</v>
      </c>
      <c r="Y297" s="2">
        <f t="shared" si="58"/>
        <v>39985931.714285627</v>
      </c>
      <c r="Z297" s="2" t="str">
        <f t="shared" si="48"/>
        <v>MEEP</v>
      </c>
      <c r="AA297" s="2">
        <f>IF(Z297="HERE",Y297,AA296+Graph!$G$1*1000)</f>
        <v>78426117.142857179</v>
      </c>
      <c r="AB297" s="2">
        <f t="shared" si="59"/>
        <v>420000</v>
      </c>
      <c r="AC297" s="2">
        <f t="shared" si="60"/>
        <v>38212213.714285664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x14ac:dyDescent="0.25">
      <c r="A298" s="1">
        <v>44474</v>
      </c>
      <c r="B298" s="2">
        <f t="shared" si="45"/>
        <v>227</v>
      </c>
      <c r="C298" s="7"/>
      <c r="D298" s="2" t="e">
        <f t="shared" si="51"/>
        <v>#N/A</v>
      </c>
      <c r="E298" s="2" t="e">
        <f t="shared" si="63"/>
        <v>#N/A</v>
      </c>
      <c r="F298" s="2">
        <v>1363408.1707082689</v>
      </c>
      <c r="G298" s="2">
        <f t="shared" si="64"/>
        <v>438938.14285714284</v>
      </c>
      <c r="H298" s="2">
        <f t="shared" si="61"/>
        <v>117221079.42857204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3126189.5714285751</v>
      </c>
      <c r="M298" s="8" t="e">
        <f t="shared" si="28"/>
        <v>#N/A</v>
      </c>
      <c r="N298" s="21" t="e">
        <f t="shared" si="53"/>
        <v>#N/A</v>
      </c>
      <c r="O298" s="2" t="e">
        <f t="shared" si="66"/>
        <v>#N/A</v>
      </c>
      <c r="P298" s="2">
        <v>1392479.5378151238</v>
      </c>
      <c r="Q298" s="21">
        <f t="shared" si="67"/>
        <v>450000</v>
      </c>
      <c r="R298" s="2">
        <f t="shared" si="62"/>
        <v>120347269</v>
      </c>
      <c r="S298" s="2">
        <f t="shared" si="54"/>
        <v>438938.14285714924</v>
      </c>
      <c r="T298" s="2">
        <f t="shared" si="55"/>
        <v>11061.857142857276</v>
      </c>
      <c r="U298" s="2">
        <f t="shared" si="56"/>
        <v>450000</v>
      </c>
      <c r="V298" s="2">
        <f t="shared" si="33"/>
        <v>80350275.428571507</v>
      </c>
      <c r="W298" s="2">
        <f t="shared" si="57"/>
        <v>438938.14285714924</v>
      </c>
      <c r="X298" s="2">
        <f t="shared" si="47"/>
        <v>11061.857142850757</v>
      </c>
      <c r="Y298" s="2">
        <f t="shared" si="58"/>
        <v>39996993.571428478</v>
      </c>
      <c r="Z298" s="2" t="str">
        <f t="shared" si="48"/>
        <v>MEEP</v>
      </c>
      <c r="AA298" s="2">
        <f>IF(Z298="HERE",Y298,AA297+Graph!$G$1*1000)</f>
        <v>78846117.142857179</v>
      </c>
      <c r="AB298" s="2">
        <f t="shared" si="59"/>
        <v>420000</v>
      </c>
      <c r="AC298" s="2">
        <f t="shared" si="60"/>
        <v>38212213.714285664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x14ac:dyDescent="0.25">
      <c r="A299" s="1">
        <v>44475</v>
      </c>
      <c r="B299" s="2">
        <f t="shared" si="45"/>
        <v>228</v>
      </c>
      <c r="C299" s="7"/>
      <c r="D299" s="2" t="e">
        <f t="shared" si="51"/>
        <v>#N/A</v>
      </c>
      <c r="E299" s="2" t="e">
        <f t="shared" si="63"/>
        <v>#N/A</v>
      </c>
      <c r="F299" s="2">
        <v>1367422.4869147539</v>
      </c>
      <c r="G299" s="2">
        <f t="shared" si="64"/>
        <v>438938.14285714284</v>
      </c>
      <c r="H299" s="2">
        <f t="shared" si="61"/>
        <v>117660017.57142919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3137251.4285714324</v>
      </c>
      <c r="M299" s="8" t="e">
        <f t="shared" si="28"/>
        <v>#N/A</v>
      </c>
      <c r="N299" s="21" t="e">
        <f t="shared" si="53"/>
        <v>#N/A</v>
      </c>
      <c r="O299" s="2" t="e">
        <f t="shared" si="66"/>
        <v>#N/A</v>
      </c>
      <c r="P299" s="2">
        <v>1396596.3145258129</v>
      </c>
      <c r="Q299" s="21">
        <f t="shared" si="67"/>
        <v>450000</v>
      </c>
      <c r="R299" s="2">
        <f t="shared" si="62"/>
        <v>120797269</v>
      </c>
      <c r="S299" s="2">
        <f t="shared" si="54"/>
        <v>438938.14285714924</v>
      </c>
      <c r="T299" s="2">
        <f t="shared" si="55"/>
        <v>11061.857142857276</v>
      </c>
      <c r="U299" s="2">
        <f t="shared" si="56"/>
        <v>450000</v>
      </c>
      <c r="V299" s="2">
        <f t="shared" si="33"/>
        <v>80789213.571428657</v>
      </c>
      <c r="W299" s="2">
        <f t="shared" si="57"/>
        <v>438938.14285714924</v>
      </c>
      <c r="X299" s="2">
        <f t="shared" si="47"/>
        <v>11061.857142850757</v>
      </c>
      <c r="Y299" s="2">
        <f t="shared" si="58"/>
        <v>40008055.428571329</v>
      </c>
      <c r="Z299" s="2" t="str">
        <f t="shared" si="48"/>
        <v>MEEP</v>
      </c>
      <c r="AA299" s="2">
        <f>IF(Z299="HERE",Y299,AA298+Graph!$G$1*1000)</f>
        <v>79266117.142857179</v>
      </c>
      <c r="AB299" s="2">
        <f t="shared" si="59"/>
        <v>420000</v>
      </c>
      <c r="AC299" s="2">
        <f t="shared" si="60"/>
        <v>38212213.714285664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x14ac:dyDescent="0.25">
      <c r="A300" s="1">
        <v>44476</v>
      </c>
      <c r="B300" s="2">
        <f t="shared" si="45"/>
        <v>229</v>
      </c>
      <c r="C300" s="7"/>
      <c r="D300" s="2" t="e">
        <f t="shared" si="51"/>
        <v>#N/A</v>
      </c>
      <c r="E300" s="2" t="e">
        <f t="shared" si="63"/>
        <v>#N/A</v>
      </c>
      <c r="F300" s="2">
        <v>1371436.8031212389</v>
      </c>
      <c r="G300" s="2">
        <f t="shared" si="64"/>
        <v>438938.14285714284</v>
      </c>
      <c r="H300" s="2">
        <f t="shared" si="61"/>
        <v>118098955.71428634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3148313.2857142896</v>
      </c>
      <c r="M300" s="8" t="e">
        <f t="shared" si="28"/>
        <v>#N/A</v>
      </c>
      <c r="N300" s="21" t="e">
        <f t="shared" si="53"/>
        <v>#N/A</v>
      </c>
      <c r="O300" s="2" t="e">
        <f t="shared" si="66"/>
        <v>#N/A</v>
      </c>
      <c r="P300" s="2">
        <v>1400713.0912365019</v>
      </c>
      <c r="Q300" s="21">
        <f t="shared" si="67"/>
        <v>450000</v>
      </c>
      <c r="R300" s="2">
        <f t="shared" si="62"/>
        <v>121247269</v>
      </c>
      <c r="S300" s="2">
        <f t="shared" si="54"/>
        <v>438938.14285714924</v>
      </c>
      <c r="T300" s="2">
        <f t="shared" si="55"/>
        <v>11061.857142857276</v>
      </c>
      <c r="U300" s="2">
        <f t="shared" si="56"/>
        <v>450000</v>
      </c>
      <c r="V300" s="2">
        <f t="shared" si="33"/>
        <v>81228151.714285806</v>
      </c>
      <c r="W300" s="2">
        <f t="shared" si="57"/>
        <v>438938.14285714924</v>
      </c>
      <c r="X300" s="2">
        <f t="shared" si="47"/>
        <v>11061.857142850757</v>
      </c>
      <c r="Y300" s="2">
        <f t="shared" si="58"/>
        <v>40019117.285714179</v>
      </c>
      <c r="Z300" s="2" t="str">
        <f t="shared" si="48"/>
        <v>MEEP</v>
      </c>
      <c r="AA300" s="2">
        <f>IF(Z300="HERE",Y300,AA299+Graph!$G$1*1000)</f>
        <v>79686117.142857179</v>
      </c>
      <c r="AB300" s="2">
        <f t="shared" si="59"/>
        <v>420000</v>
      </c>
      <c r="AC300" s="2">
        <f t="shared" si="60"/>
        <v>38212213.714285664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x14ac:dyDescent="0.25">
      <c r="A301" s="1">
        <v>44477</v>
      </c>
      <c r="B301" s="2">
        <f t="shared" si="45"/>
        <v>230</v>
      </c>
      <c r="C301" s="7"/>
      <c r="D301" s="2" t="e">
        <f t="shared" si="51"/>
        <v>#N/A</v>
      </c>
      <c r="E301" s="2" t="e">
        <f t="shared" si="63"/>
        <v>#N/A</v>
      </c>
      <c r="F301" s="2">
        <v>1375451.119327724</v>
      </c>
      <c r="G301" s="2">
        <f t="shared" si="64"/>
        <v>438938.14285714284</v>
      </c>
      <c r="H301" s="2">
        <f t="shared" si="61"/>
        <v>118537893.85714349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3159375.1428571469</v>
      </c>
      <c r="M301" s="8" t="e">
        <f t="shared" si="28"/>
        <v>#N/A</v>
      </c>
      <c r="N301" s="21" t="e">
        <f t="shared" si="53"/>
        <v>#N/A</v>
      </c>
      <c r="O301" s="2" t="e">
        <f t="shared" si="66"/>
        <v>#N/A</v>
      </c>
      <c r="P301" s="2">
        <v>1404829.867947191</v>
      </c>
      <c r="Q301" s="21">
        <f t="shared" si="67"/>
        <v>450000</v>
      </c>
      <c r="R301" s="2">
        <f t="shared" si="62"/>
        <v>121697269</v>
      </c>
      <c r="S301" s="2">
        <f t="shared" si="54"/>
        <v>438938.14285714924</v>
      </c>
      <c r="T301" s="2">
        <f t="shared" si="55"/>
        <v>11061.857142857276</v>
      </c>
      <c r="U301" s="2">
        <f t="shared" si="56"/>
        <v>450000</v>
      </c>
      <c r="V301" s="2">
        <f t="shared" si="33"/>
        <v>81667089.857142955</v>
      </c>
      <c r="W301" s="2">
        <f t="shared" si="57"/>
        <v>438938.14285714924</v>
      </c>
      <c r="X301" s="2">
        <f t="shared" si="47"/>
        <v>11061.857142850757</v>
      </c>
      <c r="Y301" s="2">
        <f t="shared" si="58"/>
        <v>40030179.14285703</v>
      </c>
      <c r="Z301" s="2" t="str">
        <f t="shared" si="48"/>
        <v>MEEP</v>
      </c>
      <c r="AA301" s="2">
        <f>IF(Z301="HERE",Y301,AA300+Graph!$G$1*1000)</f>
        <v>80106117.142857179</v>
      </c>
      <c r="AB301" s="2">
        <f t="shared" si="59"/>
        <v>420000</v>
      </c>
      <c r="AC301" s="2">
        <f t="shared" si="60"/>
        <v>38212213.714285664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x14ac:dyDescent="0.25">
      <c r="A302" s="1">
        <v>44478</v>
      </c>
      <c r="B302" s="2">
        <f t="shared" si="45"/>
        <v>231</v>
      </c>
      <c r="C302" s="7"/>
      <c r="D302" s="2" t="e">
        <f t="shared" si="51"/>
        <v>#N/A</v>
      </c>
      <c r="E302" s="2" t="e">
        <f t="shared" si="63"/>
        <v>#N/A</v>
      </c>
      <c r="F302" s="2">
        <v>1379465.435534209</v>
      </c>
      <c r="G302" s="2">
        <f t="shared" si="64"/>
        <v>438938.14285714284</v>
      </c>
      <c r="H302" s="2">
        <f t="shared" si="61"/>
        <v>118976832.00000064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3170437.0000000042</v>
      </c>
      <c r="M302" s="8" t="e">
        <f t="shared" si="28"/>
        <v>#N/A</v>
      </c>
      <c r="N302" s="21" t="e">
        <f t="shared" si="53"/>
        <v>#N/A</v>
      </c>
      <c r="O302" s="2" t="e">
        <f t="shared" si="66"/>
        <v>#N/A</v>
      </c>
      <c r="P302" s="2">
        <v>1408946.6446578503</v>
      </c>
      <c r="Q302" s="21">
        <f t="shared" si="67"/>
        <v>450000</v>
      </c>
      <c r="R302" s="2">
        <f t="shared" si="62"/>
        <v>122147269</v>
      </c>
      <c r="S302" s="2">
        <f t="shared" si="54"/>
        <v>438938.14285714924</v>
      </c>
      <c r="T302" s="2">
        <f t="shared" si="55"/>
        <v>11061.857142857276</v>
      </c>
      <c r="U302" s="2">
        <f t="shared" si="56"/>
        <v>450000</v>
      </c>
      <c r="V302" s="2">
        <f t="shared" si="33"/>
        <v>82106028.000000104</v>
      </c>
      <c r="W302" s="2">
        <f t="shared" si="57"/>
        <v>438938.14285714924</v>
      </c>
      <c r="X302" s="2">
        <f t="shared" si="47"/>
        <v>11061.857142850757</v>
      </c>
      <c r="Y302" s="2">
        <f t="shared" si="58"/>
        <v>40041240.999999881</v>
      </c>
      <c r="Z302" s="2" t="str">
        <f t="shared" si="48"/>
        <v>MEEP</v>
      </c>
      <c r="AA302" s="2">
        <f>IF(Z302="HERE",Y302,AA301+Graph!$G$1*1000)</f>
        <v>80526117.142857179</v>
      </c>
      <c r="AB302" s="2">
        <f t="shared" si="59"/>
        <v>420000</v>
      </c>
      <c r="AC302" s="2">
        <f t="shared" si="60"/>
        <v>38212213.714285664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x14ac:dyDescent="0.25">
      <c r="A303" s="1">
        <v>44479</v>
      </c>
      <c r="B303" s="2">
        <f t="shared" si="45"/>
        <v>232</v>
      </c>
      <c r="C303" s="7"/>
      <c r="D303" s="2" t="e">
        <f t="shared" si="51"/>
        <v>#N/A</v>
      </c>
      <c r="E303" s="2" t="e">
        <f t="shared" si="63"/>
        <v>#N/A</v>
      </c>
      <c r="F303" s="2">
        <v>1383479.751740694</v>
      </c>
      <c r="G303" s="2">
        <f t="shared" si="64"/>
        <v>438938.14285714284</v>
      </c>
      <c r="H303" s="2">
        <f t="shared" si="61"/>
        <v>119415770.14285779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3181498.8571428615</v>
      </c>
      <c r="M303" s="8" t="e">
        <f t="shared" si="28"/>
        <v>#N/A</v>
      </c>
      <c r="N303" s="21" t="e">
        <f t="shared" si="53"/>
        <v>#N/A</v>
      </c>
      <c r="O303" s="2" t="e">
        <f t="shared" si="66"/>
        <v>#N/A</v>
      </c>
      <c r="P303" s="2">
        <v>1413063.4213685393</v>
      </c>
      <c r="Q303" s="21">
        <f t="shared" si="67"/>
        <v>450000</v>
      </c>
      <c r="R303" s="2">
        <f t="shared" si="62"/>
        <v>122597269</v>
      </c>
      <c r="S303" s="2">
        <f t="shared" si="54"/>
        <v>438938.14285714924</v>
      </c>
      <c r="T303" s="2">
        <f t="shared" si="55"/>
        <v>11061.857142857276</v>
      </c>
      <c r="U303" s="2">
        <f t="shared" si="56"/>
        <v>450000</v>
      </c>
      <c r="V303" s="2">
        <f t="shared" si="33"/>
        <v>82544966.142857254</v>
      </c>
      <c r="W303" s="2">
        <f t="shared" si="57"/>
        <v>438938.14285714924</v>
      </c>
      <c r="X303" s="2">
        <f t="shared" si="47"/>
        <v>11061.857142850757</v>
      </c>
      <c r="Y303" s="2">
        <f t="shared" si="58"/>
        <v>40052302.857142732</v>
      </c>
      <c r="Z303" s="2" t="str">
        <f t="shared" si="48"/>
        <v>MEEP</v>
      </c>
      <c r="AA303" s="2">
        <f>IF(Z303="HERE",Y303,AA302+Graph!$G$1*1000)</f>
        <v>80946117.142857179</v>
      </c>
      <c r="AB303" s="2">
        <f t="shared" si="59"/>
        <v>420000</v>
      </c>
      <c r="AC303" s="2">
        <f t="shared" si="60"/>
        <v>38212213.714285664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x14ac:dyDescent="0.25">
      <c r="A304" s="1">
        <v>44480</v>
      </c>
      <c r="B304" s="2">
        <f t="shared" si="45"/>
        <v>233</v>
      </c>
      <c r="C304" s="7"/>
      <c r="D304" s="2" t="e">
        <f t="shared" si="51"/>
        <v>#N/A</v>
      </c>
      <c r="E304" s="2" t="e">
        <f t="shared" si="63"/>
        <v>#N/A</v>
      </c>
      <c r="F304" s="2">
        <v>1387494.0679471791</v>
      </c>
      <c r="G304" s="2">
        <f t="shared" si="64"/>
        <v>438938.14285714284</v>
      </c>
      <c r="H304" s="2">
        <f t="shared" si="61"/>
        <v>119854708.28571494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3192560.7142857187</v>
      </c>
      <c r="M304" s="8" t="e">
        <f t="shared" si="28"/>
        <v>#N/A</v>
      </c>
      <c r="N304" s="21" t="e">
        <f t="shared" si="53"/>
        <v>#N/A</v>
      </c>
      <c r="O304" s="2" t="e">
        <f t="shared" si="66"/>
        <v>#N/A</v>
      </c>
      <c r="P304" s="2">
        <v>1417180.1980792284</v>
      </c>
      <c r="Q304" s="21">
        <f t="shared" si="67"/>
        <v>450000</v>
      </c>
      <c r="R304" s="2">
        <f t="shared" si="62"/>
        <v>123047269</v>
      </c>
      <c r="S304" s="2">
        <f t="shared" si="54"/>
        <v>438938.14285714924</v>
      </c>
      <c r="T304" s="2">
        <f t="shared" si="55"/>
        <v>11061.857142857276</v>
      </c>
      <c r="U304" s="2">
        <f t="shared" si="56"/>
        <v>450000</v>
      </c>
      <c r="V304" s="2">
        <f t="shared" si="33"/>
        <v>82983904.285714403</v>
      </c>
      <c r="W304" s="2">
        <f t="shared" si="57"/>
        <v>438938.14285714924</v>
      </c>
      <c r="X304" s="2">
        <f t="shared" si="47"/>
        <v>11061.857142850757</v>
      </c>
      <c r="Y304" s="2">
        <f t="shared" si="58"/>
        <v>40063364.714285582</v>
      </c>
      <c r="Z304" s="2" t="str">
        <f t="shared" si="48"/>
        <v>MEEP</v>
      </c>
      <c r="AA304" s="2">
        <f>IF(Z304="HERE",Y304,AA303+Graph!$G$1*1000)</f>
        <v>81366117.142857179</v>
      </c>
      <c r="AB304" s="2">
        <f t="shared" si="59"/>
        <v>420000</v>
      </c>
      <c r="AC304" s="2">
        <f t="shared" si="60"/>
        <v>38212213.714285664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x14ac:dyDescent="0.25">
      <c r="A305" s="1">
        <v>44481</v>
      </c>
      <c r="B305" s="2">
        <f t="shared" si="45"/>
        <v>234</v>
      </c>
      <c r="C305" s="7"/>
      <c r="D305" s="2" t="e">
        <f t="shared" si="51"/>
        <v>#N/A</v>
      </c>
      <c r="E305" s="2" t="e">
        <f t="shared" si="63"/>
        <v>#N/A</v>
      </c>
      <c r="F305" s="2">
        <v>1391508.3841536641</v>
      </c>
      <c r="G305" s="2">
        <f t="shared" si="64"/>
        <v>438938.14285714284</v>
      </c>
      <c r="H305" s="2">
        <f t="shared" si="61"/>
        <v>120293646.42857209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3203622.571428576</v>
      </c>
      <c r="M305" s="8" t="e">
        <f t="shared" si="28"/>
        <v>#N/A</v>
      </c>
      <c r="N305" s="21" t="e">
        <f t="shared" si="53"/>
        <v>#N/A</v>
      </c>
      <c r="O305" s="2" t="e">
        <f t="shared" si="66"/>
        <v>#N/A</v>
      </c>
      <c r="P305" s="2">
        <v>1421296.9747899175</v>
      </c>
      <c r="Q305" s="21">
        <f t="shared" si="67"/>
        <v>450000</v>
      </c>
      <c r="R305" s="2">
        <f t="shared" si="62"/>
        <v>123497269</v>
      </c>
      <c r="S305" s="2">
        <f t="shared" si="54"/>
        <v>438938.14285714924</v>
      </c>
      <c r="T305" s="2">
        <f t="shared" si="55"/>
        <v>11061.857142857276</v>
      </c>
      <c r="U305" s="2">
        <f t="shared" si="56"/>
        <v>450000</v>
      </c>
      <c r="V305" s="2">
        <f t="shared" si="33"/>
        <v>83422842.428571552</v>
      </c>
      <c r="W305" s="2">
        <f t="shared" si="57"/>
        <v>438938.14285714924</v>
      </c>
      <c r="X305" s="2">
        <f t="shared" si="47"/>
        <v>11061.857142850757</v>
      </c>
      <c r="Y305" s="2">
        <f t="shared" si="58"/>
        <v>40074426.571428433</v>
      </c>
      <c r="Z305" s="2" t="str">
        <f t="shared" si="48"/>
        <v>MEEP</v>
      </c>
      <c r="AA305" s="2">
        <f>IF(Z305="HERE",Y305,AA304+Graph!$G$1*1000)</f>
        <v>81786117.142857179</v>
      </c>
      <c r="AB305" s="2">
        <f t="shared" si="59"/>
        <v>420000</v>
      </c>
      <c r="AC305" s="2">
        <f t="shared" si="60"/>
        <v>38212213.714285664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x14ac:dyDescent="0.25">
      <c r="A306" s="1">
        <v>44482</v>
      </c>
      <c r="B306" s="2">
        <f t="shared" si="45"/>
        <v>235</v>
      </c>
      <c r="C306" s="7"/>
      <c r="D306" s="2" t="e">
        <f t="shared" si="51"/>
        <v>#N/A</v>
      </c>
      <c r="E306" s="2" t="e">
        <f t="shared" si="63"/>
        <v>#N/A</v>
      </c>
      <c r="F306" s="2">
        <v>1395522.7003601491</v>
      </c>
      <c r="G306" s="2">
        <f t="shared" si="64"/>
        <v>438938.14285714284</v>
      </c>
      <c r="H306" s="2">
        <f t="shared" si="61"/>
        <v>120732584.57142924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3214684.4285714333</v>
      </c>
      <c r="M306" s="8" t="e">
        <f t="shared" si="28"/>
        <v>#N/A</v>
      </c>
      <c r="N306" s="21" t="e">
        <f t="shared" si="53"/>
        <v>#N/A</v>
      </c>
      <c r="O306" s="2" t="e">
        <f t="shared" si="66"/>
        <v>#N/A</v>
      </c>
      <c r="P306" s="2">
        <v>1425413.7515006065</v>
      </c>
      <c r="Q306" s="21">
        <f t="shared" si="67"/>
        <v>450000</v>
      </c>
      <c r="R306" s="2">
        <f t="shared" si="62"/>
        <v>123947269</v>
      </c>
      <c r="S306" s="2">
        <f t="shared" si="54"/>
        <v>438938.14285714924</v>
      </c>
      <c r="T306" s="2">
        <f t="shared" si="55"/>
        <v>11061.857142857276</v>
      </c>
      <c r="U306" s="2">
        <f t="shared" si="56"/>
        <v>450000</v>
      </c>
      <c r="V306" s="2">
        <f t="shared" si="33"/>
        <v>83861780.571428701</v>
      </c>
      <c r="W306" s="2">
        <f t="shared" si="57"/>
        <v>438938.14285714924</v>
      </c>
      <c r="X306" s="2">
        <f t="shared" si="47"/>
        <v>11061.857142850757</v>
      </c>
      <c r="Y306" s="2">
        <f t="shared" si="58"/>
        <v>40085488.428571284</v>
      </c>
      <c r="Z306" s="2" t="str">
        <f t="shared" si="48"/>
        <v>MEEP</v>
      </c>
      <c r="AA306" s="2">
        <f>IF(Z306="HERE",Y306,AA305+Graph!$G$1*1000)</f>
        <v>82206117.142857179</v>
      </c>
      <c r="AB306" s="2">
        <f t="shared" si="59"/>
        <v>420000</v>
      </c>
      <c r="AC306" s="2">
        <f t="shared" si="60"/>
        <v>38212213.714285664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x14ac:dyDescent="0.25">
      <c r="A307" s="1">
        <v>44483</v>
      </c>
      <c r="B307" s="2">
        <f t="shared" si="45"/>
        <v>236</v>
      </c>
      <c r="C307" s="7"/>
      <c r="D307" s="2" t="e">
        <f t="shared" si="51"/>
        <v>#N/A</v>
      </c>
      <c r="E307" s="2" t="e">
        <f t="shared" si="63"/>
        <v>#N/A</v>
      </c>
      <c r="F307" s="2">
        <v>1399537.0165666044</v>
      </c>
      <c r="G307" s="2">
        <f t="shared" si="64"/>
        <v>438938.14285714284</v>
      </c>
      <c r="H307" s="2">
        <f t="shared" si="61"/>
        <v>121171522.71428639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3225746.2857142906</v>
      </c>
      <c r="M307" s="8" t="e">
        <f t="shared" si="28"/>
        <v>#N/A</v>
      </c>
      <c r="N307" s="21" t="e">
        <f t="shared" si="53"/>
        <v>#N/A</v>
      </c>
      <c r="O307" s="2" t="e">
        <f t="shared" si="66"/>
        <v>#N/A</v>
      </c>
      <c r="P307" s="2">
        <v>1429530.5282112956</v>
      </c>
      <c r="Q307" s="21">
        <f t="shared" si="67"/>
        <v>450000</v>
      </c>
      <c r="R307" s="2">
        <f t="shared" si="62"/>
        <v>124397269</v>
      </c>
      <c r="S307" s="2">
        <f t="shared" si="54"/>
        <v>438938.14285714924</v>
      </c>
      <c r="T307" s="2">
        <f t="shared" si="55"/>
        <v>11061.857142857276</v>
      </c>
      <c r="U307" s="2">
        <f t="shared" si="56"/>
        <v>450000</v>
      </c>
      <c r="V307" s="2">
        <f t="shared" si="33"/>
        <v>84300718.714285851</v>
      </c>
      <c r="W307" s="2">
        <f t="shared" si="57"/>
        <v>438938.14285714924</v>
      </c>
      <c r="X307" s="2">
        <f t="shared" si="47"/>
        <v>11061.857142850757</v>
      </c>
      <c r="Y307" s="2">
        <f t="shared" si="58"/>
        <v>40096550.285714135</v>
      </c>
      <c r="Z307" s="2" t="str">
        <f t="shared" si="48"/>
        <v>MEEP</v>
      </c>
      <c r="AA307" s="2">
        <f>IF(Z307="HERE",Y307,AA306+Graph!$G$1*1000)</f>
        <v>82626117.142857179</v>
      </c>
      <c r="AB307" s="2">
        <f t="shared" si="59"/>
        <v>420000</v>
      </c>
      <c r="AC307" s="2">
        <f t="shared" si="60"/>
        <v>38212213.714285664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x14ac:dyDescent="0.25">
      <c r="A308" s="1">
        <v>44484</v>
      </c>
      <c r="B308" s="2">
        <f t="shared" si="45"/>
        <v>237</v>
      </c>
      <c r="C308" s="7"/>
      <c r="D308" s="2" t="e">
        <f t="shared" si="51"/>
        <v>#N/A</v>
      </c>
      <c r="E308" s="2" t="e">
        <f t="shared" si="63"/>
        <v>#N/A</v>
      </c>
      <c r="F308" s="2">
        <v>1403551.3327730894</v>
      </c>
      <c r="G308" s="2">
        <f t="shared" si="64"/>
        <v>438938.14285714284</v>
      </c>
      <c r="H308" s="2">
        <f t="shared" si="61"/>
        <v>121610460.85714354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3236808.1428571478</v>
      </c>
      <c r="M308" s="8" t="e">
        <f t="shared" si="28"/>
        <v>#N/A</v>
      </c>
      <c r="N308" s="21" t="e">
        <f t="shared" si="53"/>
        <v>#N/A</v>
      </c>
      <c r="O308" s="2" t="e">
        <f t="shared" si="66"/>
        <v>#N/A</v>
      </c>
      <c r="P308" s="2">
        <v>1433647.3049219549</v>
      </c>
      <c r="Q308" s="21">
        <f t="shared" si="67"/>
        <v>450000</v>
      </c>
      <c r="R308" s="2">
        <f t="shared" si="62"/>
        <v>124847269</v>
      </c>
      <c r="S308" s="2">
        <f t="shared" si="54"/>
        <v>438938.14285714924</v>
      </c>
      <c r="T308" s="2">
        <f t="shared" si="55"/>
        <v>11061.857142857276</v>
      </c>
      <c r="U308" s="2">
        <f t="shared" si="56"/>
        <v>450000</v>
      </c>
      <c r="V308" s="2">
        <f t="shared" si="33"/>
        <v>84739656.857143</v>
      </c>
      <c r="W308" s="2">
        <f t="shared" si="57"/>
        <v>438938.14285714924</v>
      </c>
      <c r="X308" s="2">
        <f t="shared" si="47"/>
        <v>11061.857142850757</v>
      </c>
      <c r="Y308" s="2">
        <f t="shared" si="58"/>
        <v>40107612.142856985</v>
      </c>
      <c r="Z308" s="2" t="str">
        <f t="shared" si="48"/>
        <v>MEEP</v>
      </c>
      <c r="AA308" s="2">
        <f>IF(Z308="HERE",Y308,AA307+Graph!$G$1*1000)</f>
        <v>83046117.142857179</v>
      </c>
      <c r="AB308" s="2">
        <f t="shared" si="59"/>
        <v>420000</v>
      </c>
      <c r="AC308" s="2">
        <f t="shared" si="60"/>
        <v>38212213.714285664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x14ac:dyDescent="0.25">
      <c r="A309" s="1">
        <v>44485</v>
      </c>
      <c r="B309" s="2">
        <f t="shared" si="45"/>
        <v>238</v>
      </c>
      <c r="C309" s="7"/>
      <c r="D309" s="2" t="e">
        <f t="shared" si="51"/>
        <v>#N/A</v>
      </c>
      <c r="E309" s="2" t="e">
        <f t="shared" si="63"/>
        <v>#N/A</v>
      </c>
      <c r="F309" s="2">
        <v>1407565.6489795744</v>
      </c>
      <c r="G309" s="2">
        <f t="shared" si="64"/>
        <v>438938.14285714284</v>
      </c>
      <c r="H309" s="2">
        <f t="shared" si="61"/>
        <v>122049399.00000069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3247870.0000000051</v>
      </c>
      <c r="M309" s="8" t="e">
        <f t="shared" si="28"/>
        <v>#N/A</v>
      </c>
      <c r="N309" s="21" t="e">
        <f t="shared" si="53"/>
        <v>#N/A</v>
      </c>
      <c r="O309" s="2" t="e">
        <f t="shared" si="66"/>
        <v>#N/A</v>
      </c>
      <c r="P309" s="2">
        <v>1437764.0816326439</v>
      </c>
      <c r="Q309" s="21">
        <f t="shared" si="67"/>
        <v>450000</v>
      </c>
      <c r="R309" s="2">
        <f t="shared" si="62"/>
        <v>125297269</v>
      </c>
      <c r="S309" s="2">
        <f t="shared" si="54"/>
        <v>438938.14285714924</v>
      </c>
      <c r="T309" s="2">
        <f t="shared" si="55"/>
        <v>11061.857142857276</v>
      </c>
      <c r="U309" s="2">
        <f t="shared" si="56"/>
        <v>450000</v>
      </c>
      <c r="V309" s="2">
        <f t="shared" si="33"/>
        <v>85178595.000000149</v>
      </c>
      <c r="W309" s="2">
        <f t="shared" si="57"/>
        <v>438938.14285714924</v>
      </c>
      <c r="X309" s="2">
        <f t="shared" si="47"/>
        <v>11061.857142850757</v>
      </c>
      <c r="Y309" s="2">
        <f t="shared" si="58"/>
        <v>40118673.999999836</v>
      </c>
      <c r="Z309" s="2" t="str">
        <f t="shared" si="48"/>
        <v>MEEP</v>
      </c>
      <c r="AA309" s="2">
        <f>IF(Z309="HERE",Y309,AA308+Graph!$G$1*1000)</f>
        <v>83466117.142857179</v>
      </c>
      <c r="AB309" s="2">
        <f t="shared" si="59"/>
        <v>420000</v>
      </c>
      <c r="AC309" s="2">
        <f t="shared" si="60"/>
        <v>38212213.714285664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x14ac:dyDescent="0.25">
      <c r="A310" s="1">
        <v>44486</v>
      </c>
      <c r="B310" s="2">
        <f t="shared" si="45"/>
        <v>239</v>
      </c>
      <c r="C310" s="7"/>
      <c r="D310" s="2" t="e">
        <f t="shared" si="51"/>
        <v>#N/A</v>
      </c>
      <c r="E310" s="2" t="e">
        <f t="shared" si="63"/>
        <v>#N/A</v>
      </c>
      <c r="F310" s="2">
        <v>1411579.9651860595</v>
      </c>
      <c r="G310" s="2">
        <f t="shared" si="64"/>
        <v>438938.14285714284</v>
      </c>
      <c r="H310" s="2">
        <f t="shared" si="61"/>
        <v>122488337.14285783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3258931.8571428624</v>
      </c>
      <c r="M310" s="8" t="e">
        <f t="shared" si="28"/>
        <v>#N/A</v>
      </c>
      <c r="N310" s="21" t="e">
        <f t="shared" si="53"/>
        <v>#N/A</v>
      </c>
      <c r="O310" s="2" t="e">
        <f t="shared" si="66"/>
        <v>#N/A</v>
      </c>
      <c r="P310" s="2">
        <v>1441880.858343333</v>
      </c>
      <c r="Q310" s="21">
        <f t="shared" si="67"/>
        <v>450000</v>
      </c>
      <c r="R310" s="2">
        <f t="shared" si="62"/>
        <v>125747269</v>
      </c>
      <c r="S310" s="2">
        <f t="shared" si="54"/>
        <v>438938.14285714924</v>
      </c>
      <c r="T310" s="2">
        <f t="shared" si="55"/>
        <v>11061.857142857276</v>
      </c>
      <c r="U310" s="2">
        <f t="shared" si="56"/>
        <v>450000</v>
      </c>
      <c r="V310" s="2">
        <f t="shared" si="33"/>
        <v>85617533.142857298</v>
      </c>
      <c r="W310" s="2">
        <f t="shared" si="57"/>
        <v>438938.14285714924</v>
      </c>
      <c r="X310" s="2">
        <f t="shared" si="47"/>
        <v>11061.857142850757</v>
      </c>
      <c r="Y310" s="2">
        <f t="shared" si="58"/>
        <v>40129735.857142687</v>
      </c>
      <c r="Z310" s="2" t="str">
        <f t="shared" si="48"/>
        <v>MEEP</v>
      </c>
      <c r="AA310" s="2">
        <f>IF(Z310="HERE",Y310,AA309+Graph!$G$1*1000)</f>
        <v>83886117.142857179</v>
      </c>
      <c r="AB310" s="2">
        <f t="shared" si="59"/>
        <v>420000</v>
      </c>
      <c r="AC310" s="2">
        <f t="shared" si="60"/>
        <v>38212213.714285664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x14ac:dyDescent="0.25">
      <c r="A311" s="1">
        <v>44487</v>
      </c>
      <c r="B311" s="2">
        <f t="shared" si="45"/>
        <v>240</v>
      </c>
      <c r="C311" s="7"/>
      <c r="D311" s="2" t="e">
        <f t="shared" si="51"/>
        <v>#N/A</v>
      </c>
      <c r="E311" s="2" t="e">
        <f t="shared" si="63"/>
        <v>#N/A</v>
      </c>
      <c r="F311" s="2">
        <v>1415594.2813925445</v>
      </c>
      <c r="G311" s="2">
        <f t="shared" si="64"/>
        <v>438938.14285714284</v>
      </c>
      <c r="H311" s="2">
        <f t="shared" si="61"/>
        <v>122927275.28571498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3269993.7142857197</v>
      </c>
      <c r="M311" s="8" t="e">
        <f t="shared" si="28"/>
        <v>#N/A</v>
      </c>
      <c r="N311" s="21" t="e">
        <f t="shared" si="53"/>
        <v>#N/A</v>
      </c>
      <c r="O311" s="2" t="e">
        <f t="shared" si="66"/>
        <v>#N/A</v>
      </c>
      <c r="P311" s="2">
        <v>1445997.6350540221</v>
      </c>
      <c r="Q311" s="21">
        <f t="shared" si="67"/>
        <v>450000</v>
      </c>
      <c r="R311" s="2">
        <f t="shared" si="62"/>
        <v>126197269</v>
      </c>
      <c r="S311" s="2">
        <f t="shared" si="54"/>
        <v>438938.14285714924</v>
      </c>
      <c r="T311" s="2">
        <f t="shared" si="55"/>
        <v>11061.857142857276</v>
      </c>
      <c r="U311" s="2">
        <f t="shared" si="56"/>
        <v>450000</v>
      </c>
      <c r="V311" s="2">
        <f t="shared" si="33"/>
        <v>86056471.285714447</v>
      </c>
      <c r="W311" s="2">
        <f t="shared" si="57"/>
        <v>438938.14285714924</v>
      </c>
      <c r="X311" s="2">
        <f t="shared" si="47"/>
        <v>11061.857142850757</v>
      </c>
      <c r="Y311" s="2">
        <f t="shared" si="58"/>
        <v>40140797.714285538</v>
      </c>
      <c r="Z311" s="2" t="str">
        <f t="shared" si="48"/>
        <v>MEEP</v>
      </c>
      <c r="AA311" s="2">
        <f>IF(Z311="HERE",Y311,AA310+Graph!$G$1*1000)</f>
        <v>84306117.142857179</v>
      </c>
      <c r="AB311" s="2">
        <f t="shared" si="59"/>
        <v>420000</v>
      </c>
      <c r="AC311" s="2">
        <f t="shared" si="60"/>
        <v>38212213.714285664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x14ac:dyDescent="0.25">
      <c r="A312" s="1">
        <v>44488</v>
      </c>
      <c r="B312" s="2">
        <f t="shared" si="45"/>
        <v>241</v>
      </c>
      <c r="C312" s="7"/>
      <c r="D312" s="2" t="e">
        <f t="shared" si="51"/>
        <v>#N/A</v>
      </c>
      <c r="E312" s="2" t="e">
        <f t="shared" si="63"/>
        <v>#N/A</v>
      </c>
      <c r="F312" s="2">
        <v>1419608.5975990295</v>
      </c>
      <c r="G312" s="2">
        <f t="shared" si="64"/>
        <v>438938.14285714284</v>
      </c>
      <c r="H312" s="2">
        <f t="shared" si="61"/>
        <v>123366213.42857213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3281055.5714285769</v>
      </c>
      <c r="M312" s="8" t="e">
        <f t="shared" si="28"/>
        <v>#N/A</v>
      </c>
      <c r="N312" s="21" t="e">
        <f t="shared" si="53"/>
        <v>#N/A</v>
      </c>
      <c r="O312" s="2" t="e">
        <f t="shared" si="66"/>
        <v>#N/A</v>
      </c>
      <c r="P312" s="2">
        <v>1450114.4117647111</v>
      </c>
      <c r="Q312" s="21">
        <f t="shared" si="67"/>
        <v>450000</v>
      </c>
      <c r="R312" s="2">
        <f t="shared" si="62"/>
        <v>126647269</v>
      </c>
      <c r="S312" s="2">
        <f t="shared" si="54"/>
        <v>438938.14285714924</v>
      </c>
      <c r="T312" s="2">
        <f t="shared" si="55"/>
        <v>11061.857142857276</v>
      </c>
      <c r="U312" s="2">
        <f t="shared" si="56"/>
        <v>450000</v>
      </c>
      <c r="V312" s="2">
        <f t="shared" si="33"/>
        <v>86495409.428571597</v>
      </c>
      <c r="W312" s="2">
        <f t="shared" si="57"/>
        <v>438938.14285714924</v>
      </c>
      <c r="X312" s="2">
        <f t="shared" si="47"/>
        <v>11061.857142850757</v>
      </c>
      <c r="Y312" s="2">
        <f t="shared" si="58"/>
        <v>40151859.571428388</v>
      </c>
      <c r="Z312" s="2" t="str">
        <f t="shared" si="48"/>
        <v>MEEP</v>
      </c>
      <c r="AA312" s="2">
        <f>IF(Z312="HERE",Y312,AA311+Graph!$G$1*1000)</f>
        <v>84726117.142857179</v>
      </c>
      <c r="AB312" s="2">
        <f t="shared" si="59"/>
        <v>420000</v>
      </c>
      <c r="AC312" s="2">
        <f t="shared" si="60"/>
        <v>38212213.714285664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x14ac:dyDescent="0.25">
      <c r="A313" s="1">
        <v>44489</v>
      </c>
      <c r="B313" s="2">
        <f t="shared" si="45"/>
        <v>242</v>
      </c>
      <c r="C313" s="7"/>
      <c r="D313" s="2" t="e">
        <f t="shared" si="51"/>
        <v>#N/A</v>
      </c>
      <c r="E313" s="2" t="e">
        <f t="shared" si="63"/>
        <v>#N/A</v>
      </c>
      <c r="F313" s="2">
        <v>1423622.9138055146</v>
      </c>
      <c r="G313" s="2">
        <f t="shared" si="64"/>
        <v>438938.14285714284</v>
      </c>
      <c r="H313" s="2">
        <f t="shared" si="61"/>
        <v>123805151.57142928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3292117.4285714342</v>
      </c>
      <c r="M313" s="8" t="e">
        <f t="shared" si="28"/>
        <v>#N/A</v>
      </c>
      <c r="N313" s="21" t="e">
        <f t="shared" si="53"/>
        <v>#N/A</v>
      </c>
      <c r="O313" s="2" t="e">
        <f t="shared" si="66"/>
        <v>#N/A</v>
      </c>
      <c r="P313" s="2">
        <v>1454231.1884754002</v>
      </c>
      <c r="Q313" s="21">
        <f t="shared" si="67"/>
        <v>450000</v>
      </c>
      <c r="R313" s="2">
        <f t="shared" si="62"/>
        <v>127097269</v>
      </c>
      <c r="S313" s="2">
        <f t="shared" si="54"/>
        <v>438938.14285714924</v>
      </c>
      <c r="T313" s="2">
        <f t="shared" si="55"/>
        <v>11061.857142857276</v>
      </c>
      <c r="U313" s="2">
        <f t="shared" si="56"/>
        <v>450000</v>
      </c>
      <c r="V313" s="2">
        <f t="shared" si="33"/>
        <v>86934347.571428746</v>
      </c>
      <c r="W313" s="2">
        <f t="shared" si="57"/>
        <v>438938.14285714924</v>
      </c>
      <c r="X313" s="2">
        <f t="shared" si="47"/>
        <v>11061.857142850757</v>
      </c>
      <c r="Y313" s="2">
        <f t="shared" si="58"/>
        <v>40162921.428571239</v>
      </c>
      <c r="Z313" s="2" t="str">
        <f t="shared" si="48"/>
        <v>MEEP</v>
      </c>
      <c r="AA313" s="2">
        <f>IF(Z313="HERE",Y313,AA312+Graph!$G$1*1000)</f>
        <v>85146117.142857179</v>
      </c>
      <c r="AB313" s="2">
        <f t="shared" si="59"/>
        <v>420000</v>
      </c>
      <c r="AC313" s="2">
        <f t="shared" si="60"/>
        <v>38212213.714285664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x14ac:dyDescent="0.25">
      <c r="A314" s="1">
        <v>44490</v>
      </c>
      <c r="B314" s="2">
        <f t="shared" si="45"/>
        <v>243</v>
      </c>
      <c r="C314" s="7"/>
      <c r="D314" s="2" t="e">
        <f t="shared" si="51"/>
        <v>#N/A</v>
      </c>
      <c r="E314" s="2" t="e">
        <f t="shared" si="63"/>
        <v>#N/A</v>
      </c>
      <c r="F314" s="2">
        <v>1427637.2300119996</v>
      </c>
      <c r="G314" s="2">
        <f t="shared" si="64"/>
        <v>438938.14285714284</v>
      </c>
      <c r="H314" s="2">
        <f t="shared" si="61"/>
        <v>124244089.71428643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3303179.2857142915</v>
      </c>
      <c r="M314" s="8" t="e">
        <f t="shared" si="28"/>
        <v>#N/A</v>
      </c>
      <c r="N314" s="21" t="e">
        <f t="shared" si="53"/>
        <v>#N/A</v>
      </c>
      <c r="O314" s="2" t="e">
        <f t="shared" si="66"/>
        <v>#N/A</v>
      </c>
      <c r="P314" s="2">
        <v>1458347.9651860595</v>
      </c>
      <c r="Q314" s="21">
        <f t="shared" si="67"/>
        <v>450000</v>
      </c>
      <c r="R314" s="2">
        <f t="shared" si="62"/>
        <v>127547269</v>
      </c>
      <c r="S314" s="2">
        <f t="shared" si="54"/>
        <v>438938.14285714924</v>
      </c>
      <c r="T314" s="2">
        <f t="shared" si="55"/>
        <v>11061.857142857276</v>
      </c>
      <c r="U314" s="2">
        <f t="shared" si="56"/>
        <v>450000</v>
      </c>
      <c r="V314" s="2">
        <f t="shared" si="33"/>
        <v>87373285.714285895</v>
      </c>
      <c r="W314" s="2">
        <f t="shared" si="57"/>
        <v>438938.14285714924</v>
      </c>
      <c r="X314" s="2">
        <f t="shared" si="47"/>
        <v>11061.857142850757</v>
      </c>
      <c r="Y314" s="2">
        <f t="shared" si="58"/>
        <v>40173983.28571409</v>
      </c>
      <c r="Z314" s="2" t="str">
        <f t="shared" si="48"/>
        <v>MEEP</v>
      </c>
      <c r="AA314" s="2">
        <f>IF(Z314="HERE",Y314,AA313+Graph!$G$1*1000)</f>
        <v>85566117.142857179</v>
      </c>
      <c r="AB314" s="2">
        <f t="shared" si="59"/>
        <v>420000</v>
      </c>
      <c r="AC314" s="2">
        <f t="shared" si="60"/>
        <v>38212213.714285664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x14ac:dyDescent="0.25">
      <c r="A315" s="1">
        <v>44491</v>
      </c>
      <c r="B315" s="2">
        <f t="shared" si="45"/>
        <v>244</v>
      </c>
      <c r="C315" s="7"/>
      <c r="D315" s="2" t="e">
        <f t="shared" si="51"/>
        <v>#N/A</v>
      </c>
      <c r="E315" s="2" t="e">
        <f t="shared" si="63"/>
        <v>#N/A</v>
      </c>
      <c r="F315" s="2">
        <v>1431651.5462184846</v>
      </c>
      <c r="G315" s="2">
        <f t="shared" si="64"/>
        <v>438938.14285714284</v>
      </c>
      <c r="H315" s="2">
        <f t="shared" si="61"/>
        <v>124683027.85714358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3314241.1428571488</v>
      </c>
      <c r="M315" s="8" t="e">
        <f t="shared" si="28"/>
        <v>#N/A</v>
      </c>
      <c r="N315" s="21" t="e">
        <f t="shared" si="53"/>
        <v>#N/A</v>
      </c>
      <c r="O315" s="2" t="e">
        <f t="shared" si="66"/>
        <v>#N/A</v>
      </c>
      <c r="P315" s="2">
        <v>1462464.7418967485</v>
      </c>
      <c r="Q315" s="21">
        <f t="shared" si="67"/>
        <v>450000</v>
      </c>
      <c r="R315" s="2">
        <f t="shared" si="62"/>
        <v>127997269</v>
      </c>
      <c r="S315" s="2">
        <f t="shared" si="54"/>
        <v>438938.14285714924</v>
      </c>
      <c r="T315" s="2">
        <f t="shared" si="55"/>
        <v>11061.857142857276</v>
      </c>
      <c r="U315" s="2">
        <f t="shared" si="56"/>
        <v>450000</v>
      </c>
      <c r="V315" s="2">
        <f t="shared" si="33"/>
        <v>87812223.857143044</v>
      </c>
      <c r="W315" s="2">
        <f t="shared" si="57"/>
        <v>438938.14285714924</v>
      </c>
      <c r="X315" s="2">
        <f t="shared" si="47"/>
        <v>11061.857142850757</v>
      </c>
      <c r="Y315" s="2">
        <f t="shared" si="58"/>
        <v>40185045.142856941</v>
      </c>
      <c r="Z315" s="2" t="str">
        <f t="shared" si="48"/>
        <v>MEEP</v>
      </c>
      <c r="AA315" s="2">
        <f>IF(Z315="HERE",Y315,AA314+Graph!$G$1*1000)</f>
        <v>85986117.142857179</v>
      </c>
      <c r="AB315" s="2">
        <f t="shared" si="59"/>
        <v>420000</v>
      </c>
      <c r="AC315" s="2">
        <f t="shared" si="60"/>
        <v>38212213.714285664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x14ac:dyDescent="0.25">
      <c r="A316" s="1">
        <v>44492</v>
      </c>
      <c r="B316" s="2">
        <f t="shared" si="45"/>
        <v>245</v>
      </c>
      <c r="C316" s="7"/>
      <c r="D316" s="2" t="e">
        <f t="shared" si="51"/>
        <v>#N/A</v>
      </c>
      <c r="E316" s="2" t="e">
        <f t="shared" si="63"/>
        <v>#N/A</v>
      </c>
      <c r="F316" s="2">
        <v>1435665.8624249697</v>
      </c>
      <c r="G316" s="2">
        <f t="shared" si="64"/>
        <v>438938.14285714284</v>
      </c>
      <c r="H316" s="2">
        <f t="shared" si="61"/>
        <v>125121966.00000073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3325303.0000000061</v>
      </c>
      <c r="M316" s="8" t="e">
        <f t="shared" si="28"/>
        <v>#N/A</v>
      </c>
      <c r="N316" s="21" t="e">
        <f t="shared" si="53"/>
        <v>#N/A</v>
      </c>
      <c r="O316" s="2" t="e">
        <f t="shared" si="66"/>
        <v>#N/A</v>
      </c>
      <c r="P316" s="2">
        <v>1466581.5186074376</v>
      </c>
      <c r="Q316" s="21">
        <f t="shared" si="67"/>
        <v>450000</v>
      </c>
      <c r="R316" s="2">
        <f t="shared" si="62"/>
        <v>128447269</v>
      </c>
      <c r="S316" s="2">
        <f t="shared" si="54"/>
        <v>438938.14285714924</v>
      </c>
      <c r="T316" s="2">
        <f t="shared" si="55"/>
        <v>11061.857142857276</v>
      </c>
      <c r="U316" s="2">
        <f t="shared" si="56"/>
        <v>450000</v>
      </c>
      <c r="V316" s="2">
        <f t="shared" si="33"/>
        <v>88251162.000000194</v>
      </c>
      <c r="W316" s="2">
        <f t="shared" si="57"/>
        <v>438938.14285714924</v>
      </c>
      <c r="X316" s="2">
        <f t="shared" si="47"/>
        <v>11061.857142850757</v>
      </c>
      <c r="Y316" s="2">
        <f t="shared" si="58"/>
        <v>40196106.999999791</v>
      </c>
      <c r="Z316" s="2" t="str">
        <f t="shared" si="48"/>
        <v>MEEP</v>
      </c>
      <c r="AA316" s="2">
        <f>IF(Z316="HERE",Y316,AA315+Graph!$G$1*1000)</f>
        <v>86406117.142857179</v>
      </c>
      <c r="AB316" s="2">
        <f t="shared" si="59"/>
        <v>420000</v>
      </c>
      <c r="AC316" s="2">
        <f t="shared" si="60"/>
        <v>38212213.714285664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x14ac:dyDescent="0.25">
      <c r="A317" s="1">
        <v>44493</v>
      </c>
      <c r="B317" s="2">
        <f t="shared" si="45"/>
        <v>246</v>
      </c>
      <c r="C317" s="7"/>
      <c r="D317" s="2" t="e">
        <f t="shared" si="51"/>
        <v>#N/A</v>
      </c>
      <c r="E317" s="2" t="e">
        <f t="shared" si="63"/>
        <v>#N/A</v>
      </c>
      <c r="F317" s="2">
        <v>1439680.1786314547</v>
      </c>
      <c r="G317" s="2">
        <f t="shared" si="64"/>
        <v>438938.14285714284</v>
      </c>
      <c r="H317" s="2">
        <f t="shared" si="61"/>
        <v>125560904.14285788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3336364.8571428633</v>
      </c>
      <c r="M317" s="8" t="e">
        <f t="shared" si="28"/>
        <v>#N/A</v>
      </c>
      <c r="N317" s="21" t="e">
        <f t="shared" si="53"/>
        <v>#N/A</v>
      </c>
      <c r="O317" s="2" t="e">
        <f t="shared" si="66"/>
        <v>#N/A</v>
      </c>
      <c r="P317" s="2">
        <v>1470698.2953181267</v>
      </c>
      <c r="Q317" s="21">
        <f t="shared" si="67"/>
        <v>450000</v>
      </c>
      <c r="R317" s="2">
        <f t="shared" si="62"/>
        <v>128897269</v>
      </c>
      <c r="S317" s="2">
        <f t="shared" si="54"/>
        <v>438938.14285714924</v>
      </c>
      <c r="T317" s="2">
        <f t="shared" si="55"/>
        <v>11061.857142857276</v>
      </c>
      <c r="U317" s="2">
        <f t="shared" si="56"/>
        <v>450000</v>
      </c>
      <c r="V317" s="2">
        <f t="shared" si="33"/>
        <v>88690100.142857343</v>
      </c>
      <c r="W317" s="2">
        <f t="shared" si="57"/>
        <v>438938.14285714924</v>
      </c>
      <c r="X317" s="2">
        <f t="shared" si="47"/>
        <v>11061.857142850757</v>
      </c>
      <c r="Y317" s="2">
        <f t="shared" si="58"/>
        <v>40207168.857142642</v>
      </c>
      <c r="Z317" s="2" t="str">
        <f t="shared" si="48"/>
        <v>MEEP</v>
      </c>
      <c r="AA317" s="2">
        <f>IF(Z317="HERE",Y317,AA316+Graph!$G$1*1000)</f>
        <v>86826117.142857179</v>
      </c>
      <c r="AB317" s="2">
        <f t="shared" si="59"/>
        <v>420000</v>
      </c>
      <c r="AC317" s="2">
        <f t="shared" si="60"/>
        <v>38212213.714285664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x14ac:dyDescent="0.25">
      <c r="A318" s="1">
        <v>44494</v>
      </c>
      <c r="B318" s="2">
        <f t="shared" si="45"/>
        <v>247</v>
      </c>
      <c r="C318" s="7"/>
      <c r="D318" s="2" t="e">
        <f t="shared" si="51"/>
        <v>#N/A</v>
      </c>
      <c r="E318" s="2" t="e">
        <f t="shared" si="63"/>
        <v>#N/A</v>
      </c>
      <c r="F318" s="2">
        <v>1443694.4948379397</v>
      </c>
      <c r="G318" s="2">
        <f t="shared" si="64"/>
        <v>438938.14285714284</v>
      </c>
      <c r="H318" s="2">
        <f t="shared" si="61"/>
        <v>125999842.28571503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3347426.7142857206</v>
      </c>
      <c r="M318" s="8" t="e">
        <f t="shared" si="28"/>
        <v>#N/A</v>
      </c>
      <c r="N318" s="21" t="e">
        <f t="shared" si="53"/>
        <v>#N/A</v>
      </c>
      <c r="O318" s="2" t="e">
        <f t="shared" si="66"/>
        <v>#N/A</v>
      </c>
      <c r="P318" s="2">
        <v>1474815.0720288157</v>
      </c>
      <c r="Q318" s="21">
        <f t="shared" si="67"/>
        <v>450000</v>
      </c>
      <c r="R318" s="2">
        <f t="shared" si="62"/>
        <v>129347269</v>
      </c>
      <c r="S318" s="2">
        <f t="shared" si="54"/>
        <v>438938.14285714924</v>
      </c>
      <c r="T318" s="2">
        <f t="shared" si="55"/>
        <v>11061.857142857276</v>
      </c>
      <c r="U318" s="2">
        <f t="shared" si="56"/>
        <v>450000</v>
      </c>
      <c r="V318" s="2">
        <f t="shared" si="33"/>
        <v>89129038.285714492</v>
      </c>
      <c r="W318" s="2">
        <f t="shared" si="57"/>
        <v>438938.14285714924</v>
      </c>
      <c r="X318" s="2">
        <f t="shared" si="47"/>
        <v>11061.857142850757</v>
      </c>
      <c r="Y318" s="2">
        <f t="shared" si="58"/>
        <v>40218230.714285493</v>
      </c>
      <c r="Z318" s="2" t="str">
        <f t="shared" si="48"/>
        <v>MEEP</v>
      </c>
      <c r="AA318" s="2">
        <f>IF(Z318="HERE",Y318,AA317+Graph!$G$1*1000)</f>
        <v>87246117.142857179</v>
      </c>
      <c r="AB318" s="2">
        <f t="shared" si="59"/>
        <v>420000</v>
      </c>
      <c r="AC318" s="2">
        <f t="shared" si="60"/>
        <v>38212213.714285664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x14ac:dyDescent="0.25">
      <c r="A319" s="1">
        <v>44495</v>
      </c>
      <c r="B319" s="2">
        <f t="shared" si="45"/>
        <v>248</v>
      </c>
      <c r="C319" s="7"/>
      <c r="D319" s="2" t="e">
        <f t="shared" si="51"/>
        <v>#N/A</v>
      </c>
      <c r="E319" s="2" t="e">
        <f t="shared" si="63"/>
        <v>#N/A</v>
      </c>
      <c r="F319" s="2">
        <v>1447708.811044395</v>
      </c>
      <c r="G319" s="2">
        <f t="shared" si="64"/>
        <v>438938.14285714284</v>
      </c>
      <c r="H319" s="2">
        <f t="shared" si="61"/>
        <v>126438780.42857218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3358488.5714285779</v>
      </c>
      <c r="M319" s="8" t="e">
        <f t="shared" ref="M319:M385" si="69">IF(COUNT(I319)=1, SUM(C319+I319),#N/A)</f>
        <v>#N/A</v>
      </c>
      <c r="N319" s="21" t="e">
        <f t="shared" si="53"/>
        <v>#N/A</v>
      </c>
      <c r="O319" s="2" t="e">
        <f t="shared" si="66"/>
        <v>#N/A</v>
      </c>
      <c r="P319" s="2">
        <v>1478931.8487395048</v>
      </c>
      <c r="Q319" s="21">
        <f t="shared" si="67"/>
        <v>450000</v>
      </c>
      <c r="R319" s="2">
        <f t="shared" si="62"/>
        <v>129797269</v>
      </c>
      <c r="S319" s="2">
        <f t="shared" si="54"/>
        <v>438938.14285714924</v>
      </c>
      <c r="T319" s="2">
        <f t="shared" si="55"/>
        <v>11061.857142857276</v>
      </c>
      <c r="U319" s="2">
        <f t="shared" si="56"/>
        <v>450000</v>
      </c>
      <c r="V319" s="2">
        <f t="shared" si="33"/>
        <v>89567976.428571641</v>
      </c>
      <c r="W319" s="2">
        <f t="shared" si="57"/>
        <v>438938.14285714924</v>
      </c>
      <c r="X319" s="2">
        <f t="shared" si="47"/>
        <v>11061.857142850757</v>
      </c>
      <c r="Y319" s="2">
        <f t="shared" si="58"/>
        <v>40229292.571428344</v>
      </c>
      <c r="Z319" s="2" t="str">
        <f t="shared" si="48"/>
        <v>MEEP</v>
      </c>
      <c r="AA319" s="2">
        <f>IF(Z319="HERE",Y319,AA318+Graph!$G$1*1000)</f>
        <v>87666117.142857179</v>
      </c>
      <c r="AB319" s="2">
        <f t="shared" si="59"/>
        <v>420000</v>
      </c>
      <c r="AC319" s="2">
        <f t="shared" si="60"/>
        <v>38212213.714285664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x14ac:dyDescent="0.25">
      <c r="A320" s="1">
        <v>44496</v>
      </c>
      <c r="B320" s="2">
        <f t="shared" si="45"/>
        <v>249</v>
      </c>
      <c r="C320" s="7"/>
      <c r="D320" s="2" t="e">
        <f t="shared" si="51"/>
        <v>#N/A</v>
      </c>
      <c r="E320" s="2" t="e">
        <f t="shared" si="63"/>
        <v>#N/A</v>
      </c>
      <c r="F320" s="2">
        <v>1451723.12725088</v>
      </c>
      <c r="G320" s="2">
        <f t="shared" si="64"/>
        <v>438938.14285714284</v>
      </c>
      <c r="H320" s="2">
        <f t="shared" si="61"/>
        <v>126877718.57142933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3369550.4285714352</v>
      </c>
      <c r="M320" s="8" t="e">
        <f t="shared" si="69"/>
        <v>#N/A</v>
      </c>
      <c r="N320" s="21" t="e">
        <f t="shared" si="53"/>
        <v>#N/A</v>
      </c>
      <c r="O320" s="2" t="e">
        <f t="shared" si="66"/>
        <v>#N/A</v>
      </c>
      <c r="P320" s="2">
        <v>1483048.6254501641</v>
      </c>
      <c r="Q320" s="21">
        <f t="shared" si="67"/>
        <v>450000</v>
      </c>
      <c r="R320" s="2">
        <f t="shared" si="62"/>
        <v>130247269</v>
      </c>
      <c r="S320" s="2">
        <f t="shared" si="54"/>
        <v>438938.14285714924</v>
      </c>
      <c r="T320" s="2">
        <f t="shared" si="55"/>
        <v>11061.857142857276</v>
      </c>
      <c r="U320" s="2">
        <f t="shared" si="56"/>
        <v>450000</v>
      </c>
      <c r="V320" s="2">
        <f t="shared" si="33"/>
        <v>90006914.571428791</v>
      </c>
      <c r="W320" s="2">
        <f t="shared" si="57"/>
        <v>438938.14285714924</v>
      </c>
      <c r="X320" s="2">
        <f t="shared" si="47"/>
        <v>11061.857142850757</v>
      </c>
      <c r="Y320" s="2">
        <f t="shared" si="58"/>
        <v>40240354.428571194</v>
      </c>
      <c r="Z320" s="2" t="str">
        <f t="shared" si="48"/>
        <v>MEEP</v>
      </c>
      <c r="AA320" s="2">
        <f>IF(Z320="HERE",Y320,AA319+Graph!$G$1*1000)</f>
        <v>88086117.142857179</v>
      </c>
      <c r="AB320" s="2">
        <f t="shared" si="59"/>
        <v>420000</v>
      </c>
      <c r="AC320" s="2">
        <f t="shared" si="60"/>
        <v>38212213.714285664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x14ac:dyDescent="0.25">
      <c r="A321" s="1">
        <v>44497</v>
      </c>
      <c r="B321" s="2">
        <f t="shared" si="45"/>
        <v>250</v>
      </c>
      <c r="C321" s="7"/>
      <c r="D321" s="2" t="e">
        <f t="shared" si="51"/>
        <v>#N/A</v>
      </c>
      <c r="E321" s="2" t="e">
        <f t="shared" si="63"/>
        <v>#N/A</v>
      </c>
      <c r="F321" s="2">
        <v>1455737.443457365</v>
      </c>
      <c r="G321" s="2">
        <f t="shared" si="64"/>
        <v>438938.14285714284</v>
      </c>
      <c r="H321" s="2">
        <f t="shared" si="61"/>
        <v>127316656.71428648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3380612.2857142924</v>
      </c>
      <c r="M321" s="8" t="e">
        <f t="shared" si="69"/>
        <v>#N/A</v>
      </c>
      <c r="N321" s="21" t="e">
        <f t="shared" si="53"/>
        <v>#N/A</v>
      </c>
      <c r="O321" s="2" t="e">
        <f t="shared" si="66"/>
        <v>#N/A</v>
      </c>
      <c r="P321" s="2">
        <v>1487165.4021608531</v>
      </c>
      <c r="Q321" s="21">
        <f t="shared" si="67"/>
        <v>450000</v>
      </c>
      <c r="R321" s="2">
        <f t="shared" si="62"/>
        <v>130697269</v>
      </c>
      <c r="S321" s="2">
        <f t="shared" si="54"/>
        <v>438938.14285714924</v>
      </c>
      <c r="T321" s="2">
        <f t="shared" si="55"/>
        <v>11061.857142857276</v>
      </c>
      <c r="U321" s="2">
        <f t="shared" si="56"/>
        <v>450000</v>
      </c>
      <c r="V321" s="2">
        <f t="shared" si="33"/>
        <v>90445852.71428594</v>
      </c>
      <c r="W321" s="2">
        <f t="shared" si="57"/>
        <v>438938.14285714924</v>
      </c>
      <c r="X321" s="2">
        <f t="shared" si="47"/>
        <v>11061.857142850757</v>
      </c>
      <c r="Y321" s="2">
        <f t="shared" si="58"/>
        <v>40251416.285714045</v>
      </c>
      <c r="Z321" s="2" t="str">
        <f t="shared" si="48"/>
        <v>MEEP</v>
      </c>
      <c r="AA321" s="2">
        <f>IF(Z321="HERE",Y321,AA320+Graph!$G$1*1000)</f>
        <v>88506117.142857179</v>
      </c>
      <c r="AB321" s="2">
        <f t="shared" si="59"/>
        <v>420000</v>
      </c>
      <c r="AC321" s="2">
        <f t="shared" si="60"/>
        <v>38212213.714285664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x14ac:dyDescent="0.25">
      <c r="A322" s="1">
        <v>44498</v>
      </c>
      <c r="B322" s="2">
        <f t="shared" si="45"/>
        <v>251</v>
      </c>
      <c r="C322" s="7"/>
      <c r="D322" s="2" t="e">
        <f t="shared" si="51"/>
        <v>#N/A</v>
      </c>
      <c r="E322" s="2" t="e">
        <f t="shared" si="63"/>
        <v>#N/A</v>
      </c>
      <c r="F322" s="2">
        <v>1459751.7596638501</v>
      </c>
      <c r="G322" s="2">
        <f t="shared" si="64"/>
        <v>438938.14285714284</v>
      </c>
      <c r="H322" s="2">
        <f t="shared" si="61"/>
        <v>127755594.85714363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3391674.1428571497</v>
      </c>
      <c r="M322" s="8" t="e">
        <f t="shared" si="69"/>
        <v>#N/A</v>
      </c>
      <c r="N322" s="21" t="e">
        <f t="shared" si="53"/>
        <v>#N/A</v>
      </c>
      <c r="O322" s="2" t="e">
        <f t="shared" si="66"/>
        <v>#N/A</v>
      </c>
      <c r="P322" s="2">
        <v>1491282.1788715422</v>
      </c>
      <c r="Q322" s="21">
        <f t="shared" si="67"/>
        <v>450000</v>
      </c>
      <c r="R322" s="2">
        <f t="shared" si="62"/>
        <v>131147269</v>
      </c>
      <c r="S322" s="2">
        <f t="shared" si="54"/>
        <v>438938.14285714924</v>
      </c>
      <c r="T322" s="2">
        <f t="shared" si="55"/>
        <v>11061.857142857276</v>
      </c>
      <c r="U322" s="2">
        <f t="shared" si="56"/>
        <v>450000</v>
      </c>
      <c r="V322" s="2">
        <f t="shared" si="33"/>
        <v>90884790.857143089</v>
      </c>
      <c r="W322" s="2">
        <f t="shared" si="57"/>
        <v>438938.14285714924</v>
      </c>
      <c r="X322" s="2">
        <f t="shared" si="47"/>
        <v>11061.857142850757</v>
      </c>
      <c r="Y322" s="2">
        <f t="shared" si="58"/>
        <v>40262478.142856896</v>
      </c>
      <c r="Z322" s="2" t="str">
        <f t="shared" si="48"/>
        <v>MEEP</v>
      </c>
      <c r="AA322" s="2">
        <f>IF(Z322="HERE",Y322,AA321+Graph!$G$1*1000)</f>
        <v>88926117.142857179</v>
      </c>
      <c r="AB322" s="2">
        <f t="shared" si="59"/>
        <v>420000</v>
      </c>
      <c r="AC322" s="2">
        <f t="shared" si="60"/>
        <v>38212213.714285664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x14ac:dyDescent="0.25">
      <c r="A323" s="1">
        <v>44499</v>
      </c>
      <c r="B323" s="2">
        <f t="shared" si="45"/>
        <v>252</v>
      </c>
      <c r="C323" s="7"/>
      <c r="D323" s="2" t="e">
        <f t="shared" si="51"/>
        <v>#N/A</v>
      </c>
      <c r="E323" s="2" t="e">
        <f t="shared" si="63"/>
        <v>#N/A</v>
      </c>
      <c r="F323" s="2">
        <v>1463766.0758703351</v>
      </c>
      <c r="G323" s="2">
        <f t="shared" si="64"/>
        <v>438938.14285714284</v>
      </c>
      <c r="H323" s="2">
        <f t="shared" si="61"/>
        <v>128194533.00000077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3402736.000000007</v>
      </c>
      <c r="M323" s="8" t="e">
        <f t="shared" si="69"/>
        <v>#N/A</v>
      </c>
      <c r="N323" s="21" t="e">
        <f t="shared" si="53"/>
        <v>#N/A</v>
      </c>
      <c r="O323" s="2" t="e">
        <f t="shared" si="66"/>
        <v>#N/A</v>
      </c>
      <c r="P323" s="2">
        <v>1495398.9555822313</v>
      </c>
      <c r="Q323" s="21">
        <f t="shared" si="67"/>
        <v>450000</v>
      </c>
      <c r="R323" s="2">
        <f t="shared" si="62"/>
        <v>131597269</v>
      </c>
      <c r="S323" s="2">
        <f t="shared" si="54"/>
        <v>438938.14285714924</v>
      </c>
      <c r="T323" s="2">
        <f t="shared" si="55"/>
        <v>11061.857142857276</v>
      </c>
      <c r="U323" s="2">
        <f t="shared" si="56"/>
        <v>450000</v>
      </c>
      <c r="V323" s="2">
        <f t="shared" si="33"/>
        <v>91323729.000000238</v>
      </c>
      <c r="W323" s="2">
        <f t="shared" si="57"/>
        <v>438938.14285714924</v>
      </c>
      <c r="X323" s="2">
        <f t="shared" si="47"/>
        <v>11061.857142850757</v>
      </c>
      <c r="Y323" s="2">
        <f t="shared" si="58"/>
        <v>40273539.999999747</v>
      </c>
      <c r="Z323" s="2" t="str">
        <f t="shared" si="48"/>
        <v>MEEP</v>
      </c>
      <c r="AA323" s="2">
        <f>IF(Z323="HERE",Y323,AA322+Graph!$G$1*1000)</f>
        <v>89346117.142857179</v>
      </c>
      <c r="AB323" s="2">
        <f t="shared" si="59"/>
        <v>420000</v>
      </c>
      <c r="AC323" s="2">
        <f t="shared" si="60"/>
        <v>38212213.714285664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x14ac:dyDescent="0.25">
      <c r="A324" s="1">
        <v>44500</v>
      </c>
      <c r="B324" s="2">
        <f t="shared" si="45"/>
        <v>253</v>
      </c>
      <c r="C324" s="7"/>
      <c r="D324" s="2" t="e">
        <f t="shared" si="51"/>
        <v>#N/A</v>
      </c>
      <c r="E324" s="2" t="e">
        <f t="shared" si="63"/>
        <v>#N/A</v>
      </c>
      <c r="F324" s="2">
        <v>1467780.3920768201</v>
      </c>
      <c r="G324" s="2">
        <f t="shared" si="64"/>
        <v>438938.14285714284</v>
      </c>
      <c r="H324" s="2">
        <f t="shared" si="61"/>
        <v>128633471.14285792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3413797.8571428643</v>
      </c>
      <c r="M324" s="8" t="e">
        <f t="shared" si="69"/>
        <v>#N/A</v>
      </c>
      <c r="N324" s="21" t="e">
        <f t="shared" si="53"/>
        <v>#N/A</v>
      </c>
      <c r="O324" s="2" t="e">
        <f t="shared" si="66"/>
        <v>#N/A</v>
      </c>
      <c r="P324" s="2">
        <v>1499515.7322929204</v>
      </c>
      <c r="Q324" s="21">
        <f t="shared" si="67"/>
        <v>450000</v>
      </c>
      <c r="R324" s="2">
        <f t="shared" si="62"/>
        <v>132047269</v>
      </c>
      <c r="S324" s="2">
        <f t="shared" si="54"/>
        <v>438938.14285714924</v>
      </c>
      <c r="T324" s="2">
        <f t="shared" si="55"/>
        <v>11061.857142857276</v>
      </c>
      <c r="U324" s="2">
        <f t="shared" si="56"/>
        <v>450000</v>
      </c>
      <c r="V324" s="2">
        <f t="shared" si="33"/>
        <v>91762667.142857388</v>
      </c>
      <c r="W324" s="2">
        <f t="shared" si="57"/>
        <v>438938.14285714924</v>
      </c>
      <c r="X324" s="2">
        <f t="shared" si="47"/>
        <v>11061.857142850757</v>
      </c>
      <c r="Y324" s="2">
        <f t="shared" si="58"/>
        <v>40284601.857142597</v>
      </c>
      <c r="Z324" s="2" t="str">
        <f t="shared" si="48"/>
        <v>MEEP</v>
      </c>
      <c r="AA324" s="2">
        <f>IF(Z324="HERE",Y324,AA323+Graph!$G$1*1000)</f>
        <v>89766117.142857179</v>
      </c>
      <c r="AB324" s="2">
        <f t="shared" si="59"/>
        <v>420000</v>
      </c>
      <c r="AC324" s="2">
        <f t="shared" si="60"/>
        <v>38212213.714285664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x14ac:dyDescent="0.25">
      <c r="A325" s="1">
        <v>44501</v>
      </c>
      <c r="B325" s="2">
        <f t="shared" si="45"/>
        <v>254</v>
      </c>
      <c r="C325" s="7"/>
      <c r="D325" s="2" t="e">
        <f t="shared" si="51"/>
        <v>#N/A</v>
      </c>
      <c r="E325" s="2" t="e">
        <f t="shared" si="63"/>
        <v>#N/A</v>
      </c>
      <c r="F325" s="2">
        <v>1471794.7082833052</v>
      </c>
      <c r="G325" s="2">
        <f t="shared" si="64"/>
        <v>438938.14285714284</v>
      </c>
      <c r="H325" s="2">
        <f t="shared" si="61"/>
        <v>129072409.28571507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3424859.7142857215</v>
      </c>
      <c r="M325" s="8" t="e">
        <f t="shared" si="69"/>
        <v>#N/A</v>
      </c>
      <c r="N325" s="21" t="e">
        <f t="shared" si="53"/>
        <v>#N/A</v>
      </c>
      <c r="O325" s="2" t="e">
        <f t="shared" si="66"/>
        <v>#N/A</v>
      </c>
      <c r="P325" s="2">
        <v>1503632.5090036094</v>
      </c>
      <c r="Q325" s="21">
        <f t="shared" si="67"/>
        <v>450000</v>
      </c>
      <c r="R325" s="2">
        <f t="shared" si="62"/>
        <v>132497269</v>
      </c>
      <c r="S325" s="2">
        <f t="shared" si="54"/>
        <v>438938.14285714924</v>
      </c>
      <c r="T325" s="2">
        <f t="shared" si="55"/>
        <v>11061.857142857276</v>
      </c>
      <c r="U325" s="2">
        <f t="shared" si="56"/>
        <v>450000</v>
      </c>
      <c r="V325" s="2">
        <f t="shared" si="33"/>
        <v>92201605.285714537</v>
      </c>
      <c r="W325" s="2">
        <f t="shared" si="57"/>
        <v>438938.14285714924</v>
      </c>
      <c r="X325" s="2">
        <f t="shared" si="47"/>
        <v>11061.857142850757</v>
      </c>
      <c r="Y325" s="2">
        <f t="shared" si="58"/>
        <v>40295663.714285448</v>
      </c>
      <c r="Z325" s="2" t="str">
        <f t="shared" si="48"/>
        <v>MEEP</v>
      </c>
      <c r="AA325" s="2">
        <f>IF(Z325="HERE",Y325,AA324+Graph!$G$1*1000)</f>
        <v>90186117.142857179</v>
      </c>
      <c r="AB325" s="2">
        <f t="shared" si="59"/>
        <v>420000</v>
      </c>
      <c r="AC325" s="2">
        <f t="shared" si="60"/>
        <v>38212213.714285664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x14ac:dyDescent="0.25">
      <c r="A326" s="1">
        <v>44502</v>
      </c>
      <c r="B326" s="2">
        <f t="shared" si="45"/>
        <v>255</v>
      </c>
      <c r="C326" s="7"/>
      <c r="D326" s="2" t="e">
        <f t="shared" si="51"/>
        <v>#N/A</v>
      </c>
      <c r="E326" s="2" t="e">
        <f t="shared" si="63"/>
        <v>#N/A</v>
      </c>
      <c r="F326" s="2">
        <v>1475809.0244897902</v>
      </c>
      <c r="G326" s="2">
        <f t="shared" si="64"/>
        <v>438938.14285714284</v>
      </c>
      <c r="H326" s="2">
        <f t="shared" si="61"/>
        <v>129511347.42857222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3435921.5714285788</v>
      </c>
      <c r="M326" s="8" t="e">
        <f t="shared" si="69"/>
        <v>#N/A</v>
      </c>
      <c r="N326" s="21" t="e">
        <f t="shared" si="53"/>
        <v>#N/A</v>
      </c>
      <c r="O326" s="2" t="e">
        <f t="shared" si="66"/>
        <v>#N/A</v>
      </c>
      <c r="P326" s="2">
        <v>1507749.2857142687</v>
      </c>
      <c r="Q326" s="21">
        <f t="shared" si="67"/>
        <v>450000</v>
      </c>
      <c r="R326" s="2">
        <f t="shared" si="62"/>
        <v>132947269</v>
      </c>
      <c r="S326" s="2">
        <f t="shared" si="54"/>
        <v>438938.14285714924</v>
      </c>
      <c r="T326" s="2">
        <f t="shared" si="55"/>
        <v>11061.857142857276</v>
      </c>
      <c r="U326" s="2">
        <f t="shared" si="56"/>
        <v>450000</v>
      </c>
      <c r="V326" s="2">
        <f t="shared" si="33"/>
        <v>92640543.428571686</v>
      </c>
      <c r="W326" s="2">
        <f t="shared" si="57"/>
        <v>438938.14285714924</v>
      </c>
      <c r="X326" s="2">
        <f t="shared" si="47"/>
        <v>11061.857142850757</v>
      </c>
      <c r="Y326" s="2">
        <f t="shared" si="58"/>
        <v>40306725.571428299</v>
      </c>
      <c r="Z326" s="2" t="str">
        <f t="shared" si="48"/>
        <v>MEEP</v>
      </c>
      <c r="AA326" s="2">
        <f>IF(Z326="HERE",Y326,AA325+Graph!$G$1*1000)</f>
        <v>90606117.142857179</v>
      </c>
      <c r="AB326" s="2">
        <f t="shared" si="59"/>
        <v>420000</v>
      </c>
      <c r="AC326" s="2">
        <f t="shared" si="60"/>
        <v>38212213.714285664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x14ac:dyDescent="0.25">
      <c r="A327" s="1">
        <v>44503</v>
      </c>
      <c r="B327" s="2">
        <f t="shared" si="45"/>
        <v>256</v>
      </c>
      <c r="C327" s="7"/>
      <c r="D327" s="2" t="e">
        <f t="shared" si="51"/>
        <v>#N/A</v>
      </c>
      <c r="E327" s="2" t="e">
        <f t="shared" si="63"/>
        <v>#N/A</v>
      </c>
      <c r="F327" s="2">
        <v>1479823.3406962752</v>
      </c>
      <c r="G327" s="2">
        <f t="shared" si="64"/>
        <v>438938.14285714284</v>
      </c>
      <c r="H327" s="2">
        <f t="shared" si="61"/>
        <v>129950285.57142937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3446983.4285714361</v>
      </c>
      <c r="M327" s="8" t="e">
        <f t="shared" si="69"/>
        <v>#N/A</v>
      </c>
      <c r="N327" s="21" t="e">
        <f t="shared" si="53"/>
        <v>#N/A</v>
      </c>
      <c r="O327" s="2" t="e">
        <f t="shared" si="66"/>
        <v>#N/A</v>
      </c>
      <c r="P327" s="2">
        <v>1511866.0624249578</v>
      </c>
      <c r="Q327" s="21">
        <f t="shared" si="67"/>
        <v>450000</v>
      </c>
      <c r="R327" s="2">
        <f t="shared" si="62"/>
        <v>133397269</v>
      </c>
      <c r="S327" s="2">
        <f t="shared" si="54"/>
        <v>438938.14285714924</v>
      </c>
      <c r="T327" s="2">
        <f t="shared" si="55"/>
        <v>11061.857142857276</v>
      </c>
      <c r="U327" s="2">
        <f t="shared" si="56"/>
        <v>450000</v>
      </c>
      <c r="V327" s="2">
        <f t="shared" si="33"/>
        <v>93079481.571428835</v>
      </c>
      <c r="W327" s="2">
        <f t="shared" si="57"/>
        <v>438938.14285714924</v>
      </c>
      <c r="X327" s="2">
        <f t="shared" si="47"/>
        <v>11061.857142850757</v>
      </c>
      <c r="Y327" s="2">
        <f t="shared" si="58"/>
        <v>40317787.42857115</v>
      </c>
      <c r="Z327" s="2" t="str">
        <f t="shared" si="48"/>
        <v>MEEP</v>
      </c>
      <c r="AA327" s="2">
        <f>IF(Z327="HERE",Y327,AA326+Graph!$G$1*1000)</f>
        <v>91026117.142857179</v>
      </c>
      <c r="AB327" s="2">
        <f t="shared" si="59"/>
        <v>420000</v>
      </c>
      <c r="AC327" s="2">
        <f t="shared" si="60"/>
        <v>38212213.714285664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x14ac:dyDescent="0.25">
      <c r="A328" s="1">
        <v>44504</v>
      </c>
      <c r="B328" s="2">
        <f t="shared" si="45"/>
        <v>257</v>
      </c>
      <c r="C328" s="7"/>
      <c r="D328" s="2" t="e">
        <f t="shared" si="51"/>
        <v>#N/A</v>
      </c>
      <c r="E328" s="2" t="e">
        <f t="shared" si="63"/>
        <v>#N/A</v>
      </c>
      <c r="F328" s="2">
        <v>1483837.6569027603</v>
      </c>
      <c r="G328" s="2">
        <f t="shared" si="64"/>
        <v>438938.14285714284</v>
      </c>
      <c r="H328" s="2">
        <f t="shared" si="61"/>
        <v>130389223.71428652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3458045.2857142934</v>
      </c>
      <c r="M328" s="8" t="e">
        <f t="shared" si="69"/>
        <v>#N/A</v>
      </c>
      <c r="N328" s="21" t="e">
        <f t="shared" si="53"/>
        <v>#N/A</v>
      </c>
      <c r="O328" s="2" t="e">
        <f t="shared" si="66"/>
        <v>#N/A</v>
      </c>
      <c r="P328" s="2">
        <v>1515982.8391356468</v>
      </c>
      <c r="Q328" s="21">
        <f t="shared" si="67"/>
        <v>450000</v>
      </c>
      <c r="R328" s="2">
        <f t="shared" si="62"/>
        <v>133847269</v>
      </c>
      <c r="S328" s="2">
        <f t="shared" si="54"/>
        <v>438938.14285714924</v>
      </c>
      <c r="T328" s="2">
        <f t="shared" si="55"/>
        <v>11061.857142857276</v>
      </c>
      <c r="U328" s="2">
        <f t="shared" si="56"/>
        <v>450000</v>
      </c>
      <c r="V328" s="2">
        <f t="shared" si="33"/>
        <v>93518419.714285985</v>
      </c>
      <c r="W328" s="2">
        <f t="shared" si="57"/>
        <v>438938.14285714924</v>
      </c>
      <c r="X328" s="2">
        <f t="shared" si="47"/>
        <v>11061.857142850757</v>
      </c>
      <c r="Y328" s="2">
        <f t="shared" si="58"/>
        <v>40328849.285714</v>
      </c>
      <c r="Z328" s="2" t="str">
        <f t="shared" si="48"/>
        <v>MEEP</v>
      </c>
      <c r="AA328" s="2">
        <f>IF(Z328="HERE",Y328,AA327+Graph!$G$1*1000)</f>
        <v>91446117.142857179</v>
      </c>
      <c r="AB328" s="2">
        <f t="shared" si="59"/>
        <v>420000</v>
      </c>
      <c r="AC328" s="2">
        <f t="shared" si="60"/>
        <v>38212213.714285664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x14ac:dyDescent="0.25">
      <c r="A329" s="1">
        <v>44505</v>
      </c>
      <c r="B329" s="2">
        <f t="shared" si="45"/>
        <v>258</v>
      </c>
      <c r="C329" s="7"/>
      <c r="D329" s="2" t="e">
        <f t="shared" si="51"/>
        <v>#N/A</v>
      </c>
      <c r="E329" s="2" t="e">
        <f t="shared" si="63"/>
        <v>#N/A</v>
      </c>
      <c r="F329" s="2">
        <v>1487851.9731092453</v>
      </c>
      <c r="G329" s="2">
        <f t="shared" si="64"/>
        <v>438938.14285714284</v>
      </c>
      <c r="H329" s="2">
        <f t="shared" si="61"/>
        <v>130828161.85714367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3469107.1428571506</v>
      </c>
      <c r="M329" s="8" t="e">
        <f t="shared" si="69"/>
        <v>#N/A</v>
      </c>
      <c r="N329" s="21" t="e">
        <f t="shared" si="53"/>
        <v>#N/A</v>
      </c>
      <c r="O329" s="2" t="e">
        <f t="shared" si="66"/>
        <v>#N/A</v>
      </c>
      <c r="P329" s="2">
        <v>1520099.6158463359</v>
      </c>
      <c r="Q329" s="21">
        <f t="shared" si="67"/>
        <v>450000</v>
      </c>
      <c r="R329" s="2">
        <f t="shared" si="62"/>
        <v>134297269</v>
      </c>
      <c r="S329" s="2">
        <f t="shared" si="54"/>
        <v>438938.14285714924</v>
      </c>
      <c r="T329" s="2">
        <f t="shared" si="55"/>
        <v>11061.857142857276</v>
      </c>
      <c r="U329" s="2">
        <f t="shared" si="56"/>
        <v>450000</v>
      </c>
      <c r="V329" s="2">
        <f t="shared" si="33"/>
        <v>93957357.857143134</v>
      </c>
      <c r="W329" s="2">
        <f t="shared" si="57"/>
        <v>438938.14285714924</v>
      </c>
      <c r="X329" s="2">
        <f t="shared" si="47"/>
        <v>11061.857142850757</v>
      </c>
      <c r="Y329" s="2">
        <f t="shared" si="58"/>
        <v>40339911.142856851</v>
      </c>
      <c r="Z329" s="2" t="str">
        <f t="shared" si="48"/>
        <v>MEEP</v>
      </c>
      <c r="AA329" s="2">
        <f>IF(Z329="HERE",Y329,AA328+Graph!$G$1*1000)</f>
        <v>91866117.142857179</v>
      </c>
      <c r="AB329" s="2">
        <f t="shared" si="59"/>
        <v>420000</v>
      </c>
      <c r="AC329" s="2">
        <f t="shared" si="60"/>
        <v>38212213.714285664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x14ac:dyDescent="0.25">
      <c r="A330" s="1">
        <v>44506</v>
      </c>
      <c r="B330" s="2">
        <f t="shared" si="45"/>
        <v>259</v>
      </c>
      <c r="C330" s="7"/>
      <c r="D330" s="2" t="e">
        <f t="shared" si="51"/>
        <v>#N/A</v>
      </c>
      <c r="E330" s="2" t="e">
        <f t="shared" si="63"/>
        <v>#N/A</v>
      </c>
      <c r="F330" s="2">
        <v>1491866.2893157303</v>
      </c>
      <c r="G330" s="2">
        <f t="shared" si="64"/>
        <v>438938.14285714284</v>
      </c>
      <c r="H330" s="2">
        <f t="shared" si="61"/>
        <v>131267100.00000082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3480169.0000000079</v>
      </c>
      <c r="M330" s="8" t="e">
        <f t="shared" si="69"/>
        <v>#N/A</v>
      </c>
      <c r="N330" s="21" t="e">
        <f t="shared" si="53"/>
        <v>#N/A</v>
      </c>
      <c r="O330" s="2" t="e">
        <f t="shared" si="66"/>
        <v>#N/A</v>
      </c>
      <c r="P330" s="2">
        <v>1524216.392557025</v>
      </c>
      <c r="Q330" s="21">
        <f t="shared" si="67"/>
        <v>450000</v>
      </c>
      <c r="R330" s="2">
        <f t="shared" si="62"/>
        <v>134747269</v>
      </c>
      <c r="S330" s="2">
        <f t="shared" si="54"/>
        <v>438938.14285714924</v>
      </c>
      <c r="T330" s="2">
        <f t="shared" si="55"/>
        <v>11061.857142857276</v>
      </c>
      <c r="U330" s="2">
        <f t="shared" si="56"/>
        <v>450000</v>
      </c>
      <c r="V330" s="2">
        <f t="shared" si="33"/>
        <v>94396296.000000283</v>
      </c>
      <c r="W330" s="2">
        <f t="shared" si="57"/>
        <v>438938.14285714924</v>
      </c>
      <c r="X330" s="2">
        <f t="shared" si="47"/>
        <v>11061.857142850757</v>
      </c>
      <c r="Y330" s="2">
        <f t="shared" si="58"/>
        <v>40350972.999999702</v>
      </c>
      <c r="Z330" s="2" t="str">
        <f t="shared" si="48"/>
        <v>MEEP</v>
      </c>
      <c r="AA330" s="2">
        <f>IF(Z330="HERE",Y330,AA329+Graph!$G$1*1000)</f>
        <v>92286117.142857179</v>
      </c>
      <c r="AB330" s="2">
        <f t="shared" si="59"/>
        <v>420000</v>
      </c>
      <c r="AC330" s="2">
        <f t="shared" si="60"/>
        <v>38212213.714285664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x14ac:dyDescent="0.25">
      <c r="A331" s="1">
        <v>44507</v>
      </c>
      <c r="B331" s="2">
        <f t="shared" si="45"/>
        <v>260</v>
      </c>
      <c r="C331" s="7"/>
      <c r="D331" s="2" t="e">
        <f t="shared" si="51"/>
        <v>#N/A</v>
      </c>
      <c r="E331" s="2" t="e">
        <f t="shared" si="63"/>
        <v>#N/A</v>
      </c>
      <c r="F331" s="2">
        <v>1495880.6055222154</v>
      </c>
      <c r="G331" s="2">
        <f t="shared" si="64"/>
        <v>438938.14285714284</v>
      </c>
      <c r="H331" s="2">
        <f t="shared" si="61"/>
        <v>131706038.14285797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3491230.8571428652</v>
      </c>
      <c r="M331" s="8" t="e">
        <f t="shared" si="69"/>
        <v>#N/A</v>
      </c>
      <c r="N331" s="21" t="e">
        <f t="shared" si="53"/>
        <v>#N/A</v>
      </c>
      <c r="O331" s="2" t="e">
        <f t="shared" si="66"/>
        <v>#N/A</v>
      </c>
      <c r="P331" s="2">
        <v>1528333.169267714</v>
      </c>
      <c r="Q331" s="21">
        <f t="shared" si="67"/>
        <v>450000</v>
      </c>
      <c r="R331" s="2">
        <f t="shared" si="62"/>
        <v>135197269</v>
      </c>
      <c r="S331" s="2">
        <f t="shared" si="54"/>
        <v>438938.14285714924</v>
      </c>
      <c r="T331" s="2">
        <f t="shared" si="55"/>
        <v>11061.857142857276</v>
      </c>
      <c r="U331" s="2">
        <f t="shared" si="56"/>
        <v>450000</v>
      </c>
      <c r="V331" s="2">
        <f t="shared" si="33"/>
        <v>94835234.142857432</v>
      </c>
      <c r="W331" s="2">
        <f t="shared" si="57"/>
        <v>438938.14285714924</v>
      </c>
      <c r="X331" s="2">
        <f t="shared" si="47"/>
        <v>11061.857142850757</v>
      </c>
      <c r="Y331" s="2">
        <f t="shared" si="58"/>
        <v>40362034.857142553</v>
      </c>
      <c r="Z331" s="2" t="str">
        <f t="shared" si="48"/>
        <v>MEEP</v>
      </c>
      <c r="AA331" s="2">
        <f>IF(Z331="HERE",Y331,AA330+Graph!$G$1*1000)</f>
        <v>92706117.142857179</v>
      </c>
      <c r="AB331" s="2">
        <f t="shared" si="59"/>
        <v>420000</v>
      </c>
      <c r="AC331" s="2">
        <f t="shared" si="60"/>
        <v>38212213.714285664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x14ac:dyDescent="0.25">
      <c r="A332" s="1">
        <v>44508</v>
      </c>
      <c r="B332" s="2">
        <f t="shared" si="45"/>
        <v>261</v>
      </c>
      <c r="C332" s="7"/>
      <c r="D332" s="2" t="e">
        <f t="shared" si="51"/>
        <v>#N/A</v>
      </c>
      <c r="E332" s="2" t="e">
        <f t="shared" si="63"/>
        <v>#N/A</v>
      </c>
      <c r="F332" s="2">
        <v>1499894.9217286706</v>
      </c>
      <c r="G332" s="2">
        <f t="shared" si="64"/>
        <v>438938.14285714284</v>
      </c>
      <c r="H332" s="2">
        <f t="shared" si="61"/>
        <v>132144976.28571512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3502292.7142857225</v>
      </c>
      <c r="M332" s="8" t="e">
        <f t="shared" si="69"/>
        <v>#N/A</v>
      </c>
      <c r="N332" s="21" t="e">
        <f t="shared" si="53"/>
        <v>#N/A</v>
      </c>
      <c r="O332" s="2" t="e">
        <f t="shared" si="66"/>
        <v>#N/A</v>
      </c>
      <c r="P332" s="2">
        <v>1532449.9459784031</v>
      </c>
      <c r="Q332" s="21">
        <f t="shared" si="67"/>
        <v>450000</v>
      </c>
      <c r="R332" s="2">
        <f t="shared" si="62"/>
        <v>135647269</v>
      </c>
      <c r="S332" s="2">
        <f t="shared" si="54"/>
        <v>438938.14285714924</v>
      </c>
      <c r="T332" s="2">
        <f t="shared" si="55"/>
        <v>11061.857142857276</v>
      </c>
      <c r="U332" s="2">
        <f t="shared" si="56"/>
        <v>450000</v>
      </c>
      <c r="V332" s="2">
        <f t="shared" si="33"/>
        <v>95274172.285714582</v>
      </c>
      <c r="W332" s="2">
        <f t="shared" si="57"/>
        <v>438938.14285714924</v>
      </c>
      <c r="X332" s="2">
        <f t="shared" si="47"/>
        <v>11061.857142850757</v>
      </c>
      <c r="Y332" s="2">
        <f t="shared" si="58"/>
        <v>40373096.714285403</v>
      </c>
      <c r="Z332" s="2" t="str">
        <f t="shared" si="48"/>
        <v>MEEP</v>
      </c>
      <c r="AA332" s="2">
        <f>IF(Z332="HERE",Y332,AA331+Graph!$G$1*1000)</f>
        <v>93126117.142857179</v>
      </c>
      <c r="AB332" s="2">
        <f t="shared" si="59"/>
        <v>420000</v>
      </c>
      <c r="AC332" s="2">
        <f t="shared" si="60"/>
        <v>38212213.714285664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x14ac:dyDescent="0.25">
      <c r="A333" s="1">
        <v>44509</v>
      </c>
      <c r="B333" s="2">
        <f t="shared" si="45"/>
        <v>262</v>
      </c>
      <c r="C333" s="7"/>
      <c r="D333" s="2" t="e">
        <f t="shared" si="51"/>
        <v>#N/A</v>
      </c>
      <c r="E333" s="2" t="e">
        <f t="shared" si="63"/>
        <v>#N/A</v>
      </c>
      <c r="F333" s="2">
        <v>1503909.2379351556</v>
      </c>
      <c r="G333" s="2">
        <f t="shared" si="64"/>
        <v>438938.14285714284</v>
      </c>
      <c r="H333" s="2">
        <f t="shared" si="61"/>
        <v>132583914.42857227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3513354.5714285797</v>
      </c>
      <c r="M333" s="8" t="e">
        <f t="shared" si="69"/>
        <v>#N/A</v>
      </c>
      <c r="N333" s="21" t="e">
        <f t="shared" si="53"/>
        <v>#N/A</v>
      </c>
      <c r="O333" s="2" t="e">
        <f t="shared" si="66"/>
        <v>#N/A</v>
      </c>
      <c r="P333" s="2">
        <v>1536566.7226890624</v>
      </c>
      <c r="Q333" s="21">
        <f t="shared" si="67"/>
        <v>450000</v>
      </c>
      <c r="R333" s="2">
        <f t="shared" si="62"/>
        <v>136097269</v>
      </c>
      <c r="S333" s="2">
        <f t="shared" si="54"/>
        <v>438938.14285714924</v>
      </c>
      <c r="T333" s="2">
        <f t="shared" si="55"/>
        <v>11061.857142857276</v>
      </c>
      <c r="U333" s="2">
        <f t="shared" si="56"/>
        <v>450000</v>
      </c>
      <c r="V333" s="2">
        <f t="shared" si="33"/>
        <v>95713110.428571731</v>
      </c>
      <c r="W333" s="2">
        <f t="shared" si="57"/>
        <v>438938.14285714924</v>
      </c>
      <c r="X333" s="2">
        <f t="shared" si="47"/>
        <v>11061.857142850757</v>
      </c>
      <c r="Y333" s="2">
        <f t="shared" si="58"/>
        <v>40384158.571428254</v>
      </c>
      <c r="Z333" s="2" t="str">
        <f t="shared" si="48"/>
        <v>MEEP</v>
      </c>
      <c r="AA333" s="2">
        <f>IF(Z333="HERE",Y333,AA332+Graph!$G$1*1000)</f>
        <v>93546117.142857179</v>
      </c>
      <c r="AB333" s="2">
        <f t="shared" si="59"/>
        <v>420000</v>
      </c>
      <c r="AC333" s="2">
        <f t="shared" si="60"/>
        <v>38212213.714285664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x14ac:dyDescent="0.25">
      <c r="A334" s="1">
        <v>44510</v>
      </c>
      <c r="B334" s="2">
        <f t="shared" si="45"/>
        <v>263</v>
      </c>
      <c r="C334" s="7"/>
      <c r="D334" s="2" t="e">
        <f t="shared" si="51"/>
        <v>#N/A</v>
      </c>
      <c r="E334" s="2" t="e">
        <f t="shared" si="63"/>
        <v>#N/A</v>
      </c>
      <c r="F334" s="2">
        <v>1507923.5541416407</v>
      </c>
      <c r="G334" s="2">
        <f t="shared" si="64"/>
        <v>438938.14285714284</v>
      </c>
      <c r="H334" s="2">
        <f t="shared" si="61"/>
        <v>133022852.57142942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3524416.428571437</v>
      </c>
      <c r="M334" s="8" t="e">
        <f t="shared" si="69"/>
        <v>#N/A</v>
      </c>
      <c r="N334" s="21" t="e">
        <f t="shared" si="53"/>
        <v>#N/A</v>
      </c>
      <c r="O334" s="2" t="e">
        <f t="shared" si="66"/>
        <v>#N/A</v>
      </c>
      <c r="P334" s="2">
        <v>1540683.4993997514</v>
      </c>
      <c r="Q334" s="21">
        <f t="shared" si="67"/>
        <v>450000</v>
      </c>
      <c r="R334" s="2">
        <f t="shared" si="62"/>
        <v>136547269</v>
      </c>
      <c r="S334" s="2">
        <f t="shared" si="54"/>
        <v>438938.14285714924</v>
      </c>
      <c r="T334" s="2">
        <f t="shared" si="55"/>
        <v>11061.857142857276</v>
      </c>
      <c r="U334" s="2">
        <f t="shared" si="56"/>
        <v>450000</v>
      </c>
      <c r="V334" s="2">
        <f t="shared" si="33"/>
        <v>96152048.57142888</v>
      </c>
      <c r="W334" s="2">
        <f t="shared" si="57"/>
        <v>438938.14285714924</v>
      </c>
      <c r="X334" s="2">
        <f t="shared" si="47"/>
        <v>11061.857142850757</v>
      </c>
      <c r="Y334" s="2">
        <f t="shared" si="58"/>
        <v>40395220.428571105</v>
      </c>
      <c r="Z334" s="2" t="str">
        <f t="shared" si="48"/>
        <v>MEEP</v>
      </c>
      <c r="AA334" s="2">
        <f>IF(Z334="HERE",Y334,AA333+Graph!$G$1*1000)</f>
        <v>93966117.142857179</v>
      </c>
      <c r="AB334" s="2">
        <f t="shared" si="59"/>
        <v>420000</v>
      </c>
      <c r="AC334" s="2">
        <f t="shared" si="60"/>
        <v>38212213.714285664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x14ac:dyDescent="0.25">
      <c r="A335" s="1">
        <v>44511</v>
      </c>
      <c r="B335" s="2">
        <f t="shared" si="45"/>
        <v>264</v>
      </c>
      <c r="C335" s="7"/>
      <c r="D335" s="2" t="e">
        <f t="shared" si="51"/>
        <v>#N/A</v>
      </c>
      <c r="E335" s="2" t="e">
        <f t="shared" si="63"/>
        <v>#N/A</v>
      </c>
      <c r="F335" s="2">
        <v>1511937.8703481257</v>
      </c>
      <c r="G335" s="2">
        <f t="shared" si="64"/>
        <v>438938.14285714284</v>
      </c>
      <c r="H335" s="2">
        <f t="shared" si="61"/>
        <v>133461790.71428657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3535478.2857142943</v>
      </c>
      <c r="M335" s="8" t="e">
        <f t="shared" si="69"/>
        <v>#N/A</v>
      </c>
      <c r="N335" s="21" t="e">
        <f t="shared" si="53"/>
        <v>#N/A</v>
      </c>
      <c r="O335" s="2" t="e">
        <f t="shared" si="66"/>
        <v>#N/A</v>
      </c>
      <c r="P335" s="2">
        <v>1544800.2761104405</v>
      </c>
      <c r="Q335" s="21">
        <f t="shared" si="67"/>
        <v>450000</v>
      </c>
      <c r="R335" s="2">
        <f t="shared" si="62"/>
        <v>136997269</v>
      </c>
      <c r="S335" s="2">
        <f t="shared" si="54"/>
        <v>438938.14285714924</v>
      </c>
      <c r="T335" s="2">
        <f t="shared" si="55"/>
        <v>11061.857142857276</v>
      </c>
      <c r="U335" s="2">
        <f t="shared" si="56"/>
        <v>450000</v>
      </c>
      <c r="V335" s="2">
        <f t="shared" si="33"/>
        <v>96590986.714286029</v>
      </c>
      <c r="W335" s="2">
        <f t="shared" si="57"/>
        <v>438938.14285714924</v>
      </c>
      <c r="X335" s="2">
        <f t="shared" si="47"/>
        <v>11061.857142850757</v>
      </c>
      <c r="Y335" s="2">
        <f t="shared" si="58"/>
        <v>40406282.285713956</v>
      </c>
      <c r="Z335" s="2" t="str">
        <f t="shared" si="48"/>
        <v>MEEP</v>
      </c>
      <c r="AA335" s="2">
        <f>IF(Z335="HERE",Y335,AA334+Graph!$G$1*1000)</f>
        <v>94386117.142857179</v>
      </c>
      <c r="AB335" s="2">
        <f t="shared" si="59"/>
        <v>420000</v>
      </c>
      <c r="AC335" s="2">
        <f t="shared" si="60"/>
        <v>38212213.714285664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x14ac:dyDescent="0.25">
      <c r="A336" s="1">
        <v>44512</v>
      </c>
      <c r="B336" s="2">
        <f t="shared" si="45"/>
        <v>265</v>
      </c>
      <c r="C336" s="7"/>
      <c r="D336" s="2" t="e">
        <f t="shared" si="51"/>
        <v>#N/A</v>
      </c>
      <c r="E336" s="2" t="e">
        <f t="shared" si="63"/>
        <v>#N/A</v>
      </c>
      <c r="F336" s="2">
        <v>1515952.1865546107</v>
      </c>
      <c r="G336" s="2">
        <f t="shared" si="64"/>
        <v>438938.14285714284</v>
      </c>
      <c r="H336" s="2">
        <f t="shared" si="61"/>
        <v>133900728.85714372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3546540.1428571516</v>
      </c>
      <c r="M336" s="8" t="e">
        <f t="shared" si="69"/>
        <v>#N/A</v>
      </c>
      <c r="N336" s="21" t="e">
        <f t="shared" si="53"/>
        <v>#N/A</v>
      </c>
      <c r="O336" s="2" t="e">
        <f t="shared" si="66"/>
        <v>#N/A</v>
      </c>
      <c r="P336" s="2">
        <v>1548917.0528211296</v>
      </c>
      <c r="Q336" s="21">
        <f t="shared" si="67"/>
        <v>450000</v>
      </c>
      <c r="R336" s="2">
        <f t="shared" si="62"/>
        <v>137447269</v>
      </c>
      <c r="S336" s="2">
        <f t="shared" si="54"/>
        <v>438938.14285714924</v>
      </c>
      <c r="T336" s="2">
        <f t="shared" si="55"/>
        <v>11061.857142857276</v>
      </c>
      <c r="U336" s="2">
        <f t="shared" si="56"/>
        <v>450000</v>
      </c>
      <c r="V336" s="2">
        <f t="shared" si="33"/>
        <v>97029924.857143179</v>
      </c>
      <c r="W336" s="2">
        <f t="shared" si="57"/>
        <v>438938.14285714924</v>
      </c>
      <c r="X336" s="2">
        <f t="shared" si="47"/>
        <v>11061.857142850757</v>
      </c>
      <c r="Y336" s="2">
        <f t="shared" si="58"/>
        <v>40417344.142856807</v>
      </c>
      <c r="Z336" s="2" t="str">
        <f t="shared" si="48"/>
        <v>MEEP</v>
      </c>
      <c r="AA336" s="2">
        <f>IF(Z336="HERE",Y336,AA335+Graph!$G$1*1000)</f>
        <v>94806117.142857179</v>
      </c>
      <c r="AB336" s="2">
        <f t="shared" si="59"/>
        <v>420000</v>
      </c>
      <c r="AC336" s="2">
        <f t="shared" si="60"/>
        <v>38212213.714285664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x14ac:dyDescent="0.25">
      <c r="A337" s="1">
        <v>44513</v>
      </c>
      <c r="B337" s="2">
        <f t="shared" si="45"/>
        <v>266</v>
      </c>
      <c r="C337" s="7"/>
      <c r="D337" s="2" t="e">
        <f t="shared" si="51"/>
        <v>#N/A</v>
      </c>
      <c r="E337" s="2" t="e">
        <f t="shared" si="63"/>
        <v>#N/A</v>
      </c>
      <c r="F337" s="2">
        <v>1519966.5027610958</v>
      </c>
      <c r="G337" s="2">
        <f t="shared" si="64"/>
        <v>438938.14285714284</v>
      </c>
      <c r="H337" s="2">
        <f t="shared" si="61"/>
        <v>134339667.00000086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3557602.0000000088</v>
      </c>
      <c r="M337" s="8" t="e">
        <f t="shared" si="69"/>
        <v>#N/A</v>
      </c>
      <c r="N337" s="21" t="e">
        <f t="shared" si="53"/>
        <v>#N/A</v>
      </c>
      <c r="O337" s="2" t="e">
        <f t="shared" si="66"/>
        <v>#N/A</v>
      </c>
      <c r="P337" s="2">
        <v>1553033.8295318186</v>
      </c>
      <c r="Q337" s="21">
        <f t="shared" si="67"/>
        <v>450000</v>
      </c>
      <c r="R337" s="2">
        <f t="shared" si="62"/>
        <v>137897269</v>
      </c>
      <c r="S337" s="2">
        <f t="shared" si="54"/>
        <v>438938.14285714924</v>
      </c>
      <c r="T337" s="2">
        <f t="shared" si="55"/>
        <v>11061.857142857276</v>
      </c>
      <c r="U337" s="2">
        <f t="shared" si="56"/>
        <v>450000</v>
      </c>
      <c r="V337" s="2">
        <f t="shared" si="33"/>
        <v>97468863.000000328</v>
      </c>
      <c r="W337" s="2">
        <f t="shared" si="57"/>
        <v>438938.14285714924</v>
      </c>
      <c r="X337" s="2">
        <f t="shared" si="47"/>
        <v>11061.857142850757</v>
      </c>
      <c r="Y337" s="2">
        <f t="shared" si="58"/>
        <v>40428405.999999657</v>
      </c>
      <c r="Z337" s="2" t="str">
        <f t="shared" si="48"/>
        <v>MEEP</v>
      </c>
      <c r="AA337" s="2">
        <f>IF(Z337="HERE",Y337,AA336+Graph!$G$1*1000)</f>
        <v>95226117.142857179</v>
      </c>
      <c r="AB337" s="2">
        <f t="shared" si="59"/>
        <v>420000</v>
      </c>
      <c r="AC337" s="2">
        <f t="shared" si="60"/>
        <v>38212213.714285664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x14ac:dyDescent="0.25">
      <c r="A338" s="1">
        <v>44514</v>
      </c>
      <c r="B338" s="2">
        <f t="shared" si="45"/>
        <v>267</v>
      </c>
      <c r="C338" s="7"/>
      <c r="D338" s="2" t="e">
        <f t="shared" si="51"/>
        <v>#N/A</v>
      </c>
      <c r="E338" s="2" t="e">
        <f t="shared" si="63"/>
        <v>#N/A</v>
      </c>
      <c r="F338" s="2">
        <v>1523980.8189675808</v>
      </c>
      <c r="G338" s="2">
        <f t="shared" si="64"/>
        <v>438938.14285714284</v>
      </c>
      <c r="H338" s="2">
        <f t="shared" si="61"/>
        <v>134778605.142858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3568663.8571428661</v>
      </c>
      <c r="M338" s="8" t="e">
        <f t="shared" si="69"/>
        <v>#N/A</v>
      </c>
      <c r="N338" s="21" t="e">
        <f t="shared" si="53"/>
        <v>#N/A</v>
      </c>
      <c r="O338" s="2" t="e">
        <f t="shared" si="66"/>
        <v>#N/A</v>
      </c>
      <c r="P338" s="2">
        <v>1557150.6062425077</v>
      </c>
      <c r="Q338" s="21">
        <f t="shared" si="67"/>
        <v>450000</v>
      </c>
      <c r="R338" s="2">
        <f t="shared" si="62"/>
        <v>138347269</v>
      </c>
      <c r="S338" s="2">
        <f t="shared" si="54"/>
        <v>438938.14285713434</v>
      </c>
      <c r="T338" s="2">
        <f t="shared" si="55"/>
        <v>11061.857142857276</v>
      </c>
      <c r="U338" s="2">
        <f t="shared" si="56"/>
        <v>450000</v>
      </c>
      <c r="V338" s="2">
        <f t="shared" si="33"/>
        <v>97907801.142857477</v>
      </c>
      <c r="W338" s="2">
        <f t="shared" si="57"/>
        <v>438938.14285714924</v>
      </c>
      <c r="X338" s="2">
        <f t="shared" si="47"/>
        <v>11061.857142850757</v>
      </c>
      <c r="Y338" s="2">
        <f t="shared" si="58"/>
        <v>40439467.857142508</v>
      </c>
      <c r="Z338" s="2" t="str">
        <f t="shared" si="48"/>
        <v>MEEP</v>
      </c>
      <c r="AA338" s="2">
        <f>IF(Z338="HERE",Y338,AA337+Graph!$G$1*1000)</f>
        <v>95646117.142857179</v>
      </c>
      <c r="AB338" s="2">
        <f t="shared" si="59"/>
        <v>420000</v>
      </c>
      <c r="AC338" s="2">
        <f t="shared" si="60"/>
        <v>38212213.714285664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x14ac:dyDescent="0.25">
      <c r="A339" s="1">
        <v>44515</v>
      </c>
      <c r="B339" s="2">
        <f t="shared" si="45"/>
        <v>268</v>
      </c>
      <c r="C339" s="7"/>
      <c r="D339" s="2" t="e">
        <f t="shared" si="51"/>
        <v>#N/A</v>
      </c>
      <c r="E339" s="2" t="e">
        <f t="shared" si="63"/>
        <v>#N/A</v>
      </c>
      <c r="F339" s="2">
        <v>1527995.1351740658</v>
      </c>
      <c r="G339" s="2">
        <f t="shared" si="64"/>
        <v>438938.14285714284</v>
      </c>
      <c r="H339" s="2">
        <f t="shared" si="61"/>
        <v>135217543.28571513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3579725.7142857234</v>
      </c>
      <c r="M339" s="8" t="e">
        <f t="shared" si="69"/>
        <v>#N/A</v>
      </c>
      <c r="N339" s="21" t="e">
        <f t="shared" si="53"/>
        <v>#N/A</v>
      </c>
      <c r="O339" s="2" t="e">
        <f t="shared" si="66"/>
        <v>#N/A</v>
      </c>
      <c r="P339" s="2">
        <v>1561267.382953167</v>
      </c>
      <c r="Q339" s="21">
        <f t="shared" si="67"/>
        <v>450000</v>
      </c>
      <c r="R339" s="2">
        <f t="shared" si="62"/>
        <v>138797269</v>
      </c>
      <c r="S339" s="2">
        <f t="shared" si="54"/>
        <v>438938.14285713434</v>
      </c>
      <c r="T339" s="2">
        <f t="shared" si="55"/>
        <v>11061.857142857276</v>
      </c>
      <c r="U339" s="2">
        <f t="shared" si="56"/>
        <v>450000</v>
      </c>
      <c r="V339" s="2">
        <f t="shared" si="33"/>
        <v>98346739.285714626</v>
      </c>
      <c r="W339" s="2">
        <f t="shared" si="57"/>
        <v>438938.14285714924</v>
      </c>
      <c r="X339" s="2">
        <f t="shared" si="47"/>
        <v>11061.857142850757</v>
      </c>
      <c r="Y339" s="2">
        <f t="shared" si="58"/>
        <v>40450529.714285359</v>
      </c>
      <c r="Z339" s="2" t="str">
        <f t="shared" si="48"/>
        <v>MEEP</v>
      </c>
      <c r="AA339" s="2">
        <f>IF(Z339="HERE",Y339,AA338+Graph!$G$1*1000)</f>
        <v>96066117.142857179</v>
      </c>
      <c r="AB339" s="2">
        <f t="shared" si="59"/>
        <v>420000</v>
      </c>
      <c r="AC339" s="2">
        <f t="shared" si="60"/>
        <v>38212213.714285664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x14ac:dyDescent="0.25">
      <c r="A340" s="1">
        <v>44516</v>
      </c>
      <c r="B340" s="2">
        <f t="shared" si="45"/>
        <v>269</v>
      </c>
      <c r="C340" s="7"/>
      <c r="D340" s="2" t="e">
        <f t="shared" si="51"/>
        <v>#N/A</v>
      </c>
      <c r="E340" s="2" t="e">
        <f t="shared" si="63"/>
        <v>#N/A</v>
      </c>
      <c r="F340" s="2">
        <v>1532009.4513805509</v>
      </c>
      <c r="G340" s="2">
        <f t="shared" si="64"/>
        <v>438938.14285714284</v>
      </c>
      <c r="H340" s="2">
        <f t="shared" si="61"/>
        <v>135656481.42857227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3590787.5714285807</v>
      </c>
      <c r="M340" s="8" t="e">
        <f t="shared" si="69"/>
        <v>#N/A</v>
      </c>
      <c r="N340" s="21" t="e">
        <f t="shared" si="53"/>
        <v>#N/A</v>
      </c>
      <c r="O340" s="2" t="e">
        <f t="shared" si="66"/>
        <v>#N/A</v>
      </c>
      <c r="P340" s="2">
        <v>1565384.159663856</v>
      </c>
      <c r="Q340" s="21">
        <f t="shared" si="67"/>
        <v>450000</v>
      </c>
      <c r="R340" s="2">
        <f t="shared" si="62"/>
        <v>139247269</v>
      </c>
      <c r="S340" s="2">
        <f t="shared" si="54"/>
        <v>438938.14285713434</v>
      </c>
      <c r="T340" s="2">
        <f t="shared" si="55"/>
        <v>11061.857142857276</v>
      </c>
      <c r="U340" s="2">
        <f t="shared" si="56"/>
        <v>450000</v>
      </c>
      <c r="V340" s="2">
        <f t="shared" si="33"/>
        <v>98785677.428571776</v>
      </c>
      <c r="W340" s="2">
        <f t="shared" si="57"/>
        <v>438938.14285714924</v>
      </c>
      <c r="X340" s="2">
        <f t="shared" si="47"/>
        <v>11061.857142850757</v>
      </c>
      <c r="Y340" s="2">
        <f t="shared" si="58"/>
        <v>40461591.57142821</v>
      </c>
      <c r="Z340" s="2" t="str">
        <f t="shared" si="48"/>
        <v>MEEP</v>
      </c>
      <c r="AA340" s="2">
        <f>IF(Z340="HERE",Y340,AA339+Graph!$G$1*1000)</f>
        <v>96486117.142857179</v>
      </c>
      <c r="AB340" s="2">
        <f t="shared" si="59"/>
        <v>420000</v>
      </c>
      <c r="AC340" s="2">
        <f t="shared" si="60"/>
        <v>38212213.714285664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x14ac:dyDescent="0.25">
      <c r="A341" s="1">
        <v>44517</v>
      </c>
      <c r="B341" s="2">
        <f t="shared" si="45"/>
        <v>270</v>
      </c>
      <c r="C341" s="7"/>
      <c r="D341" s="2" t="e">
        <f t="shared" si="51"/>
        <v>#N/A</v>
      </c>
      <c r="E341" s="2" t="e">
        <f t="shared" si="63"/>
        <v>#N/A</v>
      </c>
      <c r="F341" s="2">
        <v>1536023.7675870359</v>
      </c>
      <c r="G341" s="2">
        <f t="shared" si="64"/>
        <v>438938.14285714284</v>
      </c>
      <c r="H341" s="2">
        <f t="shared" si="61"/>
        <v>136095419.5714294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3601849.428571438</v>
      </c>
      <c r="M341" s="8" t="e">
        <f t="shared" si="69"/>
        <v>#N/A</v>
      </c>
      <c r="N341" s="21" t="e">
        <f t="shared" si="53"/>
        <v>#N/A</v>
      </c>
      <c r="O341" s="2" t="e">
        <f t="shared" si="66"/>
        <v>#N/A</v>
      </c>
      <c r="P341" s="2">
        <v>1569500.9363745451</v>
      </c>
      <c r="Q341" s="21">
        <f t="shared" si="67"/>
        <v>450000</v>
      </c>
      <c r="R341" s="2">
        <f t="shared" si="62"/>
        <v>139697269</v>
      </c>
      <c r="S341" s="2">
        <f t="shared" si="54"/>
        <v>438938.14285713434</v>
      </c>
      <c r="T341" s="2">
        <f t="shared" si="55"/>
        <v>11061.857142857276</v>
      </c>
      <c r="U341" s="2">
        <f t="shared" si="56"/>
        <v>450000</v>
      </c>
      <c r="V341" s="2">
        <f t="shared" si="33"/>
        <v>99224615.571428925</v>
      </c>
      <c r="W341" s="2">
        <f t="shared" si="57"/>
        <v>438938.14285714924</v>
      </c>
      <c r="X341" s="2">
        <f t="shared" si="47"/>
        <v>11061.857142850757</v>
      </c>
      <c r="Y341" s="2">
        <f t="shared" si="58"/>
        <v>40472653.42857106</v>
      </c>
      <c r="Z341" s="2" t="str">
        <f t="shared" si="48"/>
        <v>MEEP</v>
      </c>
      <c r="AA341" s="2">
        <f>IF(Z341="HERE",Y341,AA340+Graph!$G$1*1000)</f>
        <v>96906117.142857179</v>
      </c>
      <c r="AB341" s="2">
        <f t="shared" si="59"/>
        <v>420000</v>
      </c>
      <c r="AC341" s="2">
        <f t="shared" si="60"/>
        <v>38212213.714285664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x14ac:dyDescent="0.25">
      <c r="A342" s="1">
        <v>44518</v>
      </c>
      <c r="B342" s="2">
        <f t="shared" si="45"/>
        <v>271</v>
      </c>
      <c r="C342" s="7"/>
      <c r="D342" s="2" t="e">
        <f t="shared" si="51"/>
        <v>#N/A</v>
      </c>
      <c r="E342" s="2" t="e">
        <f t="shared" si="63"/>
        <v>#N/A</v>
      </c>
      <c r="F342" s="2">
        <v>1540038.0837935209</v>
      </c>
      <c r="G342" s="2">
        <f t="shared" si="64"/>
        <v>438938.14285714284</v>
      </c>
      <c r="H342" s="2">
        <f t="shared" si="61"/>
        <v>136534357.71428654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3612911.2857142952</v>
      </c>
      <c r="M342" s="8" t="e">
        <f t="shared" si="69"/>
        <v>#N/A</v>
      </c>
      <c r="N342" s="21" t="e">
        <f t="shared" si="53"/>
        <v>#N/A</v>
      </c>
      <c r="O342" s="2" t="e">
        <f t="shared" si="66"/>
        <v>#N/A</v>
      </c>
      <c r="P342" s="2">
        <v>1573617.7130852342</v>
      </c>
      <c r="Q342" s="21">
        <f t="shared" si="67"/>
        <v>450000</v>
      </c>
      <c r="R342" s="2">
        <f t="shared" si="62"/>
        <v>140147269</v>
      </c>
      <c r="S342" s="2">
        <f t="shared" si="54"/>
        <v>438938.14285713434</v>
      </c>
      <c r="T342" s="2">
        <f t="shared" si="55"/>
        <v>11061.857142857276</v>
      </c>
      <c r="U342" s="2">
        <f t="shared" si="56"/>
        <v>450000</v>
      </c>
      <c r="V342" s="2">
        <f t="shared" si="33"/>
        <v>99663553.714286074</v>
      </c>
      <c r="W342" s="2">
        <f t="shared" si="57"/>
        <v>438938.14285714924</v>
      </c>
      <c r="X342" s="2">
        <f t="shared" si="47"/>
        <v>11061.857142850757</v>
      </c>
      <c r="Y342" s="2">
        <f t="shared" si="58"/>
        <v>40483715.285713911</v>
      </c>
      <c r="Z342" s="2" t="str">
        <f t="shared" si="48"/>
        <v>MEEP</v>
      </c>
      <c r="AA342" s="2">
        <f>IF(Z342="HERE",Y342,AA341+Graph!$G$1*1000)</f>
        <v>97326117.142857179</v>
      </c>
      <c r="AB342" s="2">
        <f t="shared" si="59"/>
        <v>420000</v>
      </c>
      <c r="AC342" s="2">
        <f t="shared" si="60"/>
        <v>38212213.714285664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x14ac:dyDescent="0.25">
      <c r="A343" s="1">
        <v>44519</v>
      </c>
      <c r="B343" s="2">
        <f t="shared" si="45"/>
        <v>272</v>
      </c>
      <c r="C343" s="7"/>
      <c r="D343" s="2" t="e">
        <f t="shared" si="51"/>
        <v>#N/A</v>
      </c>
      <c r="E343" s="2" t="e">
        <f t="shared" si="63"/>
        <v>#N/A</v>
      </c>
      <c r="F343" s="2">
        <v>1544052.400000006</v>
      </c>
      <c r="G343" s="2">
        <f t="shared" si="64"/>
        <v>438938.14285714284</v>
      </c>
      <c r="H343" s="2">
        <f t="shared" si="61"/>
        <v>136973295.85714367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3623973.1428571525</v>
      </c>
      <c r="M343" s="8" t="e">
        <f t="shared" si="69"/>
        <v>#N/A</v>
      </c>
      <c r="N343" s="21" t="e">
        <f t="shared" si="53"/>
        <v>#N/A</v>
      </c>
      <c r="O343" s="2" t="e">
        <f t="shared" si="66"/>
        <v>#N/A</v>
      </c>
      <c r="P343" s="2">
        <v>1577734.4897959232</v>
      </c>
      <c r="Q343" s="21">
        <f t="shared" si="67"/>
        <v>450000</v>
      </c>
      <c r="R343" s="2">
        <f t="shared" si="62"/>
        <v>140597269</v>
      </c>
      <c r="S343" s="2">
        <f t="shared" si="54"/>
        <v>438938.14285713434</v>
      </c>
      <c r="T343" s="2">
        <f t="shared" si="55"/>
        <v>11061.857142857276</v>
      </c>
      <c r="U343" s="2">
        <f t="shared" si="56"/>
        <v>450000</v>
      </c>
      <c r="V343" s="2">
        <f t="shared" si="33"/>
        <v>100102491.85714322</v>
      </c>
      <c r="W343" s="2">
        <f t="shared" si="57"/>
        <v>438938.14285714924</v>
      </c>
      <c r="X343" s="2">
        <f t="shared" si="47"/>
        <v>11061.857142850757</v>
      </c>
      <c r="Y343" s="2">
        <f t="shared" si="58"/>
        <v>40494777.142856762</v>
      </c>
      <c r="Z343" s="2" t="str">
        <f t="shared" si="48"/>
        <v>MEEP</v>
      </c>
      <c r="AA343" s="2">
        <f>IF(Z343="HERE",Y343,AA342+Graph!$G$1*1000)</f>
        <v>97746117.142857179</v>
      </c>
      <c r="AB343" s="2">
        <f t="shared" si="59"/>
        <v>420000</v>
      </c>
      <c r="AC343" s="2">
        <f t="shared" si="60"/>
        <v>38212213.714285664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x14ac:dyDescent="0.25">
      <c r="A344" s="1">
        <v>44520</v>
      </c>
      <c r="B344" s="2">
        <f t="shared" si="45"/>
        <v>273</v>
      </c>
      <c r="C344" s="7"/>
      <c r="D344" s="2" t="e">
        <f t="shared" si="51"/>
        <v>#N/A</v>
      </c>
      <c r="E344" s="2" t="e">
        <f t="shared" si="63"/>
        <v>#N/A</v>
      </c>
      <c r="F344" s="2">
        <v>1548066.7162064612</v>
      </c>
      <c r="G344" s="2">
        <f t="shared" si="64"/>
        <v>438938.14285714284</v>
      </c>
      <c r="H344" s="2">
        <f t="shared" si="61"/>
        <v>137412234.0000008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3635035.0000000098</v>
      </c>
      <c r="M344" s="8" t="e">
        <f t="shared" si="69"/>
        <v>#N/A</v>
      </c>
      <c r="N344" s="21" t="e">
        <f t="shared" si="53"/>
        <v>#N/A</v>
      </c>
      <c r="O344" s="2" t="e">
        <f t="shared" si="66"/>
        <v>#N/A</v>
      </c>
      <c r="P344" s="2">
        <v>1581851.2665066123</v>
      </c>
      <c r="Q344" s="21">
        <f t="shared" si="67"/>
        <v>450000</v>
      </c>
      <c r="R344" s="2">
        <f t="shared" si="62"/>
        <v>141047269</v>
      </c>
      <c r="S344" s="2">
        <f t="shared" si="54"/>
        <v>438938.14285713434</v>
      </c>
      <c r="T344" s="2">
        <f t="shared" si="55"/>
        <v>11061.857142857276</v>
      </c>
      <c r="U344" s="2">
        <f t="shared" si="56"/>
        <v>450000</v>
      </c>
      <c r="V344" s="2">
        <f t="shared" si="33"/>
        <v>100541430.00000037</v>
      </c>
      <c r="W344" s="2">
        <f t="shared" si="57"/>
        <v>438938.14285714924</v>
      </c>
      <c r="X344" s="2">
        <f t="shared" si="47"/>
        <v>11061.857142850757</v>
      </c>
      <c r="Y344" s="2">
        <f t="shared" si="58"/>
        <v>40505838.999999613</v>
      </c>
      <c r="Z344" s="2" t="str">
        <f t="shared" si="48"/>
        <v>MEEP</v>
      </c>
      <c r="AA344" s="2">
        <f>IF(Z344="HERE",Y344,AA343+Graph!$G$1*1000)</f>
        <v>98166117.142857179</v>
      </c>
      <c r="AB344" s="2">
        <f t="shared" si="59"/>
        <v>420000</v>
      </c>
      <c r="AC344" s="2">
        <f t="shared" si="60"/>
        <v>38212213.714285664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x14ac:dyDescent="0.25">
      <c r="A345" s="1">
        <v>44521</v>
      </c>
      <c r="B345" s="2">
        <f t="shared" si="45"/>
        <v>274</v>
      </c>
      <c r="C345" s="7"/>
      <c r="D345" s="2" t="e">
        <f t="shared" si="51"/>
        <v>#N/A</v>
      </c>
      <c r="E345" s="2" t="e">
        <f t="shared" si="63"/>
        <v>#N/A</v>
      </c>
      <c r="F345" s="2">
        <v>1552081.0324129462</v>
      </c>
      <c r="G345" s="2">
        <f t="shared" si="64"/>
        <v>438938.14285714284</v>
      </c>
      <c r="H345" s="2">
        <f t="shared" si="61"/>
        <v>137851172.14285794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3646096.8571428671</v>
      </c>
      <c r="M345" s="8" t="e">
        <f t="shared" si="69"/>
        <v>#N/A</v>
      </c>
      <c r="N345" s="21" t="e">
        <f t="shared" si="53"/>
        <v>#N/A</v>
      </c>
      <c r="O345" s="2" t="e">
        <f t="shared" si="66"/>
        <v>#N/A</v>
      </c>
      <c r="P345" s="2">
        <v>1585968.0432172716</v>
      </c>
      <c r="Q345" s="21">
        <f t="shared" si="67"/>
        <v>450000</v>
      </c>
      <c r="R345" s="2">
        <f t="shared" si="62"/>
        <v>141497269</v>
      </c>
      <c r="S345" s="2">
        <f t="shared" si="54"/>
        <v>438938.14285713434</v>
      </c>
      <c r="T345" s="2">
        <f t="shared" si="55"/>
        <v>11061.857142857276</v>
      </c>
      <c r="U345" s="2">
        <f t="shared" si="56"/>
        <v>450000</v>
      </c>
      <c r="V345" s="2">
        <f t="shared" si="33"/>
        <v>100980368.14285752</v>
      </c>
      <c r="W345" s="2">
        <f t="shared" si="57"/>
        <v>438938.14285714924</v>
      </c>
      <c r="X345" s="2">
        <f t="shared" si="47"/>
        <v>11061.857142850757</v>
      </c>
      <c r="Y345" s="2">
        <f t="shared" si="58"/>
        <v>40516900.857142463</v>
      </c>
      <c r="Z345" s="2" t="str">
        <f t="shared" si="48"/>
        <v>MEEP</v>
      </c>
      <c r="AA345" s="2">
        <f>IF(Z345="HERE",Y345,AA344+Graph!$G$1*1000)</f>
        <v>98586117.142857179</v>
      </c>
      <c r="AB345" s="2">
        <f t="shared" si="59"/>
        <v>420000</v>
      </c>
      <c r="AC345" s="2">
        <f t="shared" si="60"/>
        <v>38212213.714285664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x14ac:dyDescent="0.25">
      <c r="A346" s="1">
        <v>44522</v>
      </c>
      <c r="B346" s="2">
        <f t="shared" si="45"/>
        <v>275</v>
      </c>
      <c r="C346" s="7"/>
      <c r="D346" s="2" t="e">
        <f t="shared" si="51"/>
        <v>#N/A</v>
      </c>
      <c r="E346" s="2" t="e">
        <f t="shared" si="63"/>
        <v>#N/A</v>
      </c>
      <c r="F346" s="2">
        <v>1556095.3486194313</v>
      </c>
      <c r="G346" s="2">
        <f t="shared" si="64"/>
        <v>438938.14285714284</v>
      </c>
      <c r="H346" s="2">
        <f t="shared" si="61"/>
        <v>138290110.28571507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3657158.7142857243</v>
      </c>
      <c r="M346" s="8" t="e">
        <f t="shared" si="69"/>
        <v>#N/A</v>
      </c>
      <c r="N346" s="21" t="e">
        <f t="shared" si="53"/>
        <v>#N/A</v>
      </c>
      <c r="O346" s="2" t="e">
        <f t="shared" si="66"/>
        <v>#N/A</v>
      </c>
      <c r="P346" s="2">
        <v>1590084.8199279606</v>
      </c>
      <c r="Q346" s="21">
        <f t="shared" si="67"/>
        <v>450000</v>
      </c>
      <c r="R346" s="2">
        <f t="shared" si="62"/>
        <v>141947269</v>
      </c>
      <c r="S346" s="2">
        <f t="shared" si="54"/>
        <v>438938.14285713434</v>
      </c>
      <c r="T346" s="2">
        <f t="shared" si="55"/>
        <v>11061.857142857276</v>
      </c>
      <c r="U346" s="2">
        <f t="shared" si="56"/>
        <v>450000</v>
      </c>
      <c r="V346" s="2">
        <f t="shared" si="33"/>
        <v>101419306.28571467</v>
      </c>
      <c r="W346" s="2">
        <f t="shared" si="57"/>
        <v>438938.14285714924</v>
      </c>
      <c r="X346" s="2">
        <f t="shared" si="47"/>
        <v>11061.857142850757</v>
      </c>
      <c r="Y346" s="2">
        <f t="shared" si="58"/>
        <v>40527962.714285314</v>
      </c>
      <c r="Z346" s="2" t="str">
        <f t="shared" si="48"/>
        <v>MEEP</v>
      </c>
      <c r="AA346" s="2">
        <f>IF(Z346="HERE",Y346,AA345+Graph!$G$1*1000)</f>
        <v>99006117.142857179</v>
      </c>
      <c r="AB346" s="2">
        <f t="shared" si="59"/>
        <v>420000</v>
      </c>
      <c r="AC346" s="2">
        <f t="shared" si="60"/>
        <v>38212213.714285664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x14ac:dyDescent="0.25">
      <c r="A347" s="1">
        <v>44523</v>
      </c>
      <c r="B347" s="2">
        <f t="shared" si="45"/>
        <v>276</v>
      </c>
      <c r="C347" s="7"/>
      <c r="D347" s="2" t="e">
        <f t="shared" si="51"/>
        <v>#N/A</v>
      </c>
      <c r="E347" s="2" t="e">
        <f t="shared" si="63"/>
        <v>#N/A</v>
      </c>
      <c r="F347" s="2">
        <v>1560109.6648259163</v>
      </c>
      <c r="G347" s="2">
        <f t="shared" si="64"/>
        <v>438938.14285714284</v>
      </c>
      <c r="H347" s="2">
        <f t="shared" si="61"/>
        <v>138729048.42857221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3668220.5714285816</v>
      </c>
      <c r="M347" s="8" t="e">
        <f t="shared" si="69"/>
        <v>#N/A</v>
      </c>
      <c r="N347" s="21" t="e">
        <f t="shared" si="53"/>
        <v>#N/A</v>
      </c>
      <c r="O347" s="2" t="e">
        <f t="shared" si="66"/>
        <v>#N/A</v>
      </c>
      <c r="P347" s="2">
        <v>1594201.5966386497</v>
      </c>
      <c r="Q347" s="21">
        <f t="shared" si="67"/>
        <v>450000</v>
      </c>
      <c r="R347" s="2">
        <f t="shared" si="62"/>
        <v>142397269</v>
      </c>
      <c r="S347" s="2">
        <f t="shared" si="54"/>
        <v>438938.14285713434</v>
      </c>
      <c r="T347" s="2">
        <f t="shared" si="55"/>
        <v>11061.857142857276</v>
      </c>
      <c r="U347" s="2">
        <f t="shared" si="56"/>
        <v>450000</v>
      </c>
      <c r="V347" s="2">
        <f t="shared" si="33"/>
        <v>101858244.42857182</v>
      </c>
      <c r="W347" s="2">
        <f t="shared" si="57"/>
        <v>438938.14285714924</v>
      </c>
      <c r="X347" s="2">
        <f t="shared" si="47"/>
        <v>11061.857142850757</v>
      </c>
      <c r="Y347" s="2">
        <f t="shared" si="58"/>
        <v>40539024.571428165</v>
      </c>
      <c r="Z347" s="2" t="str">
        <f t="shared" si="48"/>
        <v>MEEP</v>
      </c>
      <c r="AA347" s="2">
        <f>IF(Z347="HERE",Y347,AA346+Graph!$G$1*1000)</f>
        <v>99426117.142857179</v>
      </c>
      <c r="AB347" s="2">
        <f t="shared" si="59"/>
        <v>420000</v>
      </c>
      <c r="AC347" s="2">
        <f t="shared" si="60"/>
        <v>38212213.714285664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x14ac:dyDescent="0.25">
      <c r="A348" s="1">
        <v>44524</v>
      </c>
      <c r="B348" s="2">
        <f t="shared" si="45"/>
        <v>277</v>
      </c>
      <c r="C348" s="7"/>
      <c r="D348" s="2" t="e">
        <f t="shared" si="51"/>
        <v>#N/A</v>
      </c>
      <c r="E348" s="2" t="e">
        <f t="shared" si="63"/>
        <v>#N/A</v>
      </c>
      <c r="F348" s="2">
        <v>1564123.9810324013</v>
      </c>
      <c r="G348" s="2">
        <f t="shared" si="64"/>
        <v>438938.14285714284</v>
      </c>
      <c r="H348" s="2">
        <f t="shared" si="61"/>
        <v>139167986.57142934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3679282.4285714389</v>
      </c>
      <c r="M348" s="8" t="e">
        <f t="shared" si="69"/>
        <v>#N/A</v>
      </c>
      <c r="N348" s="21" t="e">
        <f t="shared" si="53"/>
        <v>#N/A</v>
      </c>
      <c r="O348" s="2" t="e">
        <f t="shared" si="66"/>
        <v>#N/A</v>
      </c>
      <c r="P348" s="2">
        <v>1598318.3733493388</v>
      </c>
      <c r="Q348" s="21">
        <f t="shared" si="67"/>
        <v>450000</v>
      </c>
      <c r="R348" s="2">
        <f t="shared" si="62"/>
        <v>142847269</v>
      </c>
      <c r="S348" s="2">
        <f t="shared" si="54"/>
        <v>438938.14285713434</v>
      </c>
      <c r="T348" s="2">
        <f t="shared" si="55"/>
        <v>11061.857142857276</v>
      </c>
      <c r="U348" s="2">
        <f t="shared" si="56"/>
        <v>450000</v>
      </c>
      <c r="V348" s="2">
        <f t="shared" si="33"/>
        <v>102297182.57142897</v>
      </c>
      <c r="W348" s="2">
        <f t="shared" si="57"/>
        <v>438938.14285714924</v>
      </c>
      <c r="X348" s="2">
        <f t="shared" si="47"/>
        <v>11061.857142850757</v>
      </c>
      <c r="Y348" s="2">
        <f t="shared" si="58"/>
        <v>40550086.428571016</v>
      </c>
      <c r="Z348" s="2" t="str">
        <f t="shared" si="48"/>
        <v>MEEP</v>
      </c>
      <c r="AA348" s="2">
        <f>IF(Z348="HERE",Y348,AA347+Graph!$G$1*1000)</f>
        <v>99846117.142857179</v>
      </c>
      <c r="AB348" s="2">
        <f t="shared" si="59"/>
        <v>420000</v>
      </c>
      <c r="AC348" s="2">
        <f t="shared" si="60"/>
        <v>38212213.714285664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x14ac:dyDescent="0.25">
      <c r="A349" s="1">
        <v>44525</v>
      </c>
      <c r="B349" s="2">
        <f t="shared" si="45"/>
        <v>278</v>
      </c>
      <c r="C349" s="7"/>
      <c r="D349" s="2" t="e">
        <f t="shared" si="51"/>
        <v>#N/A</v>
      </c>
      <c r="E349" s="2" t="e">
        <f t="shared" si="63"/>
        <v>#N/A</v>
      </c>
      <c r="F349" s="2">
        <v>1568138.2972388864</v>
      </c>
      <c r="G349" s="2">
        <f t="shared" si="64"/>
        <v>438938.14285714284</v>
      </c>
      <c r="H349" s="2">
        <f t="shared" si="61"/>
        <v>139606924.71428648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3690344.2857142962</v>
      </c>
      <c r="M349" s="8" t="e">
        <f t="shared" si="69"/>
        <v>#N/A</v>
      </c>
      <c r="N349" s="21" t="e">
        <f t="shared" si="53"/>
        <v>#N/A</v>
      </c>
      <c r="O349" s="2" t="e">
        <f t="shared" si="66"/>
        <v>#N/A</v>
      </c>
      <c r="P349" s="2">
        <v>1602435.1500600278</v>
      </c>
      <c r="Q349" s="21">
        <f t="shared" si="67"/>
        <v>450000</v>
      </c>
      <c r="R349" s="2">
        <f t="shared" si="62"/>
        <v>143297269</v>
      </c>
      <c r="S349" s="2">
        <f t="shared" si="54"/>
        <v>438938.14285713434</v>
      </c>
      <c r="T349" s="2">
        <f t="shared" si="55"/>
        <v>11061.857142857276</v>
      </c>
      <c r="U349" s="2">
        <f t="shared" si="56"/>
        <v>450000</v>
      </c>
      <c r="V349" s="2">
        <f t="shared" si="33"/>
        <v>102736120.71428612</v>
      </c>
      <c r="W349" s="2">
        <f t="shared" si="57"/>
        <v>438938.14285714924</v>
      </c>
      <c r="X349" s="2">
        <f t="shared" si="47"/>
        <v>11061.857142850757</v>
      </c>
      <c r="Y349" s="2">
        <f t="shared" si="58"/>
        <v>40561148.285713866</v>
      </c>
      <c r="Z349" s="2" t="str">
        <f t="shared" si="48"/>
        <v>MEEP</v>
      </c>
      <c r="AA349" s="2">
        <f>IF(Z349="HERE",Y349,AA348+Graph!$G$1*1000)</f>
        <v>100266117.14285718</v>
      </c>
      <c r="AB349" s="2">
        <f t="shared" si="59"/>
        <v>420000</v>
      </c>
      <c r="AC349" s="2">
        <f t="shared" si="60"/>
        <v>38212213.714285664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x14ac:dyDescent="0.25">
      <c r="A350" s="1">
        <v>44526</v>
      </c>
      <c r="B350" s="2">
        <f t="shared" si="45"/>
        <v>279</v>
      </c>
      <c r="C350" s="7"/>
      <c r="D350" s="2" t="e">
        <f t="shared" si="51"/>
        <v>#N/A</v>
      </c>
      <c r="E350" s="2" t="e">
        <f t="shared" si="63"/>
        <v>#N/A</v>
      </c>
      <c r="F350" s="2">
        <v>1572152.6134453714</v>
      </c>
      <c r="G350" s="2">
        <f t="shared" si="64"/>
        <v>438938.14285714284</v>
      </c>
      <c r="H350" s="2">
        <f t="shared" si="61"/>
        <v>140045862.85714361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3701406.1428571534</v>
      </c>
      <c r="M350" s="8" t="e">
        <f t="shared" si="69"/>
        <v>#N/A</v>
      </c>
      <c r="N350" s="21" t="e">
        <f t="shared" si="53"/>
        <v>#N/A</v>
      </c>
      <c r="O350" s="2" t="e">
        <f t="shared" si="66"/>
        <v>#N/A</v>
      </c>
      <c r="P350" s="2">
        <v>1606551.9267707169</v>
      </c>
      <c r="Q350" s="21">
        <f t="shared" si="67"/>
        <v>450000</v>
      </c>
      <c r="R350" s="2">
        <f t="shared" si="62"/>
        <v>143747269</v>
      </c>
      <c r="S350" s="2">
        <f t="shared" si="54"/>
        <v>438938.14285713434</v>
      </c>
      <c r="T350" s="2">
        <f t="shared" si="55"/>
        <v>11061.857142857276</v>
      </c>
      <c r="U350" s="2">
        <f t="shared" si="56"/>
        <v>450000</v>
      </c>
      <c r="V350" s="2">
        <f t="shared" si="33"/>
        <v>103175058.85714327</v>
      </c>
      <c r="W350" s="2">
        <f t="shared" si="57"/>
        <v>438938.14285714924</v>
      </c>
      <c r="X350" s="2">
        <f t="shared" si="47"/>
        <v>11061.857142850757</v>
      </c>
      <c r="Y350" s="2">
        <f t="shared" si="58"/>
        <v>40572210.142856717</v>
      </c>
      <c r="Z350" s="2" t="str">
        <f t="shared" si="48"/>
        <v>MEEP</v>
      </c>
      <c r="AA350" s="2">
        <f>IF(Z350="HERE",Y350,AA349+Graph!$G$1*1000)</f>
        <v>100686117.14285718</v>
      </c>
      <c r="AB350" s="2">
        <f t="shared" si="59"/>
        <v>420000</v>
      </c>
      <c r="AC350" s="2">
        <f t="shared" si="60"/>
        <v>38212213.714285664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x14ac:dyDescent="0.25">
      <c r="A351" s="1">
        <v>44527</v>
      </c>
      <c r="B351" s="2">
        <f t="shared" si="45"/>
        <v>280</v>
      </c>
      <c r="C351" s="7"/>
      <c r="D351" s="2" t="e">
        <f t="shared" si="51"/>
        <v>#N/A</v>
      </c>
      <c r="E351" s="2" t="e">
        <f t="shared" si="63"/>
        <v>#N/A</v>
      </c>
      <c r="F351" s="2">
        <v>1576166.9296518564</v>
      </c>
      <c r="G351" s="2">
        <f t="shared" si="64"/>
        <v>438938.14285714284</v>
      </c>
      <c r="H351" s="2">
        <f t="shared" si="61"/>
        <v>140484801.00000075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3712468.0000000107</v>
      </c>
      <c r="M351" s="8" t="e">
        <f t="shared" si="69"/>
        <v>#N/A</v>
      </c>
      <c r="N351" s="21" t="e">
        <f t="shared" si="53"/>
        <v>#N/A</v>
      </c>
      <c r="O351" s="2" t="e">
        <f t="shared" si="66"/>
        <v>#N/A</v>
      </c>
      <c r="P351" s="2">
        <v>1610668.7034813762</v>
      </c>
      <c r="Q351" s="21">
        <f t="shared" si="67"/>
        <v>450000</v>
      </c>
      <c r="R351" s="2">
        <f t="shared" si="62"/>
        <v>144197269</v>
      </c>
      <c r="S351" s="2">
        <f t="shared" si="54"/>
        <v>438938.14285713434</v>
      </c>
      <c r="T351" s="2">
        <f t="shared" si="55"/>
        <v>11061.857142857276</v>
      </c>
      <c r="U351" s="2">
        <f t="shared" si="56"/>
        <v>450000</v>
      </c>
      <c r="V351" s="2">
        <f t="shared" si="33"/>
        <v>103613997.00000042</v>
      </c>
      <c r="W351" s="2">
        <f t="shared" si="57"/>
        <v>438938.14285714924</v>
      </c>
      <c r="X351" s="2">
        <f t="shared" si="47"/>
        <v>11061.857142850757</v>
      </c>
      <c r="Y351" s="2">
        <f t="shared" ref="Y351:Y385" si="70">IF(COUNT($C352)=0,IF(COUNT($C351)=1,C351,SUM(Y350+X351)),C351)</f>
        <v>40583271.999999568</v>
      </c>
      <c r="Z351" s="2" t="str">
        <f t="shared" si="48"/>
        <v>MEEP</v>
      </c>
      <c r="AA351" s="2">
        <f>IF(Z351="HERE",Y351,AA350+Graph!$G$1*1000)</f>
        <v>101106117.14285718</v>
      </c>
      <c r="AB351" s="2">
        <f t="shared" si="59"/>
        <v>420000</v>
      </c>
      <c r="AC351" s="2">
        <f t="shared" ref="AC351:AC385" si="71">IF(Z352="HERE",V351,AC350)</f>
        <v>38212213.714285664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x14ac:dyDescent="0.25">
      <c r="A352" s="1">
        <v>44528</v>
      </c>
      <c r="B352" s="2">
        <f t="shared" si="45"/>
        <v>281</v>
      </c>
      <c r="C352" s="7"/>
      <c r="D352" s="2" t="e">
        <f t="shared" si="51"/>
        <v>#N/A</v>
      </c>
      <c r="E352" s="2" t="e">
        <f t="shared" si="63"/>
        <v>#N/A</v>
      </c>
      <c r="F352" s="2">
        <v>1580181.2458583415</v>
      </c>
      <c r="G352" s="2">
        <f t="shared" si="64"/>
        <v>438938.14285714284</v>
      </c>
      <c r="H352" s="2">
        <f t="shared" ref="H352:H385" si="72">IF(COUNT($C353)=0,IF(COUNT($C352)=1,C352,SUM(H351+G352)),C352)</f>
        <v>140923739.14285788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3723529.857142868</v>
      </c>
      <c r="M352" s="8" t="e">
        <f t="shared" si="69"/>
        <v>#N/A</v>
      </c>
      <c r="N352" s="21" t="e">
        <f t="shared" si="53"/>
        <v>#N/A</v>
      </c>
      <c r="O352" s="2" t="e">
        <f t="shared" si="66"/>
        <v>#N/A</v>
      </c>
      <c r="P352" s="2">
        <v>1614785.4801920652</v>
      </c>
      <c r="Q352" s="21">
        <f t="shared" si="67"/>
        <v>450000</v>
      </c>
      <c r="R352" s="2">
        <f t="shared" ref="R352:R385" si="73">IF(COUNT($C353)=0,IF(COUNT($C352)=1,M352,SUM(R351+Q352)),M352)</f>
        <v>144647269</v>
      </c>
      <c r="S352" s="2">
        <f t="shared" si="54"/>
        <v>438938.14285713434</v>
      </c>
      <c r="T352" s="2">
        <f t="shared" si="55"/>
        <v>11061.857142857276</v>
      </c>
      <c r="U352" s="2">
        <f t="shared" si="56"/>
        <v>450000</v>
      </c>
      <c r="V352" s="2">
        <f t="shared" si="33"/>
        <v>104052935.14285757</v>
      </c>
      <c r="W352" s="2">
        <f t="shared" si="57"/>
        <v>438938.14285714924</v>
      </c>
      <c r="X352" s="2">
        <f t="shared" si="47"/>
        <v>11061.857142850757</v>
      </c>
      <c r="Y352" s="2">
        <f t="shared" si="70"/>
        <v>40594333.857142419</v>
      </c>
      <c r="Z352" s="2" t="str">
        <f t="shared" si="48"/>
        <v>MEEP</v>
      </c>
      <c r="AA352" s="2">
        <f>IF(Z352="HERE",Y352,AA351+Graph!$G$1*1000)</f>
        <v>101526117.14285718</v>
      </c>
      <c r="AB352" s="2">
        <f t="shared" si="59"/>
        <v>420000</v>
      </c>
      <c r="AC352" s="2">
        <f t="shared" si="71"/>
        <v>38212213.714285664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x14ac:dyDescent="0.25">
      <c r="A353" s="1">
        <v>44529</v>
      </c>
      <c r="B353" s="2">
        <f t="shared" si="45"/>
        <v>282</v>
      </c>
      <c r="C353" s="7"/>
      <c r="D353" s="2" t="e">
        <f t="shared" si="51"/>
        <v>#N/A</v>
      </c>
      <c r="E353" s="2" t="e">
        <f t="shared" si="63"/>
        <v>#N/A</v>
      </c>
      <c r="F353" s="2">
        <v>1584195.5620648265</v>
      </c>
      <c r="G353" s="2">
        <f t="shared" si="64"/>
        <v>438938.14285714284</v>
      </c>
      <c r="H353" s="2">
        <f t="shared" si="72"/>
        <v>141362677.28571501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3734591.7142857253</v>
      </c>
      <c r="M353" s="8" t="e">
        <f t="shared" si="69"/>
        <v>#N/A</v>
      </c>
      <c r="N353" s="21" t="e">
        <f t="shared" si="53"/>
        <v>#N/A</v>
      </c>
      <c r="O353" s="2" t="e">
        <f t="shared" si="66"/>
        <v>#N/A</v>
      </c>
      <c r="P353" s="2">
        <v>1618902.2569027543</v>
      </c>
      <c r="Q353" s="21">
        <f t="shared" si="67"/>
        <v>450000</v>
      </c>
      <c r="R353" s="2">
        <f t="shared" si="73"/>
        <v>145097269</v>
      </c>
      <c r="S353" s="2">
        <f t="shared" si="54"/>
        <v>438938.14285713434</v>
      </c>
      <c r="T353" s="2">
        <f t="shared" si="55"/>
        <v>11061.857142857276</v>
      </c>
      <c r="U353" s="2">
        <f t="shared" si="56"/>
        <v>450000</v>
      </c>
      <c r="V353" s="2">
        <f t="shared" si="33"/>
        <v>104491873.28571472</v>
      </c>
      <c r="W353" s="2">
        <f t="shared" si="57"/>
        <v>438938.14285714924</v>
      </c>
      <c r="X353" s="2">
        <f t="shared" si="47"/>
        <v>11061.857142850757</v>
      </c>
      <c r="Y353" s="2">
        <f t="shared" si="70"/>
        <v>40605395.714285269</v>
      </c>
      <c r="Z353" s="2" t="str">
        <f t="shared" si="48"/>
        <v>MEEP</v>
      </c>
      <c r="AA353" s="2">
        <f>IF(Z353="HERE",Y353,AA352+Graph!$G$1*1000)</f>
        <v>101946117.14285718</v>
      </c>
      <c r="AB353" s="2">
        <f t="shared" si="59"/>
        <v>420000</v>
      </c>
      <c r="AC353" s="2">
        <f t="shared" si="71"/>
        <v>38212213.714285664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x14ac:dyDescent="0.25">
      <c r="A354" s="1">
        <v>44530</v>
      </c>
      <c r="B354" s="2">
        <f t="shared" si="45"/>
        <v>283</v>
      </c>
      <c r="C354" s="7"/>
      <c r="D354" s="2" t="e">
        <f t="shared" si="51"/>
        <v>#N/A</v>
      </c>
      <c r="E354" s="2" t="e">
        <f t="shared" si="63"/>
        <v>#N/A</v>
      </c>
      <c r="F354" s="2">
        <v>1588209.8782713115</v>
      </c>
      <c r="G354" s="2">
        <f t="shared" si="64"/>
        <v>438938.14285714284</v>
      </c>
      <c r="H354" s="2">
        <f t="shared" si="72"/>
        <v>141801615.42857215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3745653.5714285825</v>
      </c>
      <c r="M354" s="8" t="e">
        <f t="shared" si="69"/>
        <v>#N/A</v>
      </c>
      <c r="N354" s="21" t="e">
        <f t="shared" si="53"/>
        <v>#N/A</v>
      </c>
      <c r="O354" s="2" t="e">
        <f t="shared" si="66"/>
        <v>#N/A</v>
      </c>
      <c r="P354" s="2">
        <v>1623019.0336134434</v>
      </c>
      <c r="Q354" s="21">
        <f t="shared" si="67"/>
        <v>450000</v>
      </c>
      <c r="R354" s="2">
        <f t="shared" si="73"/>
        <v>145547269</v>
      </c>
      <c r="S354" s="2">
        <f t="shared" si="54"/>
        <v>438938.14285713434</v>
      </c>
      <c r="T354" s="2">
        <f t="shared" si="55"/>
        <v>11061.857142857276</v>
      </c>
      <c r="U354" s="2">
        <f t="shared" si="56"/>
        <v>450000</v>
      </c>
      <c r="V354" s="2">
        <f t="shared" si="33"/>
        <v>104930811.42857186</v>
      </c>
      <c r="W354" s="2">
        <f t="shared" si="57"/>
        <v>438938.14285714924</v>
      </c>
      <c r="X354" s="2">
        <f t="shared" si="47"/>
        <v>11061.857142850757</v>
      </c>
      <c r="Y354" s="2">
        <f t="shared" si="70"/>
        <v>40616457.57142812</v>
      </c>
      <c r="Z354" s="2" t="str">
        <f t="shared" si="48"/>
        <v>MEEP</v>
      </c>
      <c r="AA354" s="2">
        <f>IF(Z354="HERE",Y354,AA353+Graph!$G$1*1000)</f>
        <v>102366117.14285718</v>
      </c>
      <c r="AB354" s="2">
        <f t="shared" si="59"/>
        <v>420000</v>
      </c>
      <c r="AC354" s="2">
        <f t="shared" si="71"/>
        <v>38212213.714285664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x14ac:dyDescent="0.25">
      <c r="A355" s="1">
        <v>44531</v>
      </c>
      <c r="B355" s="2">
        <f t="shared" si="45"/>
        <v>284</v>
      </c>
      <c r="C355" s="7"/>
      <c r="D355" s="2" t="e">
        <f t="shared" si="51"/>
        <v>#N/A</v>
      </c>
      <c r="E355" s="2" t="e">
        <f t="shared" si="63"/>
        <v>#N/A</v>
      </c>
      <c r="F355" s="2">
        <v>1592224.1944777966</v>
      </c>
      <c r="G355" s="2">
        <f t="shared" si="64"/>
        <v>438938.14285714284</v>
      </c>
      <c r="H355" s="2">
        <f t="shared" si="72"/>
        <v>142240553.57142928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3756715.4285714398</v>
      </c>
      <c r="M355" s="8" t="e">
        <f t="shared" si="69"/>
        <v>#N/A</v>
      </c>
      <c r="N355" s="21" t="e">
        <f t="shared" si="53"/>
        <v>#N/A</v>
      </c>
      <c r="O355" s="2" t="e">
        <f t="shared" si="66"/>
        <v>#N/A</v>
      </c>
      <c r="P355" s="2">
        <v>1627135.8103241324</v>
      </c>
      <c r="Q355" s="21">
        <f t="shared" si="67"/>
        <v>450000</v>
      </c>
      <c r="R355" s="2">
        <f t="shared" si="73"/>
        <v>145997269</v>
      </c>
      <c r="S355" s="2">
        <f t="shared" si="54"/>
        <v>438938.14285713434</v>
      </c>
      <c r="T355" s="2">
        <f t="shared" si="55"/>
        <v>11061.857142857276</v>
      </c>
      <c r="U355" s="2">
        <f t="shared" si="56"/>
        <v>450000</v>
      </c>
      <c r="V355" s="2">
        <f t="shared" si="33"/>
        <v>105369749.57142901</v>
      </c>
      <c r="W355" s="2">
        <f t="shared" si="57"/>
        <v>438938.14285714924</v>
      </c>
      <c r="X355" s="2">
        <f t="shared" si="47"/>
        <v>11061.857142850757</v>
      </c>
      <c r="Y355" s="2">
        <f t="shared" si="70"/>
        <v>40627519.428570971</v>
      </c>
      <c r="Z355" s="2" t="str">
        <f t="shared" si="48"/>
        <v>MEEP</v>
      </c>
      <c r="AA355" s="2">
        <f>IF(Z355="HERE",Y355,AA354+Graph!$G$1*1000)</f>
        <v>102786117.14285718</v>
      </c>
      <c r="AB355" s="2">
        <f t="shared" si="59"/>
        <v>420000</v>
      </c>
      <c r="AC355" s="2">
        <f t="shared" si="71"/>
        <v>38212213.714285664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x14ac:dyDescent="0.25">
      <c r="A356" s="1">
        <v>44532</v>
      </c>
      <c r="B356" s="2">
        <f t="shared" si="45"/>
        <v>285</v>
      </c>
      <c r="C356" s="7"/>
      <c r="D356" s="2" t="e">
        <f t="shared" si="51"/>
        <v>#N/A</v>
      </c>
      <c r="E356" s="2" t="e">
        <f t="shared" si="63"/>
        <v>#N/A</v>
      </c>
      <c r="F356" s="2">
        <v>1596238.5106842518</v>
      </c>
      <c r="G356" s="2">
        <f t="shared" si="64"/>
        <v>438938.14285714284</v>
      </c>
      <c r="H356" s="2">
        <f t="shared" si="72"/>
        <v>142679491.71428642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3767777.2857142971</v>
      </c>
      <c r="M356" s="8" t="e">
        <f t="shared" si="69"/>
        <v>#N/A</v>
      </c>
      <c r="N356" s="21" t="e">
        <f t="shared" si="53"/>
        <v>#N/A</v>
      </c>
      <c r="O356" s="2" t="e">
        <f t="shared" si="66"/>
        <v>#N/A</v>
      </c>
      <c r="P356" s="2">
        <v>1631252.5870348215</v>
      </c>
      <c r="Q356" s="21">
        <f t="shared" si="67"/>
        <v>450000</v>
      </c>
      <c r="R356" s="2">
        <f t="shared" si="73"/>
        <v>146447269</v>
      </c>
      <c r="S356" s="2">
        <f t="shared" si="54"/>
        <v>438938.14285713434</v>
      </c>
      <c r="T356" s="2">
        <f t="shared" si="55"/>
        <v>11061.857142857276</v>
      </c>
      <c r="U356" s="2">
        <f t="shared" si="56"/>
        <v>450000</v>
      </c>
      <c r="V356" s="2">
        <f t="shared" ref="V356:V385" si="74">H272</f>
        <v>105808687.71428616</v>
      </c>
      <c r="W356" s="2">
        <f t="shared" si="57"/>
        <v>438938.14285714924</v>
      </c>
      <c r="X356" s="2">
        <f t="shared" si="47"/>
        <v>11061.857142850757</v>
      </c>
      <c r="Y356" s="2">
        <f t="shared" si="70"/>
        <v>40638581.285713822</v>
      </c>
      <c r="Z356" s="2" t="str">
        <f t="shared" si="48"/>
        <v>MEEP</v>
      </c>
      <c r="AA356" s="2">
        <f>IF(Z356="HERE",Y356,AA355+Graph!$G$1*1000)</f>
        <v>103206117.14285718</v>
      </c>
      <c r="AB356" s="2">
        <f t="shared" si="59"/>
        <v>420000</v>
      </c>
      <c r="AC356" s="2">
        <f t="shared" si="71"/>
        <v>38212213.714285664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x14ac:dyDescent="0.25">
      <c r="A357" s="1">
        <v>44533</v>
      </c>
      <c r="B357" s="2">
        <f t="shared" si="45"/>
        <v>286</v>
      </c>
      <c r="C357" s="7"/>
      <c r="D357" s="2" t="e">
        <f t="shared" si="51"/>
        <v>#N/A</v>
      </c>
      <c r="E357" s="2" t="e">
        <f t="shared" si="63"/>
        <v>#N/A</v>
      </c>
      <c r="F357" s="2">
        <v>1600252.8268907368</v>
      </c>
      <c r="G357" s="2">
        <f t="shared" si="64"/>
        <v>438938.14285714284</v>
      </c>
      <c r="H357" s="2">
        <f t="shared" si="72"/>
        <v>143118429.85714355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3778839.1428571544</v>
      </c>
      <c r="M357" s="8" t="e">
        <f t="shared" si="69"/>
        <v>#N/A</v>
      </c>
      <c r="N357" s="21" t="e">
        <f t="shared" si="53"/>
        <v>#N/A</v>
      </c>
      <c r="O357" s="2" t="e">
        <f t="shared" si="66"/>
        <v>#N/A</v>
      </c>
      <c r="P357" s="2">
        <v>1635369.3637455106</v>
      </c>
      <c r="Q357" s="21">
        <f t="shared" si="67"/>
        <v>450000</v>
      </c>
      <c r="R357" s="2">
        <f t="shared" si="73"/>
        <v>146897269</v>
      </c>
      <c r="S357" s="2">
        <f t="shared" si="54"/>
        <v>438938.14285713434</v>
      </c>
      <c r="T357" s="2">
        <f t="shared" si="55"/>
        <v>11061.857142857276</v>
      </c>
      <c r="U357" s="2">
        <f t="shared" si="56"/>
        <v>450000</v>
      </c>
      <c r="V357" s="2">
        <f t="shared" si="74"/>
        <v>106247625.85714331</v>
      </c>
      <c r="W357" s="2">
        <f t="shared" si="57"/>
        <v>438938.14285714924</v>
      </c>
      <c r="X357" s="2">
        <f t="shared" si="47"/>
        <v>11061.857142850757</v>
      </c>
      <c r="Y357" s="2">
        <f t="shared" si="70"/>
        <v>40649643.142856672</v>
      </c>
      <c r="Z357" s="2" t="str">
        <f t="shared" si="48"/>
        <v>MEEP</v>
      </c>
      <c r="AA357" s="2">
        <f>IF(Z357="HERE",Y357,AA356+Graph!$G$1*1000)</f>
        <v>103626117.14285718</v>
      </c>
      <c r="AB357" s="2">
        <f t="shared" si="59"/>
        <v>420000</v>
      </c>
      <c r="AC357" s="2">
        <f t="shared" si="71"/>
        <v>38212213.714285664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x14ac:dyDescent="0.25">
      <c r="A358" s="1">
        <v>44534</v>
      </c>
      <c r="B358" s="2">
        <f t="shared" si="45"/>
        <v>287</v>
      </c>
      <c r="C358" s="7"/>
      <c r="D358" s="2" t="e">
        <f t="shared" si="51"/>
        <v>#N/A</v>
      </c>
      <c r="E358" s="2" t="e">
        <f t="shared" si="63"/>
        <v>#N/A</v>
      </c>
      <c r="F358" s="2">
        <v>1604267.1430972219</v>
      </c>
      <c r="G358" s="2">
        <f t="shared" si="64"/>
        <v>438938.14285714284</v>
      </c>
      <c r="H358" s="2">
        <f t="shared" si="72"/>
        <v>143557368.00000069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3789901.0000000116</v>
      </c>
      <c r="M358" s="8" t="e">
        <f t="shared" si="69"/>
        <v>#N/A</v>
      </c>
      <c r="N358" s="21" t="e">
        <f t="shared" si="53"/>
        <v>#N/A</v>
      </c>
      <c r="O358" s="2" t="e">
        <f t="shared" si="66"/>
        <v>#N/A</v>
      </c>
      <c r="P358" s="2">
        <v>1639486.1404561698</v>
      </c>
      <c r="Q358" s="21">
        <f t="shared" ref="Q358:Q385" si="75">IF(P358&gt;450000,450000,P358)</f>
        <v>450000</v>
      </c>
      <c r="R358" s="2">
        <f t="shared" si="73"/>
        <v>147347269</v>
      </c>
      <c r="S358" s="2">
        <f t="shared" si="54"/>
        <v>438938.14285713434</v>
      </c>
      <c r="T358" s="2">
        <f t="shared" si="55"/>
        <v>11061.857142857276</v>
      </c>
      <c r="U358" s="2">
        <f t="shared" si="56"/>
        <v>450000</v>
      </c>
      <c r="V358" s="2">
        <f t="shared" si="74"/>
        <v>106686564.00000046</v>
      </c>
      <c r="W358" s="2">
        <f t="shared" si="57"/>
        <v>438938.14285714924</v>
      </c>
      <c r="X358" s="2">
        <f t="shared" si="47"/>
        <v>11061.857142850757</v>
      </c>
      <c r="Y358" s="2">
        <f t="shared" si="70"/>
        <v>40660704.999999523</v>
      </c>
      <c r="Z358" s="2" t="str">
        <f t="shared" si="48"/>
        <v>MEEP</v>
      </c>
      <c r="AA358" s="2">
        <f>IF(Z358="HERE",Y358,AA357+Graph!$G$1*1000)</f>
        <v>104046117.14285718</v>
      </c>
      <c r="AB358" s="2">
        <f t="shared" si="59"/>
        <v>420000</v>
      </c>
      <c r="AC358" s="2">
        <f t="shared" si="71"/>
        <v>38212213.714285664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x14ac:dyDescent="0.25">
      <c r="A359" s="1">
        <v>44535</v>
      </c>
      <c r="B359" s="2">
        <f t="shared" si="45"/>
        <v>288</v>
      </c>
      <c r="C359" s="7"/>
      <c r="D359" s="2" t="e">
        <f t="shared" si="51"/>
        <v>#N/A</v>
      </c>
      <c r="E359" s="2" t="e">
        <f t="shared" si="63"/>
        <v>#N/A</v>
      </c>
      <c r="F359" s="2">
        <v>1608281.4593037069</v>
      </c>
      <c r="G359" s="2">
        <f t="shared" si="64"/>
        <v>438938.14285714284</v>
      </c>
      <c r="H359" s="2">
        <f t="shared" si="72"/>
        <v>143996306.14285782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3800962.8571428689</v>
      </c>
      <c r="M359" s="8" t="e">
        <f t="shared" si="69"/>
        <v>#N/A</v>
      </c>
      <c r="N359" s="21" t="e">
        <f t="shared" si="53"/>
        <v>#N/A</v>
      </c>
      <c r="O359" s="2" t="e">
        <f t="shared" si="66"/>
        <v>#N/A</v>
      </c>
      <c r="P359" s="2">
        <v>1643602.9171668589</v>
      </c>
      <c r="Q359" s="21">
        <f t="shared" si="75"/>
        <v>450000</v>
      </c>
      <c r="R359" s="2">
        <f t="shared" si="73"/>
        <v>147797269</v>
      </c>
      <c r="S359" s="2">
        <f t="shared" si="54"/>
        <v>438938.14285713434</v>
      </c>
      <c r="T359" s="2">
        <f t="shared" si="55"/>
        <v>11061.857142857276</v>
      </c>
      <c r="U359" s="2">
        <f t="shared" si="56"/>
        <v>450000</v>
      </c>
      <c r="V359" s="2">
        <f t="shared" si="74"/>
        <v>107125502.14285761</v>
      </c>
      <c r="W359" s="2">
        <f t="shared" si="57"/>
        <v>438938.14285714924</v>
      </c>
      <c r="X359" s="2">
        <f t="shared" si="47"/>
        <v>11061.857142850757</v>
      </c>
      <c r="Y359" s="2">
        <f t="shared" si="70"/>
        <v>40671766.857142374</v>
      </c>
      <c r="Z359" s="2" t="str">
        <f t="shared" si="48"/>
        <v>MEEP</v>
      </c>
      <c r="AA359" s="2">
        <f>IF(Z359="HERE",Y359,AA358+Graph!$G$1*1000)</f>
        <v>104466117.14285718</v>
      </c>
      <c r="AB359" s="2">
        <f t="shared" si="59"/>
        <v>420000</v>
      </c>
      <c r="AC359" s="2">
        <f t="shared" si="71"/>
        <v>38212213.714285664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x14ac:dyDescent="0.25">
      <c r="A360" s="1">
        <v>44536</v>
      </c>
      <c r="B360" s="2">
        <f t="shared" si="45"/>
        <v>289</v>
      </c>
      <c r="C360" s="7"/>
      <c r="D360" s="2" t="e">
        <f t="shared" si="51"/>
        <v>#N/A</v>
      </c>
      <c r="E360" s="2" t="e">
        <f t="shared" si="63"/>
        <v>#N/A</v>
      </c>
      <c r="F360" s="2">
        <v>1612295.7755101919</v>
      </c>
      <c r="G360" s="2">
        <f t="shared" si="64"/>
        <v>438938.14285714284</v>
      </c>
      <c r="H360" s="2">
        <f t="shared" si="72"/>
        <v>144435244.28571495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3812024.7142857262</v>
      </c>
      <c r="M360" s="8" t="e">
        <f t="shared" si="69"/>
        <v>#N/A</v>
      </c>
      <c r="N360" s="21" t="e">
        <f t="shared" si="53"/>
        <v>#N/A</v>
      </c>
      <c r="O360" s="2" t="e">
        <f t="shared" si="66"/>
        <v>#N/A</v>
      </c>
      <c r="P360" s="2">
        <v>1647719.693877548</v>
      </c>
      <c r="Q360" s="21">
        <f t="shared" si="75"/>
        <v>450000</v>
      </c>
      <c r="R360" s="2">
        <f t="shared" si="73"/>
        <v>148247269</v>
      </c>
      <c r="S360" s="2">
        <f t="shared" si="54"/>
        <v>438938.14285713434</v>
      </c>
      <c r="T360" s="2">
        <f t="shared" si="55"/>
        <v>11061.857142857276</v>
      </c>
      <c r="U360" s="2">
        <f t="shared" si="56"/>
        <v>450000</v>
      </c>
      <c r="V360" s="2">
        <f t="shared" si="74"/>
        <v>107564440.28571476</v>
      </c>
      <c r="W360" s="2">
        <f t="shared" si="57"/>
        <v>438938.14285714924</v>
      </c>
      <c r="X360" s="2">
        <f t="shared" si="47"/>
        <v>11061.857142850757</v>
      </c>
      <c r="Y360" s="2">
        <f t="shared" si="70"/>
        <v>40682828.714285225</v>
      </c>
      <c r="Z360" s="2" t="str">
        <f t="shared" si="48"/>
        <v>MEEP</v>
      </c>
      <c r="AA360" s="2">
        <f>IF(Z360="HERE",Y360,AA359+Graph!$G$1*1000)</f>
        <v>104886117.14285718</v>
      </c>
      <c r="AB360" s="2">
        <f t="shared" si="59"/>
        <v>420000</v>
      </c>
      <c r="AC360" s="2">
        <f t="shared" si="71"/>
        <v>38212213.714285664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x14ac:dyDescent="0.25">
      <c r="A361" s="1">
        <v>44537</v>
      </c>
      <c r="B361" s="2">
        <f t="shared" si="45"/>
        <v>290</v>
      </c>
      <c r="C361" s="7"/>
      <c r="D361" s="2" t="e">
        <f t="shared" si="51"/>
        <v>#N/A</v>
      </c>
      <c r="E361" s="2" t="e">
        <f t="shared" si="63"/>
        <v>#N/A</v>
      </c>
      <c r="F361" s="2">
        <v>1616310.091716677</v>
      </c>
      <c r="G361" s="2">
        <f t="shared" si="64"/>
        <v>438938.14285714284</v>
      </c>
      <c r="H361" s="2">
        <f t="shared" si="72"/>
        <v>144874182.42857209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3823086.5714285835</v>
      </c>
      <c r="M361" s="8" t="e">
        <f t="shared" si="69"/>
        <v>#N/A</v>
      </c>
      <c r="N361" s="21" t="e">
        <f t="shared" si="53"/>
        <v>#N/A</v>
      </c>
      <c r="O361" s="2" t="e">
        <f t="shared" si="66"/>
        <v>#N/A</v>
      </c>
      <c r="P361" s="2">
        <v>1651836.470588237</v>
      </c>
      <c r="Q361" s="21">
        <f t="shared" si="75"/>
        <v>450000</v>
      </c>
      <c r="R361" s="2">
        <f t="shared" si="73"/>
        <v>148697269</v>
      </c>
      <c r="S361" s="2">
        <f t="shared" si="54"/>
        <v>438938.14285713434</v>
      </c>
      <c r="T361" s="2">
        <f t="shared" si="55"/>
        <v>11061.857142857276</v>
      </c>
      <c r="U361" s="2">
        <f t="shared" si="56"/>
        <v>450000</v>
      </c>
      <c r="V361" s="2">
        <f t="shared" si="74"/>
        <v>108003378.42857191</v>
      </c>
      <c r="W361" s="2">
        <f t="shared" si="57"/>
        <v>438938.14285714924</v>
      </c>
      <c r="X361" s="2">
        <f t="shared" si="47"/>
        <v>11061.857142850757</v>
      </c>
      <c r="Y361" s="2">
        <f t="shared" si="70"/>
        <v>40693890.571428075</v>
      </c>
      <c r="Z361" s="2" t="str">
        <f t="shared" si="48"/>
        <v>MEEP</v>
      </c>
      <c r="AA361" s="2">
        <f>IF(Z361="HERE",Y361,AA360+Graph!$G$1*1000)</f>
        <v>105306117.14285718</v>
      </c>
      <c r="AB361" s="2">
        <f t="shared" si="59"/>
        <v>420000</v>
      </c>
      <c r="AC361" s="2">
        <f t="shared" si="71"/>
        <v>38212213.714285664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x14ac:dyDescent="0.25">
      <c r="A362" s="1">
        <v>44538</v>
      </c>
      <c r="B362" s="2">
        <f t="shared" si="45"/>
        <v>291</v>
      </c>
      <c r="C362" s="7"/>
      <c r="D362" s="2" t="e">
        <f t="shared" si="51"/>
        <v>#N/A</v>
      </c>
      <c r="E362" s="2" t="e">
        <f t="shared" si="63"/>
        <v>#N/A</v>
      </c>
      <c r="F362" s="2">
        <v>1620324.407923162</v>
      </c>
      <c r="G362" s="2">
        <f t="shared" si="64"/>
        <v>438938.14285714284</v>
      </c>
      <c r="H362" s="2">
        <f t="shared" si="72"/>
        <v>145313120.57142922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3834148.4285714407</v>
      </c>
      <c r="M362" s="8" t="e">
        <f t="shared" si="69"/>
        <v>#N/A</v>
      </c>
      <c r="N362" s="21" t="e">
        <f t="shared" si="53"/>
        <v>#N/A</v>
      </c>
      <c r="O362" s="2" t="e">
        <f t="shared" si="66"/>
        <v>#N/A</v>
      </c>
      <c r="P362" s="2">
        <v>1655953.2472989261</v>
      </c>
      <c r="Q362" s="21">
        <f t="shared" si="75"/>
        <v>450000</v>
      </c>
      <c r="R362" s="2">
        <f t="shared" si="73"/>
        <v>149147269</v>
      </c>
      <c r="S362" s="2">
        <f t="shared" si="54"/>
        <v>438938.14285713434</v>
      </c>
      <c r="T362" s="2">
        <f t="shared" si="55"/>
        <v>11061.857142857276</v>
      </c>
      <c r="U362" s="2">
        <f t="shared" si="56"/>
        <v>450000</v>
      </c>
      <c r="V362" s="2">
        <f t="shared" si="74"/>
        <v>108442316.57142906</v>
      </c>
      <c r="W362" s="2">
        <f t="shared" si="57"/>
        <v>438938.14285714924</v>
      </c>
      <c r="X362" s="2">
        <f t="shared" si="47"/>
        <v>11061.857142850757</v>
      </c>
      <c r="Y362" s="2">
        <f t="shared" si="70"/>
        <v>40704952.428570926</v>
      </c>
      <c r="Z362" s="2" t="str">
        <f t="shared" si="48"/>
        <v>MEEP</v>
      </c>
      <c r="AA362" s="2">
        <f>IF(Z362="HERE",Y362,AA361+Graph!$G$1*1000)</f>
        <v>105726117.14285718</v>
      </c>
      <c r="AB362" s="2">
        <f t="shared" si="59"/>
        <v>420000</v>
      </c>
      <c r="AC362" s="2">
        <f t="shared" si="71"/>
        <v>38212213.714285664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x14ac:dyDescent="0.25">
      <c r="A363" s="1">
        <v>44539</v>
      </c>
      <c r="B363" s="2">
        <f t="shared" si="45"/>
        <v>292</v>
      </c>
      <c r="C363" s="7"/>
      <c r="D363" s="2" t="e">
        <f t="shared" si="51"/>
        <v>#N/A</v>
      </c>
      <c r="E363" s="2" t="e">
        <f t="shared" si="63"/>
        <v>#N/A</v>
      </c>
      <c r="F363" s="2">
        <v>1624338.724129647</v>
      </c>
      <c r="G363" s="2">
        <f t="shared" si="64"/>
        <v>438938.14285714284</v>
      </c>
      <c r="H363" s="2">
        <f t="shared" si="72"/>
        <v>145752058.71428636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3845210.285714298</v>
      </c>
      <c r="M363" s="8" t="e">
        <f t="shared" si="69"/>
        <v>#N/A</v>
      </c>
      <c r="N363" s="21" t="e">
        <f t="shared" si="53"/>
        <v>#N/A</v>
      </c>
      <c r="O363" s="2" t="e">
        <f t="shared" si="66"/>
        <v>#N/A</v>
      </c>
      <c r="P363" s="2">
        <v>1660070.0240096152</v>
      </c>
      <c r="Q363" s="21">
        <f t="shared" si="75"/>
        <v>450000</v>
      </c>
      <c r="R363" s="2">
        <f t="shared" si="73"/>
        <v>149597269</v>
      </c>
      <c r="S363" s="2">
        <f t="shared" si="54"/>
        <v>438938.14285713434</v>
      </c>
      <c r="T363" s="2">
        <f t="shared" si="55"/>
        <v>11061.857142857276</v>
      </c>
      <c r="U363" s="2">
        <f t="shared" si="56"/>
        <v>450000</v>
      </c>
      <c r="V363" s="2">
        <f t="shared" si="74"/>
        <v>108881254.71428621</v>
      </c>
      <c r="W363" s="2">
        <f t="shared" si="57"/>
        <v>438938.14285714924</v>
      </c>
      <c r="X363" s="2">
        <f t="shared" si="47"/>
        <v>11061.857142850757</v>
      </c>
      <c r="Y363" s="2">
        <f t="shared" si="70"/>
        <v>40716014.285713777</v>
      </c>
      <c r="Z363" s="2" t="str">
        <f t="shared" si="48"/>
        <v>MEEP</v>
      </c>
      <c r="AA363" s="2">
        <f>IF(Z363="HERE",Y363,AA362+Graph!$G$1*1000)</f>
        <v>106146117.14285718</v>
      </c>
      <c r="AB363" s="2">
        <f t="shared" si="59"/>
        <v>420000</v>
      </c>
      <c r="AC363" s="2">
        <f t="shared" si="71"/>
        <v>38212213.714285664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x14ac:dyDescent="0.25">
      <c r="A364" s="1">
        <v>44540</v>
      </c>
      <c r="B364" s="2">
        <f t="shared" si="45"/>
        <v>293</v>
      </c>
      <c r="C364" s="7"/>
      <c r="D364" s="2" t="e">
        <f t="shared" si="51"/>
        <v>#N/A</v>
      </c>
      <c r="E364" s="2" t="e">
        <f t="shared" si="63"/>
        <v>#N/A</v>
      </c>
      <c r="F364" s="2">
        <v>1628353.040336132</v>
      </c>
      <c r="G364" s="2">
        <f t="shared" si="64"/>
        <v>438938.14285714284</v>
      </c>
      <c r="H364" s="2">
        <f t="shared" si="72"/>
        <v>146190996.85714349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3856272.1428571553</v>
      </c>
      <c r="M364" s="8" t="e">
        <f t="shared" si="69"/>
        <v>#N/A</v>
      </c>
      <c r="N364" s="21" t="e">
        <f t="shared" si="53"/>
        <v>#N/A</v>
      </c>
      <c r="O364" s="2" t="e">
        <f t="shared" si="66"/>
        <v>#N/A</v>
      </c>
      <c r="P364" s="2">
        <v>1664186.8007202744</v>
      </c>
      <c r="Q364" s="21">
        <f t="shared" si="75"/>
        <v>450000</v>
      </c>
      <c r="R364" s="2">
        <f t="shared" si="73"/>
        <v>150047269</v>
      </c>
      <c r="S364" s="2">
        <f t="shared" si="54"/>
        <v>438938.14285713434</v>
      </c>
      <c r="T364" s="2">
        <f t="shared" si="55"/>
        <v>11061.857142857276</v>
      </c>
      <c r="U364" s="2">
        <f t="shared" si="56"/>
        <v>450000</v>
      </c>
      <c r="V364" s="2">
        <f t="shared" si="74"/>
        <v>109320192.85714336</v>
      </c>
      <c r="W364" s="2">
        <f t="shared" si="57"/>
        <v>438938.14285714924</v>
      </c>
      <c r="X364" s="2">
        <f t="shared" si="47"/>
        <v>11061.857142850757</v>
      </c>
      <c r="Y364" s="2">
        <f t="shared" si="70"/>
        <v>40727076.142856628</v>
      </c>
      <c r="Z364" s="2" t="str">
        <f t="shared" si="48"/>
        <v>MEEP</v>
      </c>
      <c r="AA364" s="2">
        <f>IF(Z364="HERE",Y364,AA363+Graph!$G$1*1000)</f>
        <v>106566117.14285718</v>
      </c>
      <c r="AB364" s="2">
        <f t="shared" si="59"/>
        <v>420000</v>
      </c>
      <c r="AC364" s="2">
        <f t="shared" si="71"/>
        <v>38212213.714285664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x14ac:dyDescent="0.25">
      <c r="A365" s="1">
        <v>44541</v>
      </c>
      <c r="B365" s="2">
        <f t="shared" si="45"/>
        <v>294</v>
      </c>
      <c r="C365" s="7"/>
      <c r="D365" s="2" t="e">
        <f t="shared" si="51"/>
        <v>#N/A</v>
      </c>
      <c r="E365" s="2" t="e">
        <f t="shared" si="63"/>
        <v>#N/A</v>
      </c>
      <c r="F365" s="2">
        <v>1632367.3565426171</v>
      </c>
      <c r="G365" s="2">
        <f t="shared" si="64"/>
        <v>438938.14285714284</v>
      </c>
      <c r="H365" s="2">
        <f t="shared" si="72"/>
        <v>146629935.00000063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3867334.0000000126</v>
      </c>
      <c r="M365" s="8" t="e">
        <f t="shared" si="69"/>
        <v>#N/A</v>
      </c>
      <c r="N365" s="21" t="e">
        <f t="shared" si="53"/>
        <v>#N/A</v>
      </c>
      <c r="O365" s="2" t="e">
        <f t="shared" si="66"/>
        <v>#N/A</v>
      </c>
      <c r="P365" s="2">
        <v>1668303.5774309635</v>
      </c>
      <c r="Q365" s="21">
        <f t="shared" si="75"/>
        <v>450000</v>
      </c>
      <c r="R365" s="2">
        <f t="shared" si="73"/>
        <v>150497269</v>
      </c>
      <c r="S365" s="2">
        <f t="shared" si="54"/>
        <v>438938.14285713434</v>
      </c>
      <c r="T365" s="2">
        <f t="shared" si="55"/>
        <v>11061.857142857276</v>
      </c>
      <c r="U365" s="2">
        <f t="shared" si="56"/>
        <v>450000</v>
      </c>
      <c r="V365" s="2">
        <f t="shared" si="74"/>
        <v>109759131.00000051</v>
      </c>
      <c r="W365" s="2">
        <f t="shared" si="57"/>
        <v>438938.14285714924</v>
      </c>
      <c r="X365" s="2">
        <f t="shared" si="47"/>
        <v>11061.857142850757</v>
      </c>
      <c r="Y365" s="2">
        <f t="shared" si="70"/>
        <v>40738137.999999478</v>
      </c>
      <c r="Z365" s="2" t="str">
        <f t="shared" si="48"/>
        <v>MEEP</v>
      </c>
      <c r="AA365" s="2">
        <f>IF(Z365="HERE",Y365,AA364+Graph!$G$1*1000)</f>
        <v>106986117.14285718</v>
      </c>
      <c r="AB365" s="2">
        <f t="shared" si="59"/>
        <v>420000</v>
      </c>
      <c r="AC365" s="2">
        <f t="shared" si="71"/>
        <v>38212213.714285664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x14ac:dyDescent="0.25">
      <c r="A366" s="1">
        <v>44542</v>
      </c>
      <c r="B366" s="2">
        <f t="shared" si="45"/>
        <v>295</v>
      </c>
      <c r="C366" s="7"/>
      <c r="D366" s="2" t="e">
        <f t="shared" si="51"/>
        <v>#N/A</v>
      </c>
      <c r="E366" s="2" t="e">
        <f t="shared" si="63"/>
        <v>#N/A</v>
      </c>
      <c r="F366" s="2">
        <v>1636381.6727491021</v>
      </c>
      <c r="G366" s="2">
        <f t="shared" si="64"/>
        <v>438938.14285714284</v>
      </c>
      <c r="H366" s="2">
        <f t="shared" si="72"/>
        <v>147068873.14285776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3878395.8571428698</v>
      </c>
      <c r="M366" s="8" t="e">
        <f t="shared" si="69"/>
        <v>#N/A</v>
      </c>
      <c r="N366" s="21" t="e">
        <f t="shared" si="53"/>
        <v>#N/A</v>
      </c>
      <c r="O366" s="2" t="e">
        <f t="shared" si="66"/>
        <v>#N/A</v>
      </c>
      <c r="P366" s="2">
        <v>1672420.3541416526</v>
      </c>
      <c r="Q366" s="21">
        <f t="shared" si="75"/>
        <v>450000</v>
      </c>
      <c r="R366" s="2">
        <f t="shared" si="73"/>
        <v>150947269</v>
      </c>
      <c r="S366" s="2">
        <f t="shared" si="54"/>
        <v>438938.14285713434</v>
      </c>
      <c r="T366" s="2">
        <f t="shared" si="55"/>
        <v>11061.857142857276</v>
      </c>
      <c r="U366" s="2">
        <f t="shared" si="56"/>
        <v>450000</v>
      </c>
      <c r="V366" s="2">
        <f t="shared" si="74"/>
        <v>110198069.14285766</v>
      </c>
      <c r="W366" s="2">
        <f t="shared" si="57"/>
        <v>438938.14285714924</v>
      </c>
      <c r="X366" s="2">
        <f t="shared" si="47"/>
        <v>11061.857142850757</v>
      </c>
      <c r="Y366" s="2">
        <f t="shared" si="70"/>
        <v>40749199.857142329</v>
      </c>
      <c r="Z366" s="2" t="str">
        <f t="shared" si="48"/>
        <v>MEEP</v>
      </c>
      <c r="AA366" s="2">
        <f>IF(Z366="HERE",Y366,AA365+Graph!$G$1*1000)</f>
        <v>107406117.14285718</v>
      </c>
      <c r="AB366" s="2">
        <f t="shared" si="59"/>
        <v>420000</v>
      </c>
      <c r="AC366" s="2">
        <f t="shared" si="71"/>
        <v>38212213.714285664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x14ac:dyDescent="0.25">
      <c r="A367" s="1">
        <v>44543</v>
      </c>
      <c r="B367" s="2">
        <f t="shared" si="45"/>
        <v>296</v>
      </c>
      <c r="C367" s="7"/>
      <c r="D367" s="2" t="e">
        <f t="shared" si="51"/>
        <v>#N/A</v>
      </c>
      <c r="E367" s="2" t="e">
        <f t="shared" si="63"/>
        <v>#N/A</v>
      </c>
      <c r="F367" s="2">
        <v>1640395.9889555871</v>
      </c>
      <c r="G367" s="2">
        <f t="shared" si="64"/>
        <v>438938.14285714284</v>
      </c>
      <c r="H367" s="2">
        <f t="shared" si="72"/>
        <v>147507811.28571489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3889457.7142857271</v>
      </c>
      <c r="M367" s="8" t="e">
        <f t="shared" si="69"/>
        <v>#N/A</v>
      </c>
      <c r="N367" s="21" t="e">
        <f t="shared" si="53"/>
        <v>#N/A</v>
      </c>
      <c r="O367" s="2" t="e">
        <f t="shared" si="66"/>
        <v>#N/A</v>
      </c>
      <c r="P367" s="2">
        <v>1676537.1308523417</v>
      </c>
      <c r="Q367" s="21">
        <f t="shared" si="75"/>
        <v>450000</v>
      </c>
      <c r="R367" s="2">
        <f t="shared" si="73"/>
        <v>151397269</v>
      </c>
      <c r="S367" s="2">
        <f t="shared" si="54"/>
        <v>438938.14285713434</v>
      </c>
      <c r="T367" s="2">
        <f t="shared" si="55"/>
        <v>11061.857142857276</v>
      </c>
      <c r="U367" s="2">
        <f t="shared" si="56"/>
        <v>450000</v>
      </c>
      <c r="V367" s="2">
        <f t="shared" si="74"/>
        <v>110637007.28571481</v>
      </c>
      <c r="W367" s="2">
        <f t="shared" si="57"/>
        <v>438938.14285714924</v>
      </c>
      <c r="X367" s="2">
        <f t="shared" si="47"/>
        <v>11061.857142850757</v>
      </c>
      <c r="Y367" s="2">
        <f t="shared" si="70"/>
        <v>40760261.71428518</v>
      </c>
      <c r="Z367" s="2" t="str">
        <f t="shared" si="48"/>
        <v>MEEP</v>
      </c>
      <c r="AA367" s="2">
        <f>IF(Z367="HERE",Y367,AA366+Graph!$G$1*1000)</f>
        <v>107826117.14285718</v>
      </c>
      <c r="AB367" s="2">
        <f t="shared" si="59"/>
        <v>420000</v>
      </c>
      <c r="AC367" s="2">
        <f t="shared" si="71"/>
        <v>38212213.714285664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x14ac:dyDescent="0.25">
      <c r="A368" s="1">
        <v>44544</v>
      </c>
      <c r="B368" s="2">
        <f t="shared" si="45"/>
        <v>297</v>
      </c>
      <c r="C368" s="7"/>
      <c r="D368" s="2" t="e">
        <f t="shared" si="51"/>
        <v>#N/A</v>
      </c>
      <c r="E368" s="2" t="e">
        <f t="shared" si="63"/>
        <v>#N/A</v>
      </c>
      <c r="F368" s="2">
        <v>1644410.3051620424</v>
      </c>
      <c r="G368" s="2">
        <f t="shared" si="64"/>
        <v>438938.14285714284</v>
      </c>
      <c r="H368" s="2">
        <f t="shared" si="72"/>
        <v>147946749.42857203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3900519.5714285844</v>
      </c>
      <c r="M368" s="8" t="e">
        <f t="shared" si="69"/>
        <v>#N/A</v>
      </c>
      <c r="N368" s="21" t="e">
        <f t="shared" si="53"/>
        <v>#N/A</v>
      </c>
      <c r="O368" s="2" t="e">
        <f t="shared" si="66"/>
        <v>#N/A</v>
      </c>
      <c r="P368" s="2">
        <v>1680653.9075630307</v>
      </c>
      <c r="Q368" s="21">
        <f t="shared" si="75"/>
        <v>450000</v>
      </c>
      <c r="R368" s="2">
        <f t="shared" si="73"/>
        <v>151847269</v>
      </c>
      <c r="S368" s="2">
        <f t="shared" si="54"/>
        <v>438938.14285713434</v>
      </c>
      <c r="T368" s="2">
        <f t="shared" si="55"/>
        <v>11061.857142857276</v>
      </c>
      <c r="U368" s="2">
        <f t="shared" si="56"/>
        <v>450000</v>
      </c>
      <c r="V368" s="2">
        <f t="shared" si="74"/>
        <v>111075945.42857195</v>
      </c>
      <c r="W368" s="2">
        <f t="shared" si="57"/>
        <v>438938.14285714924</v>
      </c>
      <c r="X368" s="2">
        <f t="shared" si="47"/>
        <v>11061.857142850757</v>
      </c>
      <c r="Y368" s="2">
        <f t="shared" si="70"/>
        <v>40771323.571428031</v>
      </c>
      <c r="Z368" s="2" t="str">
        <f t="shared" si="48"/>
        <v>MEEP</v>
      </c>
      <c r="AA368" s="2">
        <f>IF(Z368="HERE",Y368,AA367+Graph!$G$1*1000)</f>
        <v>108246117.14285718</v>
      </c>
      <c r="AB368" s="2">
        <f t="shared" si="59"/>
        <v>420000</v>
      </c>
      <c r="AC368" s="2">
        <f t="shared" si="71"/>
        <v>38212213.714285664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x14ac:dyDescent="0.25">
      <c r="A369" s="1">
        <v>44545</v>
      </c>
      <c r="B369" s="2">
        <f t="shared" si="45"/>
        <v>298</v>
      </c>
      <c r="C369" s="7"/>
      <c r="D369" s="2" t="e">
        <f t="shared" si="51"/>
        <v>#N/A</v>
      </c>
      <c r="E369" s="2" t="e">
        <f t="shared" si="63"/>
        <v>#N/A</v>
      </c>
      <c r="F369" s="2">
        <v>1648424.6213685274</v>
      </c>
      <c r="G369" s="2">
        <f t="shared" si="64"/>
        <v>438938.14285714284</v>
      </c>
      <c r="H369" s="2">
        <f t="shared" si="72"/>
        <v>148385687.57142916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3911581.4285714417</v>
      </c>
      <c r="M369" s="8" t="e">
        <f t="shared" si="69"/>
        <v>#N/A</v>
      </c>
      <c r="N369" s="21" t="e">
        <f t="shared" si="53"/>
        <v>#N/A</v>
      </c>
      <c r="O369" s="2" t="e">
        <f t="shared" si="66"/>
        <v>#N/A</v>
      </c>
      <c r="P369" s="2">
        <v>1684770.6842737198</v>
      </c>
      <c r="Q369" s="21">
        <f t="shared" si="75"/>
        <v>450000</v>
      </c>
      <c r="R369" s="2">
        <f t="shared" si="73"/>
        <v>152297269</v>
      </c>
      <c r="S369" s="2">
        <f t="shared" si="54"/>
        <v>438938.14285713434</v>
      </c>
      <c r="T369" s="2">
        <f t="shared" si="55"/>
        <v>11061.857142857276</v>
      </c>
      <c r="U369" s="2">
        <f t="shared" si="56"/>
        <v>450000</v>
      </c>
      <c r="V369" s="2">
        <f t="shared" si="74"/>
        <v>111514883.5714291</v>
      </c>
      <c r="W369" s="2">
        <f t="shared" si="57"/>
        <v>438938.14285714924</v>
      </c>
      <c r="X369" s="2">
        <f t="shared" si="47"/>
        <v>11061.857142850757</v>
      </c>
      <c r="Y369" s="2">
        <f t="shared" si="70"/>
        <v>40782385.428570881</v>
      </c>
      <c r="Z369" s="2" t="str">
        <f t="shared" si="48"/>
        <v>MEEP</v>
      </c>
      <c r="AA369" s="2">
        <f>IF(Z369="HERE",Y369,AA368+Graph!$G$1*1000)</f>
        <v>108666117.14285718</v>
      </c>
      <c r="AB369" s="2">
        <f t="shared" si="59"/>
        <v>420000</v>
      </c>
      <c r="AC369" s="2">
        <f t="shared" si="71"/>
        <v>38212213.714285664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x14ac:dyDescent="0.25">
      <c r="A370" s="1">
        <v>44546</v>
      </c>
      <c r="B370" s="2">
        <f t="shared" si="45"/>
        <v>299</v>
      </c>
      <c r="C370" s="7"/>
      <c r="D370" s="2" t="e">
        <f t="shared" si="51"/>
        <v>#N/A</v>
      </c>
      <c r="E370" s="2" t="e">
        <f t="shared" si="63"/>
        <v>#N/A</v>
      </c>
      <c r="F370" s="2">
        <v>1652438.9375750124</v>
      </c>
      <c r="G370" s="2">
        <f t="shared" si="64"/>
        <v>438938.14285714284</v>
      </c>
      <c r="H370" s="2">
        <f t="shared" si="72"/>
        <v>148824625.7142863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3922643.285714299</v>
      </c>
      <c r="M370" s="8" t="e">
        <f t="shared" si="69"/>
        <v>#N/A</v>
      </c>
      <c r="N370" s="21" t="e">
        <f t="shared" si="53"/>
        <v>#N/A</v>
      </c>
      <c r="O370" s="2" t="e">
        <f t="shared" si="66"/>
        <v>#N/A</v>
      </c>
      <c r="P370" s="2">
        <v>1688887.4609843791</v>
      </c>
      <c r="Q370" s="21">
        <f t="shared" si="75"/>
        <v>450000</v>
      </c>
      <c r="R370" s="2">
        <f t="shared" si="73"/>
        <v>152747269</v>
      </c>
      <c r="S370" s="2">
        <f t="shared" si="54"/>
        <v>438938.14285713434</v>
      </c>
      <c r="T370" s="2">
        <f t="shared" si="55"/>
        <v>11061.857142857276</v>
      </c>
      <c r="U370" s="2">
        <f t="shared" si="56"/>
        <v>450000</v>
      </c>
      <c r="V370" s="2">
        <f t="shared" si="74"/>
        <v>111953821.71428625</v>
      </c>
      <c r="W370" s="2">
        <f t="shared" si="57"/>
        <v>438938.14285714924</v>
      </c>
      <c r="X370" s="2">
        <f t="shared" si="47"/>
        <v>11061.857142850757</v>
      </c>
      <c r="Y370" s="2">
        <f t="shared" si="70"/>
        <v>40793447.285713732</v>
      </c>
      <c r="Z370" s="2" t="str">
        <f t="shared" si="48"/>
        <v>MEEP</v>
      </c>
      <c r="AA370" s="2">
        <f>IF(Z370="HERE",Y370,AA369+Graph!$G$1*1000)</f>
        <v>109086117.14285718</v>
      </c>
      <c r="AB370" s="2">
        <f t="shared" si="59"/>
        <v>420000</v>
      </c>
      <c r="AC370" s="2">
        <f t="shared" si="71"/>
        <v>38212213.714285664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x14ac:dyDescent="0.25">
      <c r="A371" s="1">
        <v>44547</v>
      </c>
      <c r="B371" s="2">
        <f t="shared" si="45"/>
        <v>300</v>
      </c>
      <c r="C371" s="7"/>
      <c r="D371" s="2" t="e">
        <f t="shared" si="51"/>
        <v>#N/A</v>
      </c>
      <c r="E371" s="2" t="e">
        <f t="shared" si="63"/>
        <v>#N/A</v>
      </c>
      <c r="F371" s="2">
        <v>1656453.2537814975</v>
      </c>
      <c r="G371" s="2">
        <f t="shared" si="64"/>
        <v>438938.14285714284</v>
      </c>
      <c r="H371" s="2">
        <f t="shared" si="72"/>
        <v>149263563.85714343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3933705.1428571562</v>
      </c>
      <c r="M371" s="8" t="e">
        <f t="shared" si="69"/>
        <v>#N/A</v>
      </c>
      <c r="N371" s="21" t="e">
        <f t="shared" si="53"/>
        <v>#N/A</v>
      </c>
      <c r="O371" s="2" t="e">
        <f t="shared" si="66"/>
        <v>#N/A</v>
      </c>
      <c r="P371" s="2">
        <v>1693004.2376950681</v>
      </c>
      <c r="Q371" s="21">
        <f t="shared" si="75"/>
        <v>450000</v>
      </c>
      <c r="R371" s="2">
        <f t="shared" si="73"/>
        <v>153197269</v>
      </c>
      <c r="S371" s="2">
        <f t="shared" si="54"/>
        <v>438938.14285713434</v>
      </c>
      <c r="T371" s="2">
        <f t="shared" si="55"/>
        <v>11061.857142857276</v>
      </c>
      <c r="U371" s="2">
        <f t="shared" si="56"/>
        <v>450000</v>
      </c>
      <c r="V371" s="2">
        <f t="shared" si="74"/>
        <v>112392759.8571434</v>
      </c>
      <c r="W371" s="2">
        <f t="shared" si="57"/>
        <v>438938.14285714924</v>
      </c>
      <c r="X371" s="2">
        <f t="shared" si="47"/>
        <v>11061.857142850757</v>
      </c>
      <c r="Y371" s="2">
        <f t="shared" si="70"/>
        <v>40804509.142856583</v>
      </c>
      <c r="Z371" s="2" t="str">
        <f t="shared" si="48"/>
        <v>MEEP</v>
      </c>
      <c r="AA371" s="2">
        <f>IF(Z371="HERE",Y371,AA370+Graph!$G$1*1000)</f>
        <v>109506117.14285718</v>
      </c>
      <c r="AB371" s="2">
        <f t="shared" si="59"/>
        <v>420000</v>
      </c>
      <c r="AC371" s="2">
        <f t="shared" si="71"/>
        <v>38212213.714285664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x14ac:dyDescent="0.25">
      <c r="A372" s="1">
        <v>44548</v>
      </c>
      <c r="B372" s="2">
        <f t="shared" si="45"/>
        <v>301</v>
      </c>
      <c r="C372" s="7"/>
      <c r="D372" s="2" t="e">
        <f t="shared" si="51"/>
        <v>#N/A</v>
      </c>
      <c r="E372" s="2" t="e">
        <f t="shared" si="63"/>
        <v>#N/A</v>
      </c>
      <c r="F372" s="2">
        <v>1660467.5699879825</v>
      </c>
      <c r="G372" s="2">
        <f t="shared" si="64"/>
        <v>438938.14285714284</v>
      </c>
      <c r="H372" s="2">
        <f t="shared" si="72"/>
        <v>149702502.00000057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3944767.0000000135</v>
      </c>
      <c r="M372" s="8" t="e">
        <f t="shared" si="69"/>
        <v>#N/A</v>
      </c>
      <c r="N372" s="21" t="e">
        <f t="shared" si="53"/>
        <v>#N/A</v>
      </c>
      <c r="O372" s="2" t="e">
        <f t="shared" si="66"/>
        <v>#N/A</v>
      </c>
      <c r="P372" s="2">
        <v>1697121.0144057572</v>
      </c>
      <c r="Q372" s="21">
        <f t="shared" si="75"/>
        <v>450000</v>
      </c>
      <c r="R372" s="2">
        <f t="shared" si="73"/>
        <v>153647269</v>
      </c>
      <c r="S372" s="2">
        <f t="shared" si="54"/>
        <v>438938.14285713434</v>
      </c>
      <c r="T372" s="2">
        <f t="shared" si="55"/>
        <v>11061.857142857276</v>
      </c>
      <c r="U372" s="2">
        <f t="shared" si="56"/>
        <v>450000</v>
      </c>
      <c r="V372" s="2">
        <f t="shared" si="74"/>
        <v>112831698.00000055</v>
      </c>
      <c r="W372" s="2">
        <f t="shared" si="57"/>
        <v>438938.14285714924</v>
      </c>
      <c r="X372" s="2">
        <f t="shared" si="47"/>
        <v>11061.857142850757</v>
      </c>
      <c r="Y372" s="2">
        <f t="shared" si="70"/>
        <v>40815570.999999434</v>
      </c>
      <c r="Z372" s="2" t="str">
        <f t="shared" si="48"/>
        <v>MEEP</v>
      </c>
      <c r="AA372" s="2">
        <f>IF(Z372="HERE",Y372,AA371+Graph!$G$1*1000)</f>
        <v>109926117.14285718</v>
      </c>
      <c r="AB372" s="2">
        <f t="shared" si="59"/>
        <v>420000</v>
      </c>
      <c r="AC372" s="2">
        <f t="shared" si="71"/>
        <v>38212213.714285664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x14ac:dyDescent="0.25">
      <c r="A373" s="1">
        <v>44549</v>
      </c>
      <c r="B373" s="2">
        <f t="shared" si="45"/>
        <v>302</v>
      </c>
      <c r="C373" s="7"/>
      <c r="D373" s="2" t="e">
        <f t="shared" si="51"/>
        <v>#N/A</v>
      </c>
      <c r="E373" s="2" t="e">
        <f t="shared" si="63"/>
        <v>#N/A</v>
      </c>
      <c r="F373" s="2">
        <v>1664481.8861944675</v>
      </c>
      <c r="G373" s="2">
        <f t="shared" si="64"/>
        <v>438938.14285714284</v>
      </c>
      <c r="H373" s="2">
        <f t="shared" si="72"/>
        <v>150141440.1428577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3955828.8571428708</v>
      </c>
      <c r="M373" s="8" t="e">
        <f t="shared" si="69"/>
        <v>#N/A</v>
      </c>
      <c r="N373" s="21" t="e">
        <f t="shared" si="53"/>
        <v>#N/A</v>
      </c>
      <c r="O373" s="2" t="e">
        <f t="shared" si="66"/>
        <v>#N/A</v>
      </c>
      <c r="P373" s="2">
        <v>1701237.7911164463</v>
      </c>
      <c r="Q373" s="21">
        <f t="shared" si="75"/>
        <v>450000</v>
      </c>
      <c r="R373" s="2">
        <f t="shared" si="73"/>
        <v>154097269</v>
      </c>
      <c r="S373" s="2">
        <f t="shared" si="54"/>
        <v>438938.14285713434</v>
      </c>
      <c r="T373" s="2">
        <f t="shared" si="55"/>
        <v>11061.857142857276</v>
      </c>
      <c r="U373" s="2">
        <f t="shared" si="56"/>
        <v>450000</v>
      </c>
      <c r="V373" s="2">
        <f t="shared" si="74"/>
        <v>113270636.1428577</v>
      </c>
      <c r="W373" s="2">
        <f t="shared" si="57"/>
        <v>438938.14285714924</v>
      </c>
      <c r="X373" s="2">
        <f t="shared" si="47"/>
        <v>11061.857142850757</v>
      </c>
      <c r="Y373" s="2">
        <f t="shared" si="70"/>
        <v>40826632.857142285</v>
      </c>
      <c r="Z373" s="2" t="str">
        <f t="shared" si="48"/>
        <v>MEEP</v>
      </c>
      <c r="AA373" s="2">
        <f>IF(Z373="HERE",Y373,AA372+Graph!$G$1*1000)</f>
        <v>110346117.14285718</v>
      </c>
      <c r="AB373" s="2">
        <f t="shared" si="59"/>
        <v>420000</v>
      </c>
      <c r="AC373" s="2">
        <f t="shared" si="71"/>
        <v>38212213.714285664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x14ac:dyDescent="0.25">
      <c r="A374" s="1">
        <v>44550</v>
      </c>
      <c r="B374" s="2">
        <f t="shared" si="45"/>
        <v>303</v>
      </c>
      <c r="C374" s="7"/>
      <c r="D374" s="2" t="e">
        <f t="shared" si="51"/>
        <v>#N/A</v>
      </c>
      <c r="E374" s="2" t="e">
        <f t="shared" si="63"/>
        <v>#N/A</v>
      </c>
      <c r="F374" s="2">
        <v>1668496.2024009526</v>
      </c>
      <c r="G374" s="2">
        <f t="shared" si="64"/>
        <v>438938.14285714284</v>
      </c>
      <c r="H374" s="2">
        <f t="shared" si="72"/>
        <v>150580378.28571483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3966890.7142857281</v>
      </c>
      <c r="M374" s="8" t="e">
        <f t="shared" si="69"/>
        <v>#N/A</v>
      </c>
      <c r="N374" s="21" t="e">
        <f t="shared" si="53"/>
        <v>#N/A</v>
      </c>
      <c r="O374" s="2" t="e">
        <f t="shared" si="66"/>
        <v>#N/A</v>
      </c>
      <c r="P374" s="2">
        <v>1705354.5678271353</v>
      </c>
      <c r="Q374" s="21">
        <f t="shared" si="75"/>
        <v>450000</v>
      </c>
      <c r="R374" s="2">
        <f t="shared" si="73"/>
        <v>154547269</v>
      </c>
      <c r="S374" s="2">
        <f t="shared" si="54"/>
        <v>438938.14285713434</v>
      </c>
      <c r="T374" s="2">
        <f t="shared" si="55"/>
        <v>11061.857142857276</v>
      </c>
      <c r="U374" s="2">
        <f t="shared" si="56"/>
        <v>450000</v>
      </c>
      <c r="V374" s="2">
        <f t="shared" si="74"/>
        <v>113709574.28571485</v>
      </c>
      <c r="W374" s="2">
        <f t="shared" si="57"/>
        <v>438938.14285714924</v>
      </c>
      <c r="X374" s="2">
        <f t="shared" si="47"/>
        <v>11061.857142850757</v>
      </c>
      <c r="Y374" s="2">
        <f t="shared" si="70"/>
        <v>40837694.714285135</v>
      </c>
      <c r="Z374" s="2" t="str">
        <f t="shared" si="48"/>
        <v>MEEP</v>
      </c>
      <c r="AA374" s="2">
        <f>IF(Z374="HERE",Y374,AA373+Graph!$G$1*1000)</f>
        <v>110766117.14285718</v>
      </c>
      <c r="AB374" s="2">
        <f t="shared" si="59"/>
        <v>420000</v>
      </c>
      <c r="AC374" s="2">
        <f t="shared" si="71"/>
        <v>38212213.714285664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x14ac:dyDescent="0.25">
      <c r="A375" s="1">
        <v>44551</v>
      </c>
      <c r="B375" s="2">
        <f t="shared" si="45"/>
        <v>304</v>
      </c>
      <c r="C375" s="7"/>
      <c r="D375" s="2" t="e">
        <f t="shared" si="51"/>
        <v>#N/A</v>
      </c>
      <c r="E375" s="2" t="e">
        <f t="shared" si="63"/>
        <v>#N/A</v>
      </c>
      <c r="F375" s="2">
        <v>1672510.5186074376</v>
      </c>
      <c r="G375" s="2">
        <f t="shared" si="64"/>
        <v>438938.14285714284</v>
      </c>
      <c r="H375" s="2">
        <f t="shared" si="72"/>
        <v>151019316.42857197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3977952.5714285853</v>
      </c>
      <c r="M375" s="8" t="e">
        <f t="shared" si="69"/>
        <v>#N/A</v>
      </c>
      <c r="N375" s="21" t="e">
        <f t="shared" si="53"/>
        <v>#N/A</v>
      </c>
      <c r="O375" s="2" t="e">
        <f t="shared" si="66"/>
        <v>#N/A</v>
      </c>
      <c r="P375" s="2">
        <v>1709471.3445378244</v>
      </c>
      <c r="Q375" s="21">
        <f t="shared" si="75"/>
        <v>450000</v>
      </c>
      <c r="R375" s="2">
        <f t="shared" si="73"/>
        <v>154997269</v>
      </c>
      <c r="S375" s="2">
        <f t="shared" si="54"/>
        <v>438938.14285713434</v>
      </c>
      <c r="T375" s="2">
        <f t="shared" si="55"/>
        <v>11061.857142857276</v>
      </c>
      <c r="U375" s="2">
        <f t="shared" si="56"/>
        <v>450000</v>
      </c>
      <c r="V375" s="2">
        <f t="shared" si="74"/>
        <v>114148512.428572</v>
      </c>
      <c r="W375" s="2">
        <f t="shared" si="57"/>
        <v>438938.14285714924</v>
      </c>
      <c r="X375" s="2">
        <f t="shared" si="47"/>
        <v>11061.857142850757</v>
      </c>
      <c r="Y375" s="2">
        <f t="shared" si="70"/>
        <v>40848756.571427986</v>
      </c>
      <c r="Z375" s="2" t="str">
        <f t="shared" si="48"/>
        <v>MEEP</v>
      </c>
      <c r="AA375" s="2">
        <f>IF(Z375="HERE",Y375,AA374+Graph!$G$1*1000)</f>
        <v>111186117.14285718</v>
      </c>
      <c r="AB375" s="2">
        <f t="shared" si="59"/>
        <v>420000</v>
      </c>
      <c r="AC375" s="2">
        <f t="shared" si="71"/>
        <v>38212213.714285664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x14ac:dyDescent="0.25">
      <c r="A376" s="1">
        <v>44552</v>
      </c>
      <c r="B376" s="2">
        <f t="shared" si="45"/>
        <v>305</v>
      </c>
      <c r="C376" s="7"/>
      <c r="D376" s="2" t="e">
        <f t="shared" si="51"/>
        <v>#N/A</v>
      </c>
      <c r="E376" s="2" t="e">
        <f t="shared" si="63"/>
        <v>#N/A</v>
      </c>
      <c r="F376" s="2">
        <v>1676524.8348139226</v>
      </c>
      <c r="G376" s="2">
        <f t="shared" si="64"/>
        <v>438938.14285714284</v>
      </c>
      <c r="H376" s="2">
        <f t="shared" si="72"/>
        <v>151458254.5714291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3989014.4285714426</v>
      </c>
      <c r="M376" s="8" t="e">
        <f t="shared" si="69"/>
        <v>#N/A</v>
      </c>
      <c r="N376" s="21" t="e">
        <f t="shared" si="53"/>
        <v>#N/A</v>
      </c>
      <c r="O376" s="2" t="e">
        <f t="shared" si="66"/>
        <v>#N/A</v>
      </c>
      <c r="P376" s="2">
        <v>1713588.1212484837</v>
      </c>
      <c r="Q376" s="21">
        <f t="shared" si="75"/>
        <v>450000</v>
      </c>
      <c r="R376" s="2">
        <f t="shared" si="73"/>
        <v>155447269</v>
      </c>
      <c r="S376" s="2">
        <f t="shared" si="54"/>
        <v>438938.14285713434</v>
      </c>
      <c r="T376" s="2">
        <f t="shared" si="55"/>
        <v>11061.857142857276</v>
      </c>
      <c r="U376" s="2">
        <f t="shared" si="56"/>
        <v>450000</v>
      </c>
      <c r="V376" s="2">
        <f t="shared" si="74"/>
        <v>114587450.57142915</v>
      </c>
      <c r="W376" s="2">
        <f t="shared" si="57"/>
        <v>438938.14285714924</v>
      </c>
      <c r="X376" s="2">
        <f t="shared" si="47"/>
        <v>11061.857142850757</v>
      </c>
      <c r="Y376" s="2">
        <f t="shared" si="70"/>
        <v>40859818.428570837</v>
      </c>
      <c r="Z376" s="2" t="str">
        <f t="shared" si="48"/>
        <v>MEEP</v>
      </c>
      <c r="AA376" s="2">
        <f>IF(Z376="HERE",Y376,AA375+Graph!$G$1*1000)</f>
        <v>111606117.14285718</v>
      </c>
      <c r="AB376" s="2">
        <f t="shared" si="59"/>
        <v>420000</v>
      </c>
      <c r="AC376" s="2">
        <f t="shared" si="71"/>
        <v>38212213.714285664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x14ac:dyDescent="0.25">
      <c r="A377" s="1">
        <v>44553</v>
      </c>
      <c r="B377" s="2">
        <f t="shared" si="45"/>
        <v>306</v>
      </c>
      <c r="C377" s="7"/>
      <c r="D377" s="2" t="e">
        <f t="shared" si="51"/>
        <v>#N/A</v>
      </c>
      <c r="E377" s="2" t="e">
        <f t="shared" si="63"/>
        <v>#N/A</v>
      </c>
      <c r="F377" s="2">
        <v>1680539.1510204077</v>
      </c>
      <c r="G377" s="2">
        <f t="shared" si="64"/>
        <v>438938.14285714284</v>
      </c>
      <c r="H377" s="2">
        <f t="shared" si="72"/>
        <v>151897192.71428624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4000076.2857142999</v>
      </c>
      <c r="M377" s="8" t="e">
        <f t="shared" si="69"/>
        <v>#N/A</v>
      </c>
      <c r="N377" s="21" t="e">
        <f t="shared" si="53"/>
        <v>#N/A</v>
      </c>
      <c r="O377" s="2" t="e">
        <f t="shared" si="66"/>
        <v>#N/A</v>
      </c>
      <c r="P377" s="2">
        <v>1717704.8979591727</v>
      </c>
      <c r="Q377" s="21">
        <f t="shared" si="75"/>
        <v>450000</v>
      </c>
      <c r="R377" s="2">
        <f t="shared" si="73"/>
        <v>155897269</v>
      </c>
      <c r="S377" s="2">
        <f t="shared" si="54"/>
        <v>438938.14285713434</v>
      </c>
      <c r="T377" s="2">
        <f t="shared" si="55"/>
        <v>11061.857142857276</v>
      </c>
      <c r="U377" s="2">
        <f t="shared" si="56"/>
        <v>450000</v>
      </c>
      <c r="V377" s="2">
        <f t="shared" si="74"/>
        <v>115026388.7142863</v>
      </c>
      <c r="W377" s="2">
        <f t="shared" si="57"/>
        <v>438938.14285714924</v>
      </c>
      <c r="X377" s="2">
        <f t="shared" si="47"/>
        <v>11061.857142850757</v>
      </c>
      <c r="Y377" s="2">
        <f t="shared" si="70"/>
        <v>40870880.285713688</v>
      </c>
      <c r="Z377" s="2" t="str">
        <f t="shared" si="48"/>
        <v>MEEP</v>
      </c>
      <c r="AA377" s="2">
        <f>IF(Z377="HERE",Y377,AA376+Graph!$G$1*1000)</f>
        <v>112026117.14285718</v>
      </c>
      <c r="AB377" s="2">
        <f t="shared" si="59"/>
        <v>420000</v>
      </c>
      <c r="AC377" s="2">
        <f t="shared" si="71"/>
        <v>38212213.714285664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x14ac:dyDescent="0.25">
      <c r="A378" s="1">
        <v>44554</v>
      </c>
      <c r="B378" s="2">
        <f t="shared" si="45"/>
        <v>307</v>
      </c>
      <c r="C378" s="7"/>
      <c r="D378" s="2" t="e">
        <f t="shared" si="51"/>
        <v>#N/A</v>
      </c>
      <c r="E378" s="2" t="e">
        <f t="shared" si="63"/>
        <v>#N/A</v>
      </c>
      <c r="F378" s="2">
        <v>1684553.4672268927</v>
      </c>
      <c r="G378" s="2">
        <f t="shared" si="64"/>
        <v>438938.14285714284</v>
      </c>
      <c r="H378" s="2">
        <f t="shared" si="72"/>
        <v>152336130.85714337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4011138.1428571572</v>
      </c>
      <c r="M378" s="8" t="e">
        <f t="shared" si="69"/>
        <v>#N/A</v>
      </c>
      <c r="N378" s="21" t="e">
        <f t="shared" si="53"/>
        <v>#N/A</v>
      </c>
      <c r="O378" s="2" t="e">
        <f t="shared" si="66"/>
        <v>#N/A</v>
      </c>
      <c r="P378" s="2">
        <v>1721821.6746698618</v>
      </c>
      <c r="Q378" s="21">
        <f t="shared" si="75"/>
        <v>450000</v>
      </c>
      <c r="R378" s="2">
        <f t="shared" si="73"/>
        <v>156347269</v>
      </c>
      <c r="S378" s="2">
        <f t="shared" si="54"/>
        <v>438938.14285713434</v>
      </c>
      <c r="T378" s="2">
        <f t="shared" si="55"/>
        <v>11061.857142857276</v>
      </c>
      <c r="U378" s="2">
        <f t="shared" si="56"/>
        <v>450000</v>
      </c>
      <c r="V378" s="2">
        <f t="shared" si="74"/>
        <v>115465326.85714345</v>
      </c>
      <c r="W378" s="2">
        <f t="shared" si="57"/>
        <v>438938.14285714924</v>
      </c>
      <c r="X378" s="2">
        <f t="shared" si="47"/>
        <v>11061.857142850757</v>
      </c>
      <c r="Y378" s="2">
        <f t="shared" si="70"/>
        <v>40881942.142856538</v>
      </c>
      <c r="Z378" s="2" t="str">
        <f t="shared" si="48"/>
        <v>MEEP</v>
      </c>
      <c r="AA378" s="2">
        <f>IF(Z378="HERE",Y378,AA377+Graph!$G$1*1000)</f>
        <v>112446117.14285718</v>
      </c>
      <c r="AB378" s="2">
        <f t="shared" si="59"/>
        <v>420000</v>
      </c>
      <c r="AC378" s="2">
        <f t="shared" si="71"/>
        <v>38212213.714285664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x14ac:dyDescent="0.25">
      <c r="A379" s="1">
        <v>44555</v>
      </c>
      <c r="B379" s="2">
        <f t="shared" si="45"/>
        <v>308</v>
      </c>
      <c r="C379" s="7"/>
      <c r="D379" s="2" t="e">
        <f t="shared" si="51"/>
        <v>#N/A</v>
      </c>
      <c r="E379" s="2" t="e">
        <f t="shared" si="63"/>
        <v>#N/A</v>
      </c>
      <c r="F379" s="2">
        <v>1688567.7834333777</v>
      </c>
      <c r="G379" s="2">
        <f t="shared" si="64"/>
        <v>438938.14285714284</v>
      </c>
      <c r="H379" s="2">
        <f t="shared" si="72"/>
        <v>152775069.00000051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4022200.0000000144</v>
      </c>
      <c r="M379" s="8" t="e">
        <f t="shared" si="69"/>
        <v>#N/A</v>
      </c>
      <c r="N379" s="21" t="e">
        <f t="shared" si="53"/>
        <v>#N/A</v>
      </c>
      <c r="O379" s="2" t="e">
        <f t="shared" si="66"/>
        <v>#N/A</v>
      </c>
      <c r="P379" s="2">
        <v>1725938.4513805509</v>
      </c>
      <c r="Q379" s="21">
        <f t="shared" si="75"/>
        <v>450000</v>
      </c>
      <c r="R379" s="2">
        <f t="shared" si="73"/>
        <v>156797269</v>
      </c>
      <c r="S379" s="2">
        <f t="shared" si="54"/>
        <v>438938.14285713434</v>
      </c>
      <c r="T379" s="2">
        <f t="shared" si="55"/>
        <v>11061.857142857276</v>
      </c>
      <c r="U379" s="2">
        <f t="shared" si="56"/>
        <v>450000</v>
      </c>
      <c r="V379" s="2">
        <f t="shared" si="74"/>
        <v>115904265.0000006</v>
      </c>
      <c r="W379" s="2">
        <f t="shared" si="57"/>
        <v>438938.14285714924</v>
      </c>
      <c r="X379" s="2">
        <f t="shared" si="47"/>
        <v>11061.857142850757</v>
      </c>
      <c r="Y379" s="2">
        <f t="shared" si="70"/>
        <v>40893003.999999389</v>
      </c>
      <c r="Z379" s="2" t="str">
        <f t="shared" si="48"/>
        <v>MEEP</v>
      </c>
      <c r="AA379" s="2">
        <f>IF(Z379="HERE",Y379,AA378+Graph!$G$1*1000)</f>
        <v>112866117.14285718</v>
      </c>
      <c r="AB379" s="2">
        <f t="shared" si="59"/>
        <v>420000</v>
      </c>
      <c r="AC379" s="2">
        <f t="shared" si="71"/>
        <v>38212213.714285664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x14ac:dyDescent="0.25">
      <c r="A380" s="1">
        <v>44556</v>
      </c>
      <c r="B380" s="2">
        <f t="shared" si="45"/>
        <v>309</v>
      </c>
      <c r="C380" s="7"/>
      <c r="D380" s="2" t="e">
        <f t="shared" si="51"/>
        <v>#N/A</v>
      </c>
      <c r="E380" s="2" t="e">
        <f t="shared" si="63"/>
        <v>#N/A</v>
      </c>
      <c r="F380" s="2">
        <v>1692582.099639833</v>
      </c>
      <c r="G380" s="2">
        <f t="shared" si="64"/>
        <v>438938.14285714284</v>
      </c>
      <c r="H380" s="2">
        <f t="shared" si="72"/>
        <v>153214007.14285764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4033261.8571428717</v>
      </c>
      <c r="M380" s="8" t="e">
        <f t="shared" si="69"/>
        <v>#N/A</v>
      </c>
      <c r="N380" s="21" t="e">
        <f t="shared" si="53"/>
        <v>#N/A</v>
      </c>
      <c r="O380" s="2" t="e">
        <f t="shared" si="66"/>
        <v>#N/A</v>
      </c>
      <c r="P380" s="2">
        <v>1730055.2280912399</v>
      </c>
      <c r="Q380" s="21">
        <f t="shared" si="75"/>
        <v>450000</v>
      </c>
      <c r="R380" s="2">
        <f t="shared" si="73"/>
        <v>157247269</v>
      </c>
      <c r="S380" s="2">
        <f t="shared" si="54"/>
        <v>438938.14285713434</v>
      </c>
      <c r="T380" s="2">
        <f t="shared" si="55"/>
        <v>11061.857142857276</v>
      </c>
      <c r="U380" s="2">
        <f t="shared" si="56"/>
        <v>450000</v>
      </c>
      <c r="V380" s="2">
        <f t="shared" si="74"/>
        <v>116343203.14285775</v>
      </c>
      <c r="W380" s="2">
        <f t="shared" si="57"/>
        <v>438938.14285714924</v>
      </c>
      <c r="X380" s="2">
        <f t="shared" si="47"/>
        <v>11061.857142850757</v>
      </c>
      <c r="Y380" s="2">
        <f t="shared" si="70"/>
        <v>40904065.85714224</v>
      </c>
      <c r="Z380" s="2" t="str">
        <f t="shared" si="48"/>
        <v>MEEP</v>
      </c>
      <c r="AA380" s="2">
        <f>IF(Z380="HERE",Y380,AA379+Graph!$G$1*1000)</f>
        <v>113286117.14285718</v>
      </c>
      <c r="AB380" s="2">
        <f t="shared" si="59"/>
        <v>420000</v>
      </c>
      <c r="AC380" s="2">
        <f t="shared" si="71"/>
        <v>38212213.714285664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x14ac:dyDescent="0.25">
      <c r="A381" s="1">
        <v>44557</v>
      </c>
      <c r="B381" s="2">
        <f t="shared" si="45"/>
        <v>310</v>
      </c>
      <c r="C381" s="7"/>
      <c r="D381" s="2" t="e">
        <f t="shared" si="51"/>
        <v>#N/A</v>
      </c>
      <c r="E381" s="2" t="e">
        <f t="shared" si="63"/>
        <v>#N/A</v>
      </c>
      <c r="F381" s="2">
        <v>1696596.415846318</v>
      </c>
      <c r="G381" s="2">
        <f t="shared" si="64"/>
        <v>438938.14285714284</v>
      </c>
      <c r="H381" s="2">
        <f t="shared" si="72"/>
        <v>153652945.28571478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4044323.714285729</v>
      </c>
      <c r="M381" s="8" t="e">
        <f t="shared" si="69"/>
        <v>#N/A</v>
      </c>
      <c r="N381" s="21" t="e">
        <f t="shared" si="53"/>
        <v>#N/A</v>
      </c>
      <c r="O381" s="2" t="e">
        <f t="shared" si="66"/>
        <v>#N/A</v>
      </c>
      <c r="P381" s="2">
        <v>1734172.004801929</v>
      </c>
      <c r="Q381" s="21">
        <f t="shared" si="75"/>
        <v>450000</v>
      </c>
      <c r="R381" s="2">
        <f t="shared" si="73"/>
        <v>157697269</v>
      </c>
      <c r="S381" s="2">
        <f t="shared" si="54"/>
        <v>438938.14285713434</v>
      </c>
      <c r="T381" s="2">
        <f t="shared" si="55"/>
        <v>11061.857142857276</v>
      </c>
      <c r="U381" s="2">
        <f t="shared" si="56"/>
        <v>450000</v>
      </c>
      <c r="V381" s="2">
        <f t="shared" si="74"/>
        <v>116782141.28571489</v>
      </c>
      <c r="W381" s="2">
        <f t="shared" si="57"/>
        <v>438938.14285714924</v>
      </c>
      <c r="X381" s="2">
        <f t="shared" si="47"/>
        <v>11061.857142850757</v>
      </c>
      <c r="Y381" s="2">
        <f t="shared" si="70"/>
        <v>40915127.714285091</v>
      </c>
      <c r="Z381" s="2" t="str">
        <f t="shared" si="48"/>
        <v>MEEP</v>
      </c>
      <c r="AA381" s="2">
        <f>IF(Z381="HERE",Y381,AA380+Graph!$G$1*1000)</f>
        <v>113706117.14285718</v>
      </c>
      <c r="AB381" s="2">
        <f t="shared" si="59"/>
        <v>420000</v>
      </c>
      <c r="AC381" s="2">
        <f t="shared" si="71"/>
        <v>38212213.714285664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x14ac:dyDescent="0.25">
      <c r="A382" s="1">
        <v>44558</v>
      </c>
      <c r="B382" s="2">
        <f t="shared" si="45"/>
        <v>311</v>
      </c>
      <c r="C382" s="7"/>
      <c r="D382" s="2" t="e">
        <f t="shared" si="51"/>
        <v>#N/A</v>
      </c>
      <c r="E382" s="2" t="e">
        <f t="shared" si="63"/>
        <v>#N/A</v>
      </c>
      <c r="F382" s="2">
        <v>1700610.732052803</v>
      </c>
      <c r="G382" s="2">
        <f t="shared" si="64"/>
        <v>438938.14285714284</v>
      </c>
      <c r="H382" s="2">
        <f t="shared" si="72"/>
        <v>154091883.42857191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4055385.5714285863</v>
      </c>
      <c r="M382" s="8" t="e">
        <f t="shared" si="69"/>
        <v>#N/A</v>
      </c>
      <c r="N382" s="21" t="e">
        <f t="shared" si="53"/>
        <v>#N/A</v>
      </c>
      <c r="O382" s="2" t="e">
        <f t="shared" si="66"/>
        <v>#N/A</v>
      </c>
      <c r="P382" s="2">
        <v>1738288.7815125883</v>
      </c>
      <c r="Q382" s="21">
        <f t="shared" si="75"/>
        <v>450000</v>
      </c>
      <c r="R382" s="2">
        <f t="shared" si="73"/>
        <v>158147269</v>
      </c>
      <c r="S382" s="2">
        <f t="shared" si="54"/>
        <v>438938.14285713434</v>
      </c>
      <c r="T382" s="2">
        <f t="shared" si="55"/>
        <v>11061.857142857276</v>
      </c>
      <c r="U382" s="2">
        <f t="shared" si="56"/>
        <v>450000</v>
      </c>
      <c r="V382" s="2">
        <f t="shared" si="74"/>
        <v>117221079.42857204</v>
      </c>
      <c r="W382" s="2">
        <f t="shared" si="57"/>
        <v>438938.14285714924</v>
      </c>
      <c r="X382" s="2">
        <f t="shared" si="47"/>
        <v>11061.857142850757</v>
      </c>
      <c r="Y382" s="2">
        <f t="shared" si="70"/>
        <v>40926189.571427941</v>
      </c>
      <c r="Z382" s="2" t="str">
        <f t="shared" si="48"/>
        <v>MEEP</v>
      </c>
      <c r="AA382" s="2">
        <f>IF(Z382="HERE",Y382,AA381+Graph!$G$1*1000)</f>
        <v>114126117.14285718</v>
      </c>
      <c r="AB382" s="2">
        <f t="shared" si="59"/>
        <v>420000</v>
      </c>
      <c r="AC382" s="2">
        <f t="shared" si="71"/>
        <v>38212213.714285664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x14ac:dyDescent="0.25">
      <c r="A383" s="1">
        <v>44559</v>
      </c>
      <c r="B383" s="2">
        <f t="shared" si="45"/>
        <v>312</v>
      </c>
      <c r="C383" s="7"/>
      <c r="D383" s="2" t="e">
        <f t="shared" si="51"/>
        <v>#N/A</v>
      </c>
      <c r="E383" s="2" t="e">
        <f t="shared" si="63"/>
        <v>#N/A</v>
      </c>
      <c r="F383" s="2">
        <v>1704625.0482592881</v>
      </c>
      <c r="G383" s="2">
        <f t="shared" si="64"/>
        <v>438938.14285714284</v>
      </c>
      <c r="H383" s="2">
        <f t="shared" si="72"/>
        <v>154530821.57142904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4066447.4285714435</v>
      </c>
      <c r="M383" s="8" t="e">
        <f t="shared" si="69"/>
        <v>#N/A</v>
      </c>
      <c r="N383" s="21" t="e">
        <f t="shared" si="53"/>
        <v>#N/A</v>
      </c>
      <c r="O383" s="2" t="e">
        <f t="shared" si="66"/>
        <v>#N/A</v>
      </c>
      <c r="P383" s="2">
        <v>1742405.5582232773</v>
      </c>
      <c r="Q383" s="21">
        <f t="shared" si="75"/>
        <v>450000</v>
      </c>
      <c r="R383" s="2">
        <f t="shared" si="73"/>
        <v>158597269</v>
      </c>
      <c r="S383" s="2">
        <f t="shared" si="54"/>
        <v>438938.14285713434</v>
      </c>
      <c r="T383" s="2">
        <f t="shared" si="55"/>
        <v>11061.857142857276</v>
      </c>
      <c r="U383" s="2">
        <f t="shared" si="56"/>
        <v>450000</v>
      </c>
      <c r="V383" s="2">
        <f t="shared" si="74"/>
        <v>117660017.57142919</v>
      </c>
      <c r="W383" s="2">
        <f t="shared" si="57"/>
        <v>438938.14285714924</v>
      </c>
      <c r="X383" s="2">
        <f t="shared" si="47"/>
        <v>11061.857142850757</v>
      </c>
      <c r="Y383" s="2">
        <f t="shared" si="70"/>
        <v>40937251.428570792</v>
      </c>
      <c r="Z383" s="2" t="str">
        <f t="shared" si="48"/>
        <v>MEEP</v>
      </c>
      <c r="AA383" s="2">
        <f>IF(Z383="HERE",Y383,AA382+Graph!$G$1*1000)</f>
        <v>114546117.14285718</v>
      </c>
      <c r="AB383" s="2">
        <f t="shared" si="59"/>
        <v>420000</v>
      </c>
      <c r="AC383" s="2">
        <f t="shared" si="71"/>
        <v>38212213.714285664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x14ac:dyDescent="0.25">
      <c r="A384" s="1">
        <v>44560</v>
      </c>
      <c r="B384" s="2">
        <f t="shared" si="45"/>
        <v>313</v>
      </c>
      <c r="C384" s="7"/>
      <c r="D384" s="2" t="e">
        <f t="shared" si="51"/>
        <v>#N/A</v>
      </c>
      <c r="E384" s="2" t="e">
        <f t="shared" si="63"/>
        <v>#N/A</v>
      </c>
      <c r="F384" s="2">
        <v>1708639.3644657731</v>
      </c>
      <c r="G384" s="2">
        <f t="shared" si="64"/>
        <v>438938.14285714284</v>
      </c>
      <c r="H384" s="2">
        <f t="shared" si="72"/>
        <v>154969759.71428618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4077509.2857143008</v>
      </c>
      <c r="M384" s="8" t="e">
        <f t="shared" si="69"/>
        <v>#N/A</v>
      </c>
      <c r="N384" s="21" t="e">
        <f t="shared" si="53"/>
        <v>#N/A</v>
      </c>
      <c r="O384" s="2" t="e">
        <f t="shared" si="66"/>
        <v>#N/A</v>
      </c>
      <c r="P384" s="2">
        <v>1746522.3349339664</v>
      </c>
      <c r="Q384" s="21">
        <f t="shared" si="75"/>
        <v>450000</v>
      </c>
      <c r="R384" s="2">
        <f t="shared" si="73"/>
        <v>159047269</v>
      </c>
      <c r="S384" s="2">
        <f t="shared" si="54"/>
        <v>438938.14285713434</v>
      </c>
      <c r="T384" s="2">
        <f t="shared" si="55"/>
        <v>11061.857142857276</v>
      </c>
      <c r="U384" s="2">
        <f t="shared" si="56"/>
        <v>450000</v>
      </c>
      <c r="V384" s="2">
        <f t="shared" si="74"/>
        <v>118098955.71428634</v>
      </c>
      <c r="W384" s="2">
        <f t="shared" si="57"/>
        <v>438938.14285714924</v>
      </c>
      <c r="X384" s="2">
        <f t="shared" si="47"/>
        <v>11061.857142850757</v>
      </c>
      <c r="Y384" s="2">
        <f t="shared" si="70"/>
        <v>40948313.285713643</v>
      </c>
      <c r="Z384" s="2" t="str">
        <f t="shared" si="48"/>
        <v>MEEP</v>
      </c>
      <c r="AA384" s="2">
        <f>IF(Z384="HERE",Y384,AA383+Graph!$G$1*1000)</f>
        <v>114966117.14285718</v>
      </c>
      <c r="AB384" s="2">
        <f t="shared" si="59"/>
        <v>420000</v>
      </c>
      <c r="AC384" s="2">
        <f t="shared" si="71"/>
        <v>38212213.714285664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x14ac:dyDescent="0.25">
      <c r="A385" s="1">
        <v>44561</v>
      </c>
      <c r="B385" s="2">
        <f t="shared" si="45"/>
        <v>314</v>
      </c>
      <c r="C385" s="7"/>
      <c r="D385" s="2" t="e">
        <f t="shared" si="51"/>
        <v>#N/A</v>
      </c>
      <c r="E385" s="2" t="e">
        <f t="shared" si="63"/>
        <v>#N/A</v>
      </c>
      <c r="F385" s="2">
        <v>1712653.6806722581</v>
      </c>
      <c r="G385" s="2">
        <f t="shared" si="64"/>
        <v>438938.14285714284</v>
      </c>
      <c r="H385" s="2">
        <f t="shared" si="72"/>
        <v>155408697.85714331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4088571.1428571581</v>
      </c>
      <c r="M385" s="8" t="e">
        <f t="shared" si="69"/>
        <v>#N/A</v>
      </c>
      <c r="N385" s="21" t="e">
        <f t="shared" si="53"/>
        <v>#N/A</v>
      </c>
      <c r="O385" s="2" t="e">
        <f t="shared" si="66"/>
        <v>#N/A</v>
      </c>
      <c r="P385" s="2">
        <v>1750639.1116446555</v>
      </c>
      <c r="Q385" s="21">
        <f t="shared" si="75"/>
        <v>450000</v>
      </c>
      <c r="R385" s="2">
        <f t="shared" si="73"/>
        <v>159497269</v>
      </c>
      <c r="S385" s="2">
        <f t="shared" si="54"/>
        <v>438938.14285713434</v>
      </c>
      <c r="T385" s="2">
        <f t="shared" si="55"/>
        <v>11061.857142857276</v>
      </c>
      <c r="U385" s="2">
        <f t="shared" si="56"/>
        <v>450000</v>
      </c>
      <c r="V385" s="2">
        <f t="shared" si="74"/>
        <v>118537893.85714349</v>
      </c>
      <c r="W385" s="2">
        <f t="shared" si="57"/>
        <v>438938.14285714924</v>
      </c>
      <c r="X385" s="2">
        <f t="shared" si="47"/>
        <v>11061.857142850757</v>
      </c>
      <c r="Y385" s="2">
        <f t="shared" si="70"/>
        <v>40959375.142856494</v>
      </c>
      <c r="Z385" s="2" t="str">
        <f t="shared" si="48"/>
        <v>MEEP</v>
      </c>
      <c r="AA385" s="2">
        <f>IF(Z385="HERE",Y385,AA384+Graph!$G$1*1000)</f>
        <v>115386117.14285718</v>
      </c>
      <c r="AB385" s="2">
        <f t="shared" si="59"/>
        <v>420000</v>
      </c>
      <c r="AC385" s="2">
        <f t="shared" si="71"/>
        <v>38212213.714285664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72:I385">
    <cfRule type="cellIs" dxfId="141" priority="19" operator="greaterThan">
      <formula>0</formula>
    </cfRule>
  </conditionalFormatting>
  <conditionalFormatting sqref="C31:C65 C117:C385 C72:C114">
    <cfRule type="cellIs" dxfId="140" priority="20" operator="greaterThan">
      <formula>0</formula>
    </cfRule>
  </conditionalFormatting>
  <conditionalFormatting sqref="C31:C65 C117:C385 C72:C11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39" priority="22" operator="greaterThan">
      <formula>0</formula>
    </cfRule>
  </conditionalFormatting>
  <conditionalFormatting sqref="C115">
    <cfRule type="cellIs" dxfId="138" priority="23" operator="greaterThan">
      <formula>0</formula>
    </cfRule>
  </conditionalFormatting>
  <conditionalFormatting sqref="C66">
    <cfRule type="cellIs" dxfId="137" priority="17" operator="greaterThan">
      <formula>0</formula>
    </cfRule>
  </conditionalFormatting>
  <conditionalFormatting sqref="C66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36" priority="16" operator="greaterThan">
      <formula>0</formula>
    </cfRule>
  </conditionalFormatting>
  <conditionalFormatting sqref="C67">
    <cfRule type="cellIs" dxfId="135" priority="14" operator="greaterThan">
      <formula>0</formula>
    </cfRule>
  </conditionalFormatting>
  <conditionalFormatting sqref="C67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34" priority="13" operator="greaterThan">
      <formula>0</formula>
    </cfRule>
  </conditionalFormatting>
  <conditionalFormatting sqref="C68">
    <cfRule type="cellIs" dxfId="133" priority="11" operator="greaterThan">
      <formula>0</formula>
    </cfRule>
  </conditionalFormatting>
  <conditionalFormatting sqref="C68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32" priority="10" operator="greaterThan">
      <formula>0</formula>
    </cfRule>
  </conditionalFormatting>
  <conditionalFormatting sqref="C69">
    <cfRule type="cellIs" dxfId="131" priority="8" operator="greaterThan">
      <formula>0</formula>
    </cfRule>
  </conditionalFormatting>
  <conditionalFormatting sqref="C6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30" priority="7" operator="greaterThan">
      <formula>0</formula>
    </cfRule>
  </conditionalFormatting>
  <conditionalFormatting sqref="C70">
    <cfRule type="cellIs" dxfId="129" priority="5" operator="greaterThan">
      <formula>0</formula>
    </cfRule>
  </conditionalFormatting>
  <conditionalFormatting sqref="C70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28" priority="4" operator="greaterThan">
      <formula>0</formula>
    </cfRule>
  </conditionalFormatting>
  <conditionalFormatting sqref="C71">
    <cfRule type="cellIs" dxfId="15" priority="2" operator="greaterThan">
      <formula>0</formula>
    </cfRule>
  </conditionalFormatting>
  <conditionalFormatting sqref="C7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7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topLeftCell="A48" workbookViewId="0">
      <selection activeCell="I71" sqref="I71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70</v>
      </c>
      <c r="O1" s="2" t="s">
        <v>11</v>
      </c>
      <c r="P1" s="2" t="s">
        <v>12</v>
      </c>
      <c r="Q1" s="25" t="s">
        <v>77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45</v>
      </c>
      <c r="AE1" s="2" t="s">
        <v>23</v>
      </c>
      <c r="AF1" s="21" t="s">
        <v>46</v>
      </c>
      <c r="AG1" s="21" t="s">
        <v>47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-69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-68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-67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-66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-65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-64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-63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-62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-61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-60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-59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-58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-57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-56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-55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-54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-53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-52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-51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-50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-49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-48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-47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-46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-45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-44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-43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-42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-41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-40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SUM((500000-LOOKUP(2,1/(ISNUMBER($K$1:$K$194)),$K$1:$K$194))/1000)</f>
        <v>488.93814285714285</v>
      </c>
    </row>
    <row r="32" spans="1:37" ht="15" x14ac:dyDescent="0.25">
      <c r="A32" s="1">
        <v>44208</v>
      </c>
      <c r="B32" s="2">
        <f t="shared" si="0"/>
        <v>-39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-38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-37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-36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-35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-34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315671.64081633091</v>
      </c>
      <c r="G37" s="2">
        <f>IF(F37&gt;500000,$AK$31*1000,F37)</f>
        <v>315671.64081633091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318000.81632652879</v>
      </c>
      <c r="Q37" s="2">
        <f>IF(P37&gt;500000,500000,P37)</f>
        <v>318000.81632652879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-33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319685.95702278614</v>
      </c>
      <c r="G38" s="2">
        <f>IF(F38&gt;$AK$31*1000,$AK$31*1000,F38)</f>
        <v>319685.95702278614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322117.59303721786</v>
      </c>
      <c r="Q38" s="2">
        <f t="shared" ref="Q38:Q101" si="25">IF(P38&gt;500000,500000,P38)</f>
        <v>322117.59303721786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-32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323700.27322927117</v>
      </c>
      <c r="G39" s="2">
        <f>IF(F39&gt;$AK$31*1000,$AK$31*1000,F39)</f>
        <v>323700.27322927117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326234.36974790692</v>
      </c>
      <c r="Q39" s="2">
        <f t="shared" si="25"/>
        <v>326234.36974790692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-31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327714.58943575621</v>
      </c>
      <c r="G40" s="2">
        <f>IF(F40&gt;$AK$31*1000,$AK$31*1000,F40)</f>
        <v>327714.58943575621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330351.14645856619</v>
      </c>
      <c r="Q40" s="2">
        <f t="shared" si="25"/>
        <v>330351.14645856619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-30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331728.90564224124</v>
      </c>
      <c r="G41" s="2">
        <f t="shared" ref="G41:G295" si="26">IF(F41&gt;$AK$31*1000,$AK$31*1000,F41)</f>
        <v>331728.90564224124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334467.92316925526</v>
      </c>
      <c r="Q41" s="2">
        <f t="shared" si="25"/>
        <v>334467.92316925526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-29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335743.22184872627</v>
      </c>
      <c r="G42" s="2">
        <f t="shared" si="26"/>
        <v>335743.22184872627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338584.69987994432</v>
      </c>
      <c r="Q42" s="2">
        <f t="shared" si="25"/>
        <v>338584.69987994432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-28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339757.53805521131</v>
      </c>
      <c r="G43" s="2">
        <f t="shared" si="26"/>
        <v>339757.53805521131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342701.47659063339</v>
      </c>
      <c r="Q43" s="2">
        <f t="shared" si="25"/>
        <v>342701.47659063339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-27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343771.85426169634</v>
      </c>
      <c r="G44" s="2">
        <f t="shared" si="26"/>
        <v>343771.85426169634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346818.25330132246</v>
      </c>
      <c r="Q44" s="2">
        <f t="shared" si="25"/>
        <v>346818.25330132246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-26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347786.17046818137</v>
      </c>
      <c r="G45" s="2">
        <f t="shared" si="26"/>
        <v>347786.17046818137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350935.03001201153</v>
      </c>
      <c r="Q45" s="2">
        <f t="shared" si="25"/>
        <v>350935.03001201153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-25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351800.4866746664</v>
      </c>
      <c r="G46" s="2">
        <f t="shared" si="26"/>
        <v>351800.4866746664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355051.8067227006</v>
      </c>
      <c r="Q46" s="2">
        <f t="shared" si="25"/>
        <v>355051.8067227006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-24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355814.80288115144</v>
      </c>
      <c r="G47" s="2">
        <f t="shared" si="26"/>
        <v>355814.80288115144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359168.58343335986</v>
      </c>
      <c r="Q47" s="2">
        <f t="shared" si="25"/>
        <v>359168.58343335986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-23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6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363285.36014404893</v>
      </c>
      <c r="Q48" s="2">
        <f t="shared" si="25"/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-22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363843.4352941215</v>
      </c>
      <c r="G49" s="2">
        <f t="shared" si="26"/>
        <v>363843.4352941215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367402.136854738</v>
      </c>
      <c r="Q49" s="2">
        <f t="shared" si="25"/>
        <v>367402.136854738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-21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367857.75150060654</v>
      </c>
      <c r="G50" s="2">
        <f t="shared" si="26"/>
        <v>367857.75150060654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371518.91356542706</v>
      </c>
      <c r="Q50" s="2">
        <f t="shared" si="25"/>
        <v>371518.91356542706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-20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371872.06770706177</v>
      </c>
      <c r="G51" s="2">
        <f t="shared" si="26"/>
        <v>371872.06770706177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375635.69027611613</v>
      </c>
      <c r="Q51" s="2">
        <f t="shared" si="25"/>
        <v>375635.69027611613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-19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375886.3839135468</v>
      </c>
      <c r="G52" s="2">
        <f t="shared" si="26"/>
        <v>375886.3839135468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379752.4669868052</v>
      </c>
      <c r="Q52" s="2">
        <f t="shared" si="25"/>
        <v>379752.4669868052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-18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379900.70012003183</v>
      </c>
      <c r="G53" s="2">
        <f t="shared" si="26"/>
        <v>379900.70012003183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383869.24369746447</v>
      </c>
      <c r="Q53" s="2">
        <f t="shared" si="25"/>
        <v>383869.24369746447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-17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383915.01632651687</v>
      </c>
      <c r="G54" s="2">
        <f t="shared" si="26"/>
        <v>383915.01632651687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387986.02040815353</v>
      </c>
      <c r="Q54" s="2">
        <f t="shared" si="25"/>
        <v>387986.02040815353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-16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387929.3325330019</v>
      </c>
      <c r="G55" s="2">
        <f t="shared" si="26"/>
        <v>387929.3325330019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392102.7971188426</v>
      </c>
      <c r="Q55" s="2">
        <f t="shared" si="25"/>
        <v>392102.7971188426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-15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391943.64873948693</v>
      </c>
      <c r="G56" s="2">
        <f t="shared" si="26"/>
        <v>391943.64873948693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396219.57382953167</v>
      </c>
      <c r="Q56" s="2">
        <f t="shared" si="25"/>
        <v>396219.57382953167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-14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395957.96494597197</v>
      </c>
      <c r="G57" s="2">
        <f t="shared" si="26"/>
        <v>395957.96494597197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400336.35054022074</v>
      </c>
      <c r="Q57" s="2">
        <f t="shared" si="25"/>
        <v>400336.35054022074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-13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399972.281152457</v>
      </c>
      <c r="G58" s="2">
        <f t="shared" si="26"/>
        <v>399972.281152457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404453.12725090981</v>
      </c>
      <c r="Q58" s="2">
        <f t="shared" si="25"/>
        <v>404453.12725090981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-12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403986.59735894203</v>
      </c>
      <c r="G59" s="2">
        <f t="shared" si="26"/>
        <v>403986.59735894203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408569.90396156907</v>
      </c>
      <c r="Q59" s="2">
        <f t="shared" si="25"/>
        <v>408569.90396156907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-11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408000.91356542706</v>
      </c>
      <c r="G60" s="2">
        <f t="shared" si="26"/>
        <v>408000.91356542706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412686.68067225814</v>
      </c>
      <c r="Q60" s="2">
        <f t="shared" si="25"/>
        <v>412686.68067225814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-10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412015.2297719121</v>
      </c>
      <c r="G61" s="2">
        <f t="shared" si="26"/>
        <v>412015.2297719121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416803.45738294721</v>
      </c>
      <c r="Q61" s="2">
        <f t="shared" si="25"/>
        <v>416803.45738294721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-9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416029.54597839713</v>
      </c>
      <c r="G62" s="2">
        <f t="shared" si="26"/>
        <v>416029.54597839713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420920.23409363627</v>
      </c>
      <c r="Q62" s="2">
        <f t="shared" si="25"/>
        <v>420920.23409363627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-8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420043.86218485236</v>
      </c>
      <c r="G63" s="2">
        <f t="shared" si="26"/>
        <v>420043.86218485236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425037.01080432534</v>
      </c>
      <c r="Q63" s="2">
        <f t="shared" si="25"/>
        <v>425037.01080432534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-7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424058.17839133739</v>
      </c>
      <c r="G64" s="2">
        <f t="shared" si="26"/>
        <v>424058.17839133739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429153.78751501441</v>
      </c>
      <c r="Q64" s="2">
        <f t="shared" si="25"/>
        <v>429153.78751501441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-6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428072.49459782243</v>
      </c>
      <c r="G65" s="2">
        <f t="shared" si="26"/>
        <v>428072.49459782243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433270.56422567368</v>
      </c>
      <c r="Q65" s="2">
        <f t="shared" si="25"/>
        <v>433270.56422567368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-5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432086.81080430746</v>
      </c>
      <c r="G66" s="2">
        <f t="shared" si="26"/>
        <v>432086.81080430746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437387.34093636274</v>
      </c>
      <c r="Q66" s="2">
        <f t="shared" si="25"/>
        <v>437387.34093636274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-4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436101.12701079249</v>
      </c>
      <c r="G67" s="2">
        <f t="shared" si="26"/>
        <v>436101.12701079249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441504.11764705181</v>
      </c>
      <c r="Q67" s="2">
        <f t="shared" si="25"/>
        <v>441504.11764705181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-3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440115.44321727753</v>
      </c>
      <c r="G68" s="2">
        <f t="shared" si="26"/>
        <v>440115.44321727753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445620.89435774088</v>
      </c>
      <c r="Q68" s="2">
        <f t="shared" si="25"/>
        <v>445620.89435774088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-2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444129.75942376256</v>
      </c>
      <c r="G69" s="2">
        <f t="shared" si="26"/>
        <v>444129.75942376256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449737.67106842995</v>
      </c>
      <c r="Q69" s="2">
        <f t="shared" si="25"/>
        <v>449737.67106842995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-1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448144.07563024759</v>
      </c>
      <c r="G70" s="2">
        <f t="shared" si="26"/>
        <v>448144.07563024759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453854.44777911901</v>
      </c>
      <c r="Q70" s="2">
        <f t="shared" si="25"/>
        <v>453854.44777911901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0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452158.39183673263</v>
      </c>
      <c r="G71" s="2">
        <f t="shared" si="26"/>
        <v>452158.39183673263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457971.22448980808</v>
      </c>
      <c r="Q71" s="2">
        <f t="shared" si="25"/>
        <v>457971.22448980808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1</v>
      </c>
      <c r="C72" s="7"/>
      <c r="D72" s="2" t="e">
        <f t="shared" si="12"/>
        <v>#N/A</v>
      </c>
      <c r="E72" s="2" t="e">
        <f t="shared" si="22"/>
        <v>#N/A</v>
      </c>
      <c r="F72" s="2">
        <v>456172.70804321766</v>
      </c>
      <c r="G72" s="2">
        <f t="shared" si="26"/>
        <v>456172.70804321766</v>
      </c>
      <c r="H72" s="2">
        <f t="shared" si="13"/>
        <v>18038293.708043218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626209.85714285716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462088.00120046735</v>
      </c>
      <c r="Q72" s="2">
        <f t="shared" si="25"/>
        <v>462088.00120046735</v>
      </c>
      <c r="R72" s="2">
        <f t="shared" si="16"/>
        <v>18659357.001200467</v>
      </c>
      <c r="S72" s="2">
        <f t="shared" si="17"/>
        <v>456172.70804321766</v>
      </c>
      <c r="T72" s="2">
        <f t="shared" si="18"/>
        <v>11061.857142857159</v>
      </c>
      <c r="U72" s="2">
        <f t="shared" si="19"/>
        <v>462088.00120046735</v>
      </c>
      <c r="V72" s="2">
        <f t="shared" si="5"/>
        <v>628519.79310344823</v>
      </c>
      <c r="W72" s="2">
        <f t="shared" si="20"/>
        <v>13371.793103448232</v>
      </c>
      <c r="X72" s="2">
        <f t="shared" si="6"/>
        <v>448716.20809701912</v>
      </c>
      <c r="Y72" s="2">
        <f t="shared" si="7"/>
        <v>18030837.208097018</v>
      </c>
      <c r="Z72" s="2" t="str">
        <f t="shared" si="8"/>
        <v>HERE</v>
      </c>
      <c r="AA72" s="2">
        <f>IF(Z72="HERE",Y72,AA71+Graph!$G$1*1000)</f>
        <v>18030837.208097018</v>
      </c>
      <c r="AB72" s="2">
        <f t="shared" si="21"/>
        <v>448716.2080970183</v>
      </c>
      <c r="AC72" s="2">
        <f t="shared" si="9"/>
        <v>628519.79310344823</v>
      </c>
      <c r="AD72" s="3">
        <f t="shared" si="10"/>
        <v>18030837.208097018</v>
      </c>
      <c r="AE72" s="2">
        <f>IF(AE70&gt;=52800000,52800000,IF(AB51=Graph!G$1*1000,AE71+Graph!G$1*1000,AC72))</f>
        <v>628519.79310344823</v>
      </c>
      <c r="AF72" s="3">
        <f t="shared" si="11"/>
        <v>628519.79310344823</v>
      </c>
      <c r="AG72" s="3">
        <f t="shared" si="27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2</v>
      </c>
      <c r="C73" s="7"/>
      <c r="D73" s="2" t="e">
        <f t="shared" si="12"/>
        <v>#N/A</v>
      </c>
      <c r="E73" s="2" t="e">
        <f t="shared" si="22"/>
        <v>#N/A</v>
      </c>
      <c r="F73" s="2">
        <v>460187.02424970269</v>
      </c>
      <c r="G73" s="2">
        <f t="shared" si="26"/>
        <v>460187.02424970269</v>
      </c>
      <c r="H73" s="2">
        <f t="shared" si="13"/>
        <v>18498480.73229292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637271.71428571432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466204.77791115642</v>
      </c>
      <c r="Q73" s="2">
        <f t="shared" si="25"/>
        <v>466204.77791115642</v>
      </c>
      <c r="R73" s="2">
        <f t="shared" si="16"/>
        <v>19125561.779111624</v>
      </c>
      <c r="S73" s="2">
        <f t="shared" si="17"/>
        <v>460187.02424970269</v>
      </c>
      <c r="T73" s="2">
        <f t="shared" si="18"/>
        <v>11061.857142857159</v>
      </c>
      <c r="U73" s="2">
        <f t="shared" si="19"/>
        <v>466204.77791115642</v>
      </c>
      <c r="V73" s="2">
        <f t="shared" si="5"/>
        <v>641891.58620689658</v>
      </c>
      <c r="W73" s="2">
        <f t="shared" si="20"/>
        <v>13371.793103448348</v>
      </c>
      <c r="X73" s="2">
        <f t="shared" si="6"/>
        <v>452832.98480770807</v>
      </c>
      <c r="Y73" s="2">
        <f t="shared" si="7"/>
        <v>18483670.192904726</v>
      </c>
      <c r="Z73" s="2" t="str">
        <f t="shared" si="8"/>
        <v>HERE</v>
      </c>
      <c r="AA73" s="2">
        <f>IF(Z73="HERE",Y73,AA72+Graph!$G$1*1000)</f>
        <v>18483670.192904726</v>
      </c>
      <c r="AB73" s="2">
        <f t="shared" si="21"/>
        <v>452832.98480770737</v>
      </c>
      <c r="AC73" s="2">
        <f t="shared" si="9"/>
        <v>641891.58620689658</v>
      </c>
      <c r="AD73" s="3">
        <f t="shared" si="10"/>
        <v>18483670.192904726</v>
      </c>
      <c r="AE73" s="2">
        <f>IF(AE71&gt;=52800000,52800000,IF(AB52=Graph!G$1*1000,AE72+Graph!G$1*1000,AC73))</f>
        <v>641891.58620689658</v>
      </c>
      <c r="AF73" s="3">
        <f t="shared" si="11"/>
        <v>641891.58620689658</v>
      </c>
      <c r="AG73" s="3">
        <f t="shared" si="27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3</v>
      </c>
      <c r="C74" s="7"/>
      <c r="D74" s="2" t="e">
        <f t="shared" si="12"/>
        <v>#N/A</v>
      </c>
      <c r="E74" s="2" t="e">
        <f t="shared" si="22"/>
        <v>#N/A</v>
      </c>
      <c r="F74" s="2">
        <v>464201.34045618773</v>
      </c>
      <c r="G74" s="2">
        <f t="shared" si="26"/>
        <v>464201.34045618773</v>
      </c>
      <c r="H74" s="2">
        <f t="shared" si="13"/>
        <v>18962682.072749108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648333.57142857148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470321.55462184548</v>
      </c>
      <c r="Q74" s="2">
        <f t="shared" si="25"/>
        <v>470321.55462184548</v>
      </c>
      <c r="R74" s="2">
        <f t="shared" si="16"/>
        <v>19595883.333733469</v>
      </c>
      <c r="S74" s="2">
        <f t="shared" si="17"/>
        <v>464201.34045618773</v>
      </c>
      <c r="T74" s="2">
        <f t="shared" si="18"/>
        <v>11061.857142857159</v>
      </c>
      <c r="U74" s="2">
        <f t="shared" si="19"/>
        <v>470321.55462184548</v>
      </c>
      <c r="V74" s="2">
        <f t="shared" si="5"/>
        <v>655263.37931034481</v>
      </c>
      <c r="W74" s="2">
        <f t="shared" si="20"/>
        <v>13371.793103448232</v>
      </c>
      <c r="X74" s="2">
        <f t="shared" si="6"/>
        <v>456949.76151839725</v>
      </c>
      <c r="Y74" s="2">
        <f t="shared" si="7"/>
        <v>18940619.954423122</v>
      </c>
      <c r="Z74" s="2" t="str">
        <f t="shared" si="8"/>
        <v>HERE</v>
      </c>
      <c r="AA74" s="2">
        <f>IF(Z74="HERE",Y74,AA73+Graph!$G$1*1000)</f>
        <v>18940619.954423122</v>
      </c>
      <c r="AB74" s="2">
        <f t="shared" si="21"/>
        <v>456949.76151839644</v>
      </c>
      <c r="AC74" s="2">
        <f t="shared" si="9"/>
        <v>655263.37931034481</v>
      </c>
      <c r="AD74" s="3">
        <f t="shared" si="10"/>
        <v>18940619.954423122</v>
      </c>
      <c r="AE74" s="2">
        <f>IF(AE72&gt;=52800000,52800000,IF(AB53=Graph!G$1*1000,AE73+Graph!G$1*1000,AC74))</f>
        <v>655263.37931034481</v>
      </c>
      <c r="AF74" s="3">
        <f t="shared" si="11"/>
        <v>655263.37931034481</v>
      </c>
      <c r="AG74" s="3">
        <f t="shared" si="27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4</v>
      </c>
      <c r="C75" s="7"/>
      <c r="D75" s="2" t="e">
        <f t="shared" si="12"/>
        <v>#N/A</v>
      </c>
      <c r="E75" s="2" t="e">
        <f t="shared" si="22"/>
        <v>#N/A</v>
      </c>
      <c r="F75" s="2">
        <v>468215.65666264296</v>
      </c>
      <c r="G75" s="2">
        <f t="shared" si="26"/>
        <v>468215.65666264296</v>
      </c>
      <c r="H75" s="2">
        <f t="shared" si="13"/>
        <v>19430897.729411751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659395.42857142864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474438.33133253455</v>
      </c>
      <c r="Q75" s="2">
        <f t="shared" si="25"/>
        <v>474438.33133253455</v>
      </c>
      <c r="R75" s="2">
        <f t="shared" si="16"/>
        <v>20070321.665066004</v>
      </c>
      <c r="S75" s="2">
        <f t="shared" si="17"/>
        <v>468215.65666264296</v>
      </c>
      <c r="T75" s="2">
        <f t="shared" si="18"/>
        <v>11061.857142857159</v>
      </c>
      <c r="U75" s="2">
        <f t="shared" si="19"/>
        <v>474438.33133253455</v>
      </c>
      <c r="V75" s="2">
        <f t="shared" si="5"/>
        <v>668635.17241379316</v>
      </c>
      <c r="W75" s="2">
        <f t="shared" si="20"/>
        <v>13371.793103448348</v>
      </c>
      <c r="X75" s="2">
        <f t="shared" si="6"/>
        <v>461066.5382290862</v>
      </c>
      <c r="Y75" s="2">
        <f t="shared" si="7"/>
        <v>19401686.492652208</v>
      </c>
      <c r="Z75" s="2" t="str">
        <f t="shared" si="8"/>
        <v>HERE</v>
      </c>
      <c r="AA75" s="2">
        <f>IF(Z75="HERE",Y75,AA74+Graph!$G$1*1000)</f>
        <v>19401686.492652208</v>
      </c>
      <c r="AB75" s="2">
        <f t="shared" si="21"/>
        <v>461066.53822908551</v>
      </c>
      <c r="AC75" s="2">
        <f t="shared" si="9"/>
        <v>668635.17241379316</v>
      </c>
      <c r="AD75" s="3">
        <f t="shared" si="10"/>
        <v>19401686.492652208</v>
      </c>
      <c r="AE75" s="2">
        <f>IF(AE73&gt;=52800000,52800000,IF(AB54=Graph!G$1*1000,AE74+Graph!G$1*1000,AC75))</f>
        <v>668635.17241379316</v>
      </c>
      <c r="AF75" s="3">
        <f t="shared" si="11"/>
        <v>668635.17241379316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5</v>
      </c>
      <c r="C76" s="7"/>
      <c r="D76" s="2" t="e">
        <f t="shared" si="12"/>
        <v>#N/A</v>
      </c>
      <c r="E76" s="2" t="e">
        <f t="shared" si="22"/>
        <v>#N/A</v>
      </c>
      <c r="F76" s="2">
        <v>472229.97286912799</v>
      </c>
      <c r="G76" s="2">
        <f t="shared" si="26"/>
        <v>472229.97286912799</v>
      </c>
      <c r="H76" s="2">
        <f t="shared" si="13"/>
        <v>19903127.702280879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670457.2857142858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478555.10804322362</v>
      </c>
      <c r="Q76" s="2">
        <f t="shared" si="25"/>
        <v>478555.10804322362</v>
      </c>
      <c r="R76" s="2">
        <f t="shared" si="16"/>
        <v>20548876.773109227</v>
      </c>
      <c r="S76" s="2">
        <f t="shared" si="17"/>
        <v>472229.97286912799</v>
      </c>
      <c r="T76" s="2">
        <f t="shared" si="18"/>
        <v>11061.857142857159</v>
      </c>
      <c r="U76" s="2">
        <f t="shared" si="19"/>
        <v>478555.10804322362</v>
      </c>
      <c r="V76" s="2">
        <f t="shared" si="5"/>
        <v>682006.96551724139</v>
      </c>
      <c r="W76" s="2">
        <f t="shared" si="20"/>
        <v>13371.793103448232</v>
      </c>
      <c r="X76" s="2">
        <f t="shared" si="6"/>
        <v>465183.31493977539</v>
      </c>
      <c r="Y76" s="2">
        <f t="shared" si="7"/>
        <v>19866869.807591982</v>
      </c>
      <c r="Z76" s="2" t="str">
        <f t="shared" si="8"/>
        <v>HERE</v>
      </c>
      <c r="AA76" s="2">
        <f>IF(Z76="HERE",Y76,AA75+Graph!$G$1*1000)</f>
        <v>19866869.807591982</v>
      </c>
      <c r="AB76" s="2">
        <f t="shared" si="21"/>
        <v>465183.31493977457</v>
      </c>
      <c r="AC76" s="2">
        <f t="shared" si="9"/>
        <v>682006.96551724139</v>
      </c>
      <c r="AD76" s="3">
        <f t="shared" si="10"/>
        <v>19866869.807591982</v>
      </c>
      <c r="AE76" s="2">
        <f>IF(AE74&gt;=52800000,52800000,IF(AB55=Graph!G$1*1000,AE75+Graph!G$1*1000,AC76))</f>
        <v>682006.96551724139</v>
      </c>
      <c r="AF76" s="3">
        <f t="shared" si="11"/>
        <v>682006.96551724139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6</v>
      </c>
      <c r="C77" s="7"/>
      <c r="D77" s="2" t="e">
        <f t="shared" si="12"/>
        <v>#N/A</v>
      </c>
      <c r="E77" s="2" t="e">
        <f t="shared" si="22"/>
        <v>#N/A</v>
      </c>
      <c r="F77" s="2">
        <v>476244.28907561302</v>
      </c>
      <c r="G77" s="2">
        <f t="shared" si="26"/>
        <v>476244.28907561302</v>
      </c>
      <c r="H77" s="2">
        <f t="shared" si="13"/>
        <v>20379371.991356492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681519.14285714296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482671.88475391269</v>
      </c>
      <c r="Q77" s="2">
        <f t="shared" si="25"/>
        <v>482671.88475391269</v>
      </c>
      <c r="R77" s="2">
        <f t="shared" si="16"/>
        <v>21031548.65786314</v>
      </c>
      <c r="S77" s="2">
        <f t="shared" si="17"/>
        <v>476244.28907561302</v>
      </c>
      <c r="T77" s="2">
        <f t="shared" si="18"/>
        <v>11061.857142857159</v>
      </c>
      <c r="U77" s="2">
        <f t="shared" si="19"/>
        <v>482671.88475391269</v>
      </c>
      <c r="V77" s="2">
        <f t="shared" si="5"/>
        <v>695378.75862068962</v>
      </c>
      <c r="W77" s="2">
        <f t="shared" si="20"/>
        <v>13371.793103448232</v>
      </c>
      <c r="X77" s="2">
        <f t="shared" si="6"/>
        <v>469300.09165046446</v>
      </c>
      <c r="Y77" s="2">
        <f t="shared" si="7"/>
        <v>20336169.899242446</v>
      </c>
      <c r="Z77" s="2" t="str">
        <f t="shared" si="8"/>
        <v>HERE</v>
      </c>
      <c r="AA77" s="2">
        <f>IF(Z77="HERE",Y77,AA76+Graph!$G$1*1000)</f>
        <v>20336169.899242446</v>
      </c>
      <c r="AB77" s="2">
        <f t="shared" si="21"/>
        <v>469300.09165046364</v>
      </c>
      <c r="AC77" s="2">
        <f t="shared" si="9"/>
        <v>695378.75862068962</v>
      </c>
      <c r="AD77" s="3">
        <f t="shared" si="10"/>
        <v>20336169.899242446</v>
      </c>
      <c r="AE77" s="2">
        <f>IF(AE75&gt;=52800000,52800000,IF(AB56=Graph!G$1*1000,AE76+Graph!G$1*1000,AC77))</f>
        <v>695378.75862068962</v>
      </c>
      <c r="AF77" s="3">
        <f t="shared" si="11"/>
        <v>695378.75862068962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7</v>
      </c>
      <c r="C78" s="7"/>
      <c r="D78" s="2" t="e">
        <f t="shared" si="12"/>
        <v>#N/A</v>
      </c>
      <c r="E78" s="2" t="e">
        <f t="shared" si="22"/>
        <v>#N/A</v>
      </c>
      <c r="F78" s="2">
        <v>480258.60528209805</v>
      </c>
      <c r="G78" s="2">
        <f t="shared" si="26"/>
        <v>480258.60528209805</v>
      </c>
      <c r="H78" s="2">
        <f t="shared" si="13"/>
        <v>20859630.59663859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692581.00000000012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486788.66146457195</v>
      </c>
      <c r="Q78" s="2">
        <f t="shared" si="25"/>
        <v>486788.66146457195</v>
      </c>
      <c r="R78" s="2">
        <f t="shared" si="16"/>
        <v>21518337.319327712</v>
      </c>
      <c r="S78" s="2">
        <f t="shared" si="17"/>
        <v>480258.60528209805</v>
      </c>
      <c r="T78" s="2">
        <f t="shared" si="18"/>
        <v>11061.857142857159</v>
      </c>
      <c r="U78" s="2">
        <f t="shared" si="19"/>
        <v>486788.66146457195</v>
      </c>
      <c r="V78" s="2">
        <f t="shared" si="5"/>
        <v>708750.55172413797</v>
      </c>
      <c r="W78" s="2">
        <f t="shared" si="20"/>
        <v>13371.793103448348</v>
      </c>
      <c r="X78" s="2">
        <f t="shared" si="6"/>
        <v>473416.8683611236</v>
      </c>
      <c r="Y78" s="2">
        <f t="shared" si="7"/>
        <v>20809586.767603569</v>
      </c>
      <c r="Z78" s="2" t="str">
        <f t="shared" si="8"/>
        <v>HERE</v>
      </c>
      <c r="AA78" s="2">
        <f>IF(Z78="HERE",Y78,AA77+Graph!$G$1*1000)</f>
        <v>20809586.767603569</v>
      </c>
      <c r="AB78" s="2">
        <f t="shared" si="21"/>
        <v>473416.86836112291</v>
      </c>
      <c r="AC78" s="2">
        <f t="shared" si="9"/>
        <v>708750.55172413797</v>
      </c>
      <c r="AD78" s="3">
        <f t="shared" si="10"/>
        <v>20809586.767603569</v>
      </c>
      <c r="AE78" s="2">
        <f>IF(AE76&gt;=52800000,52800000,IF(AB57=Graph!G$1*1000,AE77+Graph!G$1*1000,AC78))</f>
        <v>708750.55172413797</v>
      </c>
      <c r="AF78" s="3">
        <f t="shared" si="11"/>
        <v>708750.55172413797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8</v>
      </c>
      <c r="C79" s="7"/>
      <c r="D79" s="2" t="e">
        <f t="shared" si="12"/>
        <v>#N/A</v>
      </c>
      <c r="E79" s="2" t="e">
        <f t="shared" si="22"/>
        <v>#N/A</v>
      </c>
      <c r="F79" s="2">
        <v>484272.92148858309</v>
      </c>
      <c r="G79" s="2">
        <f t="shared" si="26"/>
        <v>484272.92148858309</v>
      </c>
      <c r="H79" s="2">
        <f t="shared" si="13"/>
        <v>21343903.518127173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703642.85714285728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490905.43817526102</v>
      </c>
      <c r="Q79" s="2">
        <f t="shared" si="25"/>
        <v>490905.43817526102</v>
      </c>
      <c r="R79" s="2">
        <f t="shared" si="16"/>
        <v>22009242.757502973</v>
      </c>
      <c r="S79" s="2">
        <f t="shared" si="17"/>
        <v>484272.92148858309</v>
      </c>
      <c r="T79" s="2">
        <f t="shared" si="18"/>
        <v>11061.857142857159</v>
      </c>
      <c r="U79" s="2">
        <f t="shared" si="19"/>
        <v>490905.43817526102</v>
      </c>
      <c r="V79" s="2">
        <f t="shared" si="5"/>
        <v>722122.3448275862</v>
      </c>
      <c r="W79" s="2">
        <f t="shared" si="20"/>
        <v>13371.793103448232</v>
      </c>
      <c r="X79" s="2">
        <f t="shared" si="6"/>
        <v>477533.64507181279</v>
      </c>
      <c r="Y79" s="2">
        <f t="shared" si="7"/>
        <v>21287120.412675381</v>
      </c>
      <c r="Z79" s="2" t="str">
        <f t="shared" si="8"/>
        <v>HERE</v>
      </c>
      <c r="AA79" s="2">
        <f>IF(Z79="HERE",Y79,AA78+Graph!$G$1*1000)</f>
        <v>21287120.412675381</v>
      </c>
      <c r="AB79" s="2">
        <f t="shared" si="21"/>
        <v>477533.64507181197</v>
      </c>
      <c r="AC79" s="2">
        <f t="shared" si="9"/>
        <v>722122.3448275862</v>
      </c>
      <c r="AD79" s="3">
        <f t="shared" si="10"/>
        <v>21287120.412675381</v>
      </c>
      <c r="AE79" s="2">
        <f>IF(AE77&gt;=52800000,52800000,IF(AB58=Graph!G$1*1000,AE78+Graph!G$1*1000,AC79))</f>
        <v>722122.3448275862</v>
      </c>
      <c r="AF79" s="3">
        <f t="shared" si="11"/>
        <v>722122.3448275862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9</v>
      </c>
      <c r="C80" s="7"/>
      <c r="D80" s="2" t="e">
        <f t="shared" si="12"/>
        <v>#N/A</v>
      </c>
      <c r="E80" s="2" t="e">
        <f t="shared" si="22"/>
        <v>#N/A</v>
      </c>
      <c r="F80" s="2">
        <v>488287.23769506812</v>
      </c>
      <c r="G80" s="2">
        <f t="shared" si="26"/>
        <v>488287.23769506812</v>
      </c>
      <c r="H80" s="2">
        <f t="shared" si="13"/>
        <v>21832190.755822241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714704.71428571444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495022.21488595009</v>
      </c>
      <c r="Q80" s="2">
        <f t="shared" si="25"/>
        <v>495022.21488595009</v>
      </c>
      <c r="R80" s="2">
        <f t="shared" si="16"/>
        <v>22504264.972388923</v>
      </c>
      <c r="S80" s="2">
        <f t="shared" si="17"/>
        <v>488287.23769506812</v>
      </c>
      <c r="T80" s="2">
        <f t="shared" si="18"/>
        <v>11061.857142857159</v>
      </c>
      <c r="U80" s="2">
        <f t="shared" si="19"/>
        <v>495022.21488595009</v>
      </c>
      <c r="V80" s="2">
        <f t="shared" si="5"/>
        <v>735494.13793103443</v>
      </c>
      <c r="W80" s="2">
        <f t="shared" si="20"/>
        <v>13371.793103448232</v>
      </c>
      <c r="X80" s="2">
        <f t="shared" si="6"/>
        <v>481650.42178250186</v>
      </c>
      <c r="Y80" s="2">
        <f t="shared" si="7"/>
        <v>21768770.834457882</v>
      </c>
      <c r="Z80" s="2" t="str">
        <f t="shared" si="8"/>
        <v>HERE</v>
      </c>
      <c r="AA80" s="2">
        <f>IF(Z80="HERE",Y80,AA79+Graph!$G$1*1000)</f>
        <v>21768770.834457882</v>
      </c>
      <c r="AB80" s="2">
        <f t="shared" si="21"/>
        <v>481650.42178250104</v>
      </c>
      <c r="AC80" s="2">
        <f t="shared" si="9"/>
        <v>735494.13793103443</v>
      </c>
      <c r="AD80" s="3">
        <f t="shared" si="10"/>
        <v>21768770.834457882</v>
      </c>
      <c r="AE80" s="2">
        <f>IF(AE78&gt;=52800000,52800000,IF(AB59=Graph!G$1*1000,AE79+Graph!G$1*1000,AC80))</f>
        <v>735494.13793103443</v>
      </c>
      <c r="AF80" s="3">
        <f t="shared" si="11"/>
        <v>735494.13793103443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10</v>
      </c>
      <c r="C81" s="7"/>
      <c r="D81" s="2" t="e">
        <f t="shared" si="12"/>
        <v>#N/A</v>
      </c>
      <c r="E81" s="2" t="e">
        <f t="shared" si="22"/>
        <v>#N/A</v>
      </c>
      <c r="F81" s="2">
        <v>492301.55390155315</v>
      </c>
      <c r="G81" s="2">
        <f t="shared" si="26"/>
        <v>488938.14285714284</v>
      </c>
      <c r="H81" s="2">
        <f t="shared" si="13"/>
        <v>22321128.898679383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725766.57142857159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499138.99159663916</v>
      </c>
      <c r="Q81" s="2">
        <f t="shared" si="25"/>
        <v>499138.99159663916</v>
      </c>
      <c r="R81" s="2">
        <f t="shared" si="16"/>
        <v>23003403.963985562</v>
      </c>
      <c r="S81" s="2">
        <f t="shared" si="17"/>
        <v>488938.14285714179</v>
      </c>
      <c r="T81" s="2">
        <f t="shared" si="18"/>
        <v>11061.857142857159</v>
      </c>
      <c r="U81" s="2">
        <f t="shared" si="19"/>
        <v>499138.99159663916</v>
      </c>
      <c r="V81" s="2">
        <f t="shared" si="5"/>
        <v>748865.93103448278</v>
      </c>
      <c r="W81" s="2">
        <f t="shared" si="20"/>
        <v>13371.793103448348</v>
      </c>
      <c r="X81" s="2">
        <f t="shared" si="6"/>
        <v>485767.19849319081</v>
      </c>
      <c r="Y81" s="2">
        <f t="shared" si="7"/>
        <v>22254538.032951072</v>
      </c>
      <c r="Z81" s="2" t="str">
        <f t="shared" si="8"/>
        <v>HERE</v>
      </c>
      <c r="AA81" s="2">
        <f>IF(Z81="HERE",Y81,AA80+Graph!$G$1*1000)</f>
        <v>22254538.032951072</v>
      </c>
      <c r="AB81" s="2">
        <f t="shared" si="21"/>
        <v>485767.19849319011</v>
      </c>
      <c r="AC81" s="2">
        <f t="shared" si="9"/>
        <v>748865.93103448278</v>
      </c>
      <c r="AD81" s="3">
        <f t="shared" si="10"/>
        <v>22254538.032951072</v>
      </c>
      <c r="AE81" s="2">
        <f>IF(AE79&gt;=52800000,52800000,IF(AB60=Graph!G$1*1000,AE80+Graph!G$1*1000,AC81))</f>
        <v>748865.93103448278</v>
      </c>
      <c r="AF81" s="3">
        <f t="shared" si="11"/>
        <v>748865.93103448278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11</v>
      </c>
      <c r="C82" s="7"/>
      <c r="D82" s="2" t="e">
        <f t="shared" si="12"/>
        <v>#N/A</v>
      </c>
      <c r="E82" s="2" t="e">
        <f t="shared" si="22"/>
        <v>#N/A</v>
      </c>
      <c r="F82" s="2">
        <v>496315.87010803819</v>
      </c>
      <c r="G82" s="2">
        <f t="shared" si="26"/>
        <v>488938.14285714284</v>
      </c>
      <c r="H82" s="2">
        <f t="shared" si="13"/>
        <v>22810067.041536525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736828.42857142875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503255.76830732822</v>
      </c>
      <c r="Q82" s="2">
        <f t="shared" si="25"/>
        <v>500000</v>
      </c>
      <c r="R82" s="2">
        <f t="shared" si="16"/>
        <v>23503403.963985562</v>
      </c>
      <c r="S82" s="2">
        <f t="shared" si="17"/>
        <v>488938.14285714179</v>
      </c>
      <c r="T82" s="2">
        <f t="shared" si="18"/>
        <v>11061.857142857159</v>
      </c>
      <c r="U82" s="2">
        <f t="shared" si="19"/>
        <v>500000</v>
      </c>
      <c r="V82" s="2">
        <f t="shared" si="5"/>
        <v>762237.72413793101</v>
      </c>
      <c r="W82" s="2">
        <f t="shared" si="20"/>
        <v>13371.793103448232</v>
      </c>
      <c r="X82" s="2">
        <f t="shared" si="6"/>
        <v>486628.20689655177</v>
      </c>
      <c r="Y82" s="2">
        <f t="shared" si="7"/>
        <v>22741166.239847623</v>
      </c>
      <c r="Z82" s="2" t="str">
        <f t="shared" si="8"/>
        <v>HERE</v>
      </c>
      <c r="AA82" s="2">
        <f>IF(Z82="HERE",Y82,AA81+Graph!$G$1*1000)</f>
        <v>22741166.239847623</v>
      </c>
      <c r="AB82" s="2">
        <f t="shared" si="21"/>
        <v>486628.20689655095</v>
      </c>
      <c r="AC82" s="2">
        <f t="shared" si="9"/>
        <v>762237.72413793101</v>
      </c>
      <c r="AD82" s="3">
        <f t="shared" si="10"/>
        <v>22741166.239847623</v>
      </c>
      <c r="AE82" s="2">
        <f>IF(AE80&gt;=52800000,52800000,IF(AB61=Graph!G$1*1000,AE81+Graph!G$1*1000,AC82))</f>
        <v>762237.72413793101</v>
      </c>
      <c r="AF82" s="3">
        <f t="shared" si="11"/>
        <v>762237.72413793101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12</v>
      </c>
      <c r="C83" s="7"/>
      <c r="D83" s="2" t="e">
        <f t="shared" si="12"/>
        <v>#N/A</v>
      </c>
      <c r="E83" s="2" t="e">
        <f t="shared" si="22"/>
        <v>#N/A</v>
      </c>
      <c r="F83" s="2">
        <v>500330.18631452322</v>
      </c>
      <c r="G83" s="2">
        <f t="shared" si="26"/>
        <v>488938.14285714284</v>
      </c>
      <c r="H83" s="2">
        <f t="shared" si="13"/>
        <v>23299005.184393667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747890.28571428591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507372.54501801729</v>
      </c>
      <c r="Q83" s="2">
        <f t="shared" si="25"/>
        <v>500000</v>
      </c>
      <c r="R83" s="2">
        <f t="shared" si="16"/>
        <v>24003403.963985562</v>
      </c>
      <c r="S83" s="2">
        <f t="shared" si="17"/>
        <v>488938.14285714179</v>
      </c>
      <c r="T83" s="2">
        <f t="shared" si="18"/>
        <v>11061.857142857159</v>
      </c>
      <c r="U83" s="2">
        <f t="shared" si="19"/>
        <v>500000</v>
      </c>
      <c r="V83" s="2">
        <f t="shared" si="5"/>
        <v>775609.51724137925</v>
      </c>
      <c r="W83" s="2">
        <f t="shared" si="20"/>
        <v>13371.793103448232</v>
      </c>
      <c r="X83" s="2">
        <f t="shared" si="6"/>
        <v>486628.20689655177</v>
      </c>
      <c r="Y83" s="2">
        <f t="shared" si="7"/>
        <v>23227794.446744174</v>
      </c>
      <c r="Z83" s="2" t="str">
        <f t="shared" si="8"/>
        <v>HERE</v>
      </c>
      <c r="AA83" s="2">
        <f>IF(Z83="HERE",Y83,AA82+Graph!$G$1*1000)</f>
        <v>23227794.446744174</v>
      </c>
      <c r="AB83" s="2">
        <f t="shared" si="21"/>
        <v>486628.20689655095</v>
      </c>
      <c r="AC83" s="2">
        <f t="shared" si="9"/>
        <v>775609.51724137925</v>
      </c>
      <c r="AD83" s="3">
        <f t="shared" si="10"/>
        <v>23227794.446744174</v>
      </c>
      <c r="AE83" s="2">
        <f>IF(AE81&gt;=52800000,52800000,IF(AB62=Graph!G$1*1000,AE82+Graph!G$1*1000,AC83))</f>
        <v>775609.51724137925</v>
      </c>
      <c r="AF83" s="3">
        <f t="shared" si="11"/>
        <v>775609.51724137925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13</v>
      </c>
      <c r="C84" s="7"/>
      <c r="D84" s="2" t="e">
        <f t="shared" si="12"/>
        <v>#N/A</v>
      </c>
      <c r="E84" s="2" t="e">
        <f t="shared" si="22"/>
        <v>#N/A</v>
      </c>
      <c r="F84" s="2">
        <v>504344.50252100825</v>
      </c>
      <c r="G84" s="2">
        <f t="shared" si="26"/>
        <v>488938.14285714284</v>
      </c>
      <c r="H84" s="2">
        <f t="shared" si="13"/>
        <v>23787943.327250808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758952.14285714307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511489.32172867656</v>
      </c>
      <c r="Q84" s="2">
        <f t="shared" si="25"/>
        <v>500000</v>
      </c>
      <c r="R84" s="2">
        <f t="shared" si="16"/>
        <v>24503403.963985562</v>
      </c>
      <c r="S84" s="2">
        <f t="shared" si="17"/>
        <v>488938.14285714179</v>
      </c>
      <c r="T84" s="2">
        <f t="shared" si="18"/>
        <v>11061.857142857159</v>
      </c>
      <c r="U84" s="2">
        <f t="shared" si="19"/>
        <v>500000</v>
      </c>
      <c r="V84" s="2">
        <f t="shared" si="5"/>
        <v>788981.31034482759</v>
      </c>
      <c r="W84" s="2">
        <f t="shared" si="20"/>
        <v>13371.793103448348</v>
      </c>
      <c r="X84" s="2">
        <f t="shared" si="6"/>
        <v>486628.20689655165</v>
      </c>
      <c r="Y84" s="2">
        <f t="shared" si="7"/>
        <v>23714422.653640725</v>
      </c>
      <c r="Z84" s="2" t="str">
        <f t="shared" si="8"/>
        <v>HERE</v>
      </c>
      <c r="AA84" s="2">
        <f>IF(Z84="HERE",Y84,AA83+Graph!$G$1*1000)</f>
        <v>23714422.653640725</v>
      </c>
      <c r="AB84" s="2">
        <f t="shared" si="21"/>
        <v>486628.20689655095</v>
      </c>
      <c r="AC84" s="2">
        <f t="shared" si="9"/>
        <v>788981.31034482759</v>
      </c>
      <c r="AD84" s="3">
        <f t="shared" si="10"/>
        <v>23714422.653640725</v>
      </c>
      <c r="AE84" s="2">
        <f>IF(AE82&gt;=52800000,52800000,IF(AB63=Graph!G$1*1000,AE83+Graph!G$1*1000,AC84))</f>
        <v>788981.31034482759</v>
      </c>
      <c r="AF84" s="3">
        <f t="shared" si="11"/>
        <v>788981.31034482759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14</v>
      </c>
      <c r="C85" s="7"/>
      <c r="D85" s="2" t="e">
        <f t="shared" si="12"/>
        <v>#N/A</v>
      </c>
      <c r="E85" s="2" t="e">
        <f t="shared" si="22"/>
        <v>#N/A</v>
      </c>
      <c r="F85" s="2">
        <v>508358.81872749329</v>
      </c>
      <c r="G85" s="2">
        <f t="shared" si="26"/>
        <v>488938.14285714284</v>
      </c>
      <c r="H85" s="2">
        <f t="shared" si="13"/>
        <v>24276881.47010795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770014.00000000023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515606.09843936563</v>
      </c>
      <c r="Q85" s="2">
        <f t="shared" si="25"/>
        <v>500000</v>
      </c>
      <c r="R85" s="2">
        <f t="shared" si="16"/>
        <v>25003403.963985562</v>
      </c>
      <c r="S85" s="2">
        <f t="shared" si="17"/>
        <v>488938.14285714179</v>
      </c>
      <c r="T85" s="2">
        <f t="shared" si="18"/>
        <v>11061.857142857159</v>
      </c>
      <c r="U85" s="2">
        <f t="shared" si="19"/>
        <v>500000</v>
      </c>
      <c r="V85" s="2">
        <f t="shared" si="5"/>
        <v>802353.10344827583</v>
      </c>
      <c r="W85" s="2">
        <f t="shared" si="20"/>
        <v>13371.793103448232</v>
      </c>
      <c r="X85" s="2">
        <f t="shared" si="6"/>
        <v>486628.20689655177</v>
      </c>
      <c r="Y85" s="2">
        <f t="shared" si="7"/>
        <v>24201050.860537276</v>
      </c>
      <c r="Z85" s="2" t="str">
        <f t="shared" si="8"/>
        <v>HERE</v>
      </c>
      <c r="AA85" s="2">
        <f>IF(Z85="HERE",Y85,AA84+Graph!$G$1*1000)</f>
        <v>24201050.860537276</v>
      </c>
      <c r="AB85" s="2">
        <f t="shared" si="21"/>
        <v>486628.20689655095</v>
      </c>
      <c r="AC85" s="2">
        <f t="shared" si="9"/>
        <v>802353.10344827583</v>
      </c>
      <c r="AD85" s="3">
        <f t="shared" si="10"/>
        <v>24201050.860537276</v>
      </c>
      <c r="AE85" s="2">
        <f>IF(AE83&gt;=52800000,52800000,IF(AB64=Graph!G$1*1000,AE84+Graph!G$1*1000,AC85))</f>
        <v>802353.10344827583</v>
      </c>
      <c r="AF85" s="3">
        <f t="shared" si="11"/>
        <v>802353.10344827583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15</v>
      </c>
      <c r="C86" s="7"/>
      <c r="D86" s="2" t="e">
        <f t="shared" si="12"/>
        <v>#N/A</v>
      </c>
      <c r="E86" s="2" t="e">
        <f t="shared" si="22"/>
        <v>#N/A</v>
      </c>
      <c r="F86" s="2">
        <v>512373.13493397832</v>
      </c>
      <c r="G86" s="2">
        <f t="shared" si="26"/>
        <v>488938.14285714284</v>
      </c>
      <c r="H86" s="2">
        <f t="shared" si="13"/>
        <v>24765819.612965092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781075.85714285739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519722.87515005469</v>
      </c>
      <c r="Q86" s="2">
        <f t="shared" si="25"/>
        <v>500000</v>
      </c>
      <c r="R86" s="2">
        <f t="shared" si="16"/>
        <v>25503403.963985562</v>
      </c>
      <c r="S86" s="2">
        <f t="shared" si="17"/>
        <v>488938.14285714179</v>
      </c>
      <c r="T86" s="2">
        <f t="shared" si="18"/>
        <v>11061.857142857159</v>
      </c>
      <c r="U86" s="2">
        <f t="shared" si="19"/>
        <v>500000</v>
      </c>
      <c r="V86" s="2">
        <f t="shared" si="5"/>
        <v>815724.89655172406</v>
      </c>
      <c r="W86" s="2">
        <f t="shared" si="20"/>
        <v>13371.793103448232</v>
      </c>
      <c r="X86" s="2">
        <f t="shared" si="6"/>
        <v>486628.20689655177</v>
      </c>
      <c r="Y86" s="2">
        <f t="shared" si="7"/>
        <v>24687679.067433827</v>
      </c>
      <c r="Z86" s="2" t="str">
        <f t="shared" si="8"/>
        <v>HERE</v>
      </c>
      <c r="AA86" s="2">
        <f>IF(Z86="HERE",Y86,AA85+Graph!$G$1*1000)</f>
        <v>24687679.067433827</v>
      </c>
      <c r="AB86" s="2">
        <f t="shared" si="21"/>
        <v>486628.20689655095</v>
      </c>
      <c r="AC86" s="2">
        <f t="shared" si="9"/>
        <v>815724.89655172406</v>
      </c>
      <c r="AD86" s="3">
        <f t="shared" si="10"/>
        <v>24687679.067433827</v>
      </c>
      <c r="AE86" s="2">
        <f>IF(AE84&gt;=52800000,52800000,IF(AB65=Graph!G$1*1000,AE85+Graph!G$1*1000,AC86))</f>
        <v>815724.89655172406</v>
      </c>
      <c r="AF86" s="3">
        <f t="shared" si="11"/>
        <v>815724.89655172406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16</v>
      </c>
      <c r="C87" s="7"/>
      <c r="D87" s="2" t="e">
        <f t="shared" si="12"/>
        <v>#N/A</v>
      </c>
      <c r="E87" s="2" t="e">
        <f t="shared" si="22"/>
        <v>#N/A</v>
      </c>
      <c r="F87" s="2">
        <v>516387.45114043355</v>
      </c>
      <c r="G87" s="2">
        <f t="shared" si="26"/>
        <v>488938.14285714284</v>
      </c>
      <c r="H87" s="2">
        <f t="shared" si="13"/>
        <v>25254757.755822234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792137.71428571455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523839.65186074376</v>
      </c>
      <c r="Q87" s="2">
        <f t="shared" si="25"/>
        <v>500000</v>
      </c>
      <c r="R87" s="2">
        <f t="shared" si="16"/>
        <v>26003403.963985562</v>
      </c>
      <c r="S87" s="2">
        <f t="shared" si="17"/>
        <v>488938.14285714179</v>
      </c>
      <c r="T87" s="2">
        <f t="shared" si="18"/>
        <v>11061.857142857159</v>
      </c>
      <c r="U87" s="2">
        <f t="shared" si="19"/>
        <v>500000</v>
      </c>
      <c r="V87" s="2">
        <f t="shared" si="5"/>
        <v>829096.68965517241</v>
      </c>
      <c r="W87" s="2">
        <f t="shared" si="20"/>
        <v>13371.793103448348</v>
      </c>
      <c r="X87" s="2">
        <f t="shared" si="6"/>
        <v>486628.20689655165</v>
      </c>
      <c r="Y87" s="2">
        <f t="shared" si="7"/>
        <v>25174307.274330378</v>
      </c>
      <c r="Z87" s="2" t="str">
        <f t="shared" si="8"/>
        <v>HERE</v>
      </c>
      <c r="AA87" s="2">
        <f>IF(Z87="HERE",Y87,AA86+Graph!$G$1*1000)</f>
        <v>25174307.274330378</v>
      </c>
      <c r="AB87" s="2">
        <f t="shared" si="21"/>
        <v>486628.20689655095</v>
      </c>
      <c r="AC87" s="2">
        <f t="shared" si="9"/>
        <v>829096.68965517241</v>
      </c>
      <c r="AD87" s="3">
        <f t="shared" si="10"/>
        <v>25174307.274330378</v>
      </c>
      <c r="AE87" s="2">
        <f>IF(AE85&gt;=52800000,52800000,IF(AB66=Graph!G$1*1000,AE86+Graph!G$1*1000,AC87))</f>
        <v>829096.68965517241</v>
      </c>
      <c r="AF87" s="3">
        <f t="shared" si="11"/>
        <v>829096.68965517241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17</v>
      </c>
      <c r="C88" s="7"/>
      <c r="D88" s="2" t="e">
        <f t="shared" si="12"/>
        <v>#N/A</v>
      </c>
      <c r="E88" s="2" t="e">
        <f t="shared" si="22"/>
        <v>#N/A</v>
      </c>
      <c r="F88" s="2">
        <v>520401.76734691858</v>
      </c>
      <c r="G88" s="2">
        <f t="shared" si="26"/>
        <v>488938.14285714284</v>
      </c>
      <c r="H88" s="2">
        <f t="shared" si="13"/>
        <v>25743695.898679376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803199.57142857171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527956.42857143283</v>
      </c>
      <c r="Q88" s="2">
        <f t="shared" si="25"/>
        <v>500000</v>
      </c>
      <c r="R88" s="2">
        <f t="shared" si="16"/>
        <v>26503403.963985562</v>
      </c>
      <c r="S88" s="2">
        <f t="shared" si="17"/>
        <v>488938.14285714179</v>
      </c>
      <c r="T88" s="2">
        <f t="shared" si="18"/>
        <v>11061.857142857159</v>
      </c>
      <c r="U88" s="2">
        <f t="shared" si="19"/>
        <v>500000</v>
      </c>
      <c r="V88" s="2">
        <f t="shared" si="5"/>
        <v>842468.48275862075</v>
      </c>
      <c r="W88" s="2">
        <f t="shared" si="20"/>
        <v>13371.793103448348</v>
      </c>
      <c r="X88" s="2">
        <f t="shared" si="6"/>
        <v>486628.20689655165</v>
      </c>
      <c r="Y88" s="2">
        <f t="shared" si="7"/>
        <v>25660935.481226929</v>
      </c>
      <c r="Z88" s="2" t="str">
        <f t="shared" si="8"/>
        <v>HERE</v>
      </c>
      <c r="AA88" s="2">
        <f>IF(Z88="HERE",Y88,AA87+Graph!$G$1*1000)</f>
        <v>25660935.481226929</v>
      </c>
      <c r="AB88" s="2">
        <f t="shared" si="21"/>
        <v>486628.20689655095</v>
      </c>
      <c r="AC88" s="2">
        <f t="shared" si="9"/>
        <v>842468.48275862075</v>
      </c>
      <c r="AD88" s="3">
        <f t="shared" si="10"/>
        <v>25660935.481226929</v>
      </c>
      <c r="AE88" s="2">
        <f>IF(AE86&gt;=52800000,52800000,IF(AB67=Graph!G$1*1000,AE87+Graph!G$1*1000,AC88))</f>
        <v>842468.48275862075</v>
      </c>
      <c r="AF88" s="3">
        <f t="shared" si="11"/>
        <v>842468.48275862075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18</v>
      </c>
      <c r="C89" s="7"/>
      <c r="D89" s="2" t="e">
        <f t="shared" si="12"/>
        <v>#N/A</v>
      </c>
      <c r="E89" s="2" t="e">
        <f t="shared" si="22"/>
        <v>#N/A</v>
      </c>
      <c r="F89" s="2">
        <v>524416.08355340362</v>
      </c>
      <c r="G89" s="2">
        <f t="shared" si="26"/>
        <v>488938.14285714284</v>
      </c>
      <c r="H89" s="2">
        <f t="shared" si="13"/>
        <v>26232634.041536517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814261.42857142887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532073.2052821219</v>
      </c>
      <c r="Q89" s="2">
        <f t="shared" si="25"/>
        <v>500000</v>
      </c>
      <c r="R89" s="2">
        <f t="shared" si="16"/>
        <v>27003403.963985562</v>
      </c>
      <c r="S89" s="2">
        <f t="shared" si="17"/>
        <v>488938.14285714179</v>
      </c>
      <c r="T89" s="2">
        <f t="shared" si="18"/>
        <v>11061.857142857159</v>
      </c>
      <c r="U89" s="2">
        <f t="shared" si="19"/>
        <v>500000</v>
      </c>
      <c r="V89" s="2">
        <f t="shared" si="5"/>
        <v>855840.27586206899</v>
      </c>
      <c r="W89" s="2">
        <f t="shared" si="20"/>
        <v>13371.793103448232</v>
      </c>
      <c r="X89" s="2">
        <f t="shared" si="6"/>
        <v>486628.20689655177</v>
      </c>
      <c r="Y89" s="2">
        <f t="shared" si="7"/>
        <v>26147563.688123479</v>
      </c>
      <c r="Z89" s="2" t="str">
        <f t="shared" si="8"/>
        <v>HERE</v>
      </c>
      <c r="AA89" s="2">
        <f>IF(Z89="HERE",Y89,AA88+Graph!$G$1*1000)</f>
        <v>26147563.688123479</v>
      </c>
      <c r="AB89" s="2">
        <f t="shared" si="21"/>
        <v>486628.20689655095</v>
      </c>
      <c r="AC89" s="2">
        <f t="shared" si="9"/>
        <v>855840.27586206899</v>
      </c>
      <c r="AD89" s="3">
        <f t="shared" si="10"/>
        <v>26147563.688123479</v>
      </c>
      <c r="AE89" s="2">
        <f>IF(AE87&gt;=52800000,52800000,IF(AB68=Graph!G$1*1000,AE88+Graph!G$1*1000,AC89))</f>
        <v>855840.27586206899</v>
      </c>
      <c r="AF89" s="3">
        <f t="shared" si="11"/>
        <v>855840.27586206899</v>
      </c>
      <c r="AG89" s="3">
        <f t="shared" si="27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19</v>
      </c>
      <c r="C90" s="7"/>
      <c r="D90" s="2" t="e">
        <f t="shared" si="12"/>
        <v>#N/A</v>
      </c>
      <c r="E90" s="2" t="e">
        <f t="shared" si="22"/>
        <v>#N/A</v>
      </c>
      <c r="F90" s="2">
        <v>528430.39975988865</v>
      </c>
      <c r="G90" s="2">
        <f t="shared" si="26"/>
        <v>488938.14285714284</v>
      </c>
      <c r="H90" s="2">
        <f t="shared" si="13"/>
        <v>26721572.184393659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825323.28571428603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536189.98199278116</v>
      </c>
      <c r="Q90" s="2">
        <f t="shared" si="25"/>
        <v>500000</v>
      </c>
      <c r="R90" s="2">
        <f t="shared" si="16"/>
        <v>27503403.963985562</v>
      </c>
      <c r="S90" s="2">
        <f t="shared" si="17"/>
        <v>488938.14285714179</v>
      </c>
      <c r="T90" s="2">
        <f t="shared" si="18"/>
        <v>11061.857142857159</v>
      </c>
      <c r="U90" s="2">
        <f t="shared" si="19"/>
        <v>500000</v>
      </c>
      <c r="V90" s="2">
        <f t="shared" si="5"/>
        <v>869212.06896551722</v>
      </c>
      <c r="W90" s="2">
        <f t="shared" si="20"/>
        <v>13371.793103448232</v>
      </c>
      <c r="X90" s="2">
        <f t="shared" si="6"/>
        <v>486628.20689655177</v>
      </c>
      <c r="Y90" s="2">
        <f t="shared" si="7"/>
        <v>26634191.89502003</v>
      </c>
      <c r="Z90" s="2" t="str">
        <f t="shared" si="8"/>
        <v>HERE</v>
      </c>
      <c r="AA90" s="2">
        <f>IF(Z90="HERE",Y90,AA89+Graph!$G$1*1000)</f>
        <v>26634191.89502003</v>
      </c>
      <c r="AB90" s="2">
        <f t="shared" si="21"/>
        <v>486628.20689655095</v>
      </c>
      <c r="AC90" s="2">
        <f t="shared" si="9"/>
        <v>869212.06896551722</v>
      </c>
      <c r="AD90" s="3">
        <f t="shared" si="10"/>
        <v>26634191.89502003</v>
      </c>
      <c r="AE90" s="2">
        <f>IF(AE88&gt;=52800000,52800000,IF(AB69=Graph!G$1*1000,AE89+Graph!G$1*1000,AC90))</f>
        <v>869212.06896551722</v>
      </c>
      <c r="AF90" s="3">
        <f t="shared" si="11"/>
        <v>869212.06896551722</v>
      </c>
      <c r="AG90" s="3">
        <f t="shared" si="27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20</v>
      </c>
      <c r="C91" s="7"/>
      <c r="D91" s="2" t="e">
        <f t="shared" si="12"/>
        <v>#N/A</v>
      </c>
      <c r="E91" s="2" t="e">
        <f t="shared" si="22"/>
        <v>#N/A</v>
      </c>
      <c r="F91" s="2">
        <v>532444.71596637368</v>
      </c>
      <c r="G91" s="2">
        <f t="shared" si="26"/>
        <v>488938.14285714284</v>
      </c>
      <c r="H91" s="2">
        <f t="shared" si="13"/>
        <v>27210510.327250801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836385.14285714319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540306.75870347023</v>
      </c>
      <c r="Q91" s="2">
        <f t="shared" si="25"/>
        <v>500000</v>
      </c>
      <c r="R91" s="2">
        <f t="shared" si="16"/>
        <v>28003403.963985562</v>
      </c>
      <c r="S91" s="2">
        <f t="shared" si="17"/>
        <v>488938.14285714179</v>
      </c>
      <c r="T91" s="2">
        <f t="shared" si="18"/>
        <v>11061.857142857159</v>
      </c>
      <c r="U91" s="2">
        <f t="shared" si="19"/>
        <v>500000</v>
      </c>
      <c r="V91" s="2">
        <f t="shared" si="5"/>
        <v>882583.86206896557</v>
      </c>
      <c r="W91" s="2">
        <f t="shared" si="20"/>
        <v>13371.793103448348</v>
      </c>
      <c r="X91" s="2">
        <f t="shared" si="6"/>
        <v>486628.20689655165</v>
      </c>
      <c r="Y91" s="2">
        <f t="shared" si="7"/>
        <v>27120820.101916581</v>
      </c>
      <c r="Z91" s="2" t="str">
        <f t="shared" si="8"/>
        <v>HERE</v>
      </c>
      <c r="AA91" s="2">
        <f>IF(Z91="HERE",Y91,AA90+Graph!$G$1*1000)</f>
        <v>27120820.101916581</v>
      </c>
      <c r="AB91" s="2">
        <f t="shared" si="21"/>
        <v>486628.20689655095</v>
      </c>
      <c r="AC91" s="2">
        <f t="shared" si="9"/>
        <v>882583.86206896557</v>
      </c>
      <c r="AD91" s="3">
        <f t="shared" si="10"/>
        <v>27120820.101916581</v>
      </c>
      <c r="AE91" s="2">
        <f>IF(AE89&gt;=52800000,52800000,IF(AB70=Graph!G$1*1000,AE90+Graph!G$1*1000,AC91))</f>
        <v>882583.86206896557</v>
      </c>
      <c r="AF91" s="3">
        <f t="shared" si="11"/>
        <v>882583.86206896557</v>
      </c>
      <c r="AG91" s="3">
        <f t="shared" si="27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21</v>
      </c>
      <c r="C92" s="7"/>
      <c r="D92" s="2" t="e">
        <f t="shared" si="12"/>
        <v>#N/A</v>
      </c>
      <c r="E92" s="2" t="e">
        <f t="shared" si="22"/>
        <v>#N/A</v>
      </c>
      <c r="F92" s="2">
        <v>536459.03217285872</v>
      </c>
      <c r="G92" s="2">
        <f t="shared" si="26"/>
        <v>488938.14285714284</v>
      </c>
      <c r="H92" s="2">
        <f t="shared" si="13"/>
        <v>27699448.470107943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847447.00000000035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544423.5354141593</v>
      </c>
      <c r="Q92" s="2">
        <f t="shared" si="25"/>
        <v>500000</v>
      </c>
      <c r="R92" s="2">
        <f t="shared" si="16"/>
        <v>28503403.963985562</v>
      </c>
      <c r="S92" s="2">
        <f t="shared" si="17"/>
        <v>488938.14285714179</v>
      </c>
      <c r="T92" s="2">
        <f t="shared" si="18"/>
        <v>11061.857142857159</v>
      </c>
      <c r="U92" s="2">
        <f t="shared" si="19"/>
        <v>500000</v>
      </c>
      <c r="V92" s="2">
        <f t="shared" si="5"/>
        <v>895955.6551724138</v>
      </c>
      <c r="W92" s="2">
        <f t="shared" si="20"/>
        <v>13371.793103448232</v>
      </c>
      <c r="X92" s="2">
        <f t="shared" si="6"/>
        <v>486628.20689655177</v>
      </c>
      <c r="Y92" s="2">
        <f t="shared" si="7"/>
        <v>27607448.308813132</v>
      </c>
      <c r="Z92" s="2" t="str">
        <f t="shared" si="8"/>
        <v>HERE</v>
      </c>
      <c r="AA92" s="2">
        <f>IF(Z92="HERE",Y92,AA91+Graph!$G$1*1000)</f>
        <v>27607448.308813132</v>
      </c>
      <c r="AB92" s="2">
        <f t="shared" si="21"/>
        <v>486628.20689655095</v>
      </c>
      <c r="AC92" s="2">
        <f t="shared" si="9"/>
        <v>895955.6551724138</v>
      </c>
      <c r="AD92" s="3">
        <f t="shared" si="10"/>
        <v>27607448.308813132</v>
      </c>
      <c r="AE92" s="2">
        <f>IF(AE90&gt;=52800000,52800000,IF(AB71=Graph!G$1*1000,AE91+Graph!G$1*1000,AC92))</f>
        <v>895955.6551724138</v>
      </c>
      <c r="AF92" s="3">
        <f t="shared" si="11"/>
        <v>895955.6551724138</v>
      </c>
      <c r="AG92" s="3">
        <f t="shared" si="27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22</v>
      </c>
      <c r="C93" s="7"/>
      <c r="D93" s="2" t="e">
        <f t="shared" si="12"/>
        <v>#N/A</v>
      </c>
      <c r="E93" s="2" t="e">
        <f t="shared" si="22"/>
        <v>#N/A</v>
      </c>
      <c r="F93" s="2">
        <v>540473.34837934375</v>
      </c>
      <c r="G93" s="2">
        <f t="shared" si="26"/>
        <v>488938.14285714284</v>
      </c>
      <c r="H93" s="2">
        <f t="shared" si="13"/>
        <v>28188386.612965085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858508.85714285751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548540.31212484837</v>
      </c>
      <c r="Q93" s="2">
        <f t="shared" si="25"/>
        <v>500000</v>
      </c>
      <c r="R93" s="2">
        <f t="shared" si="16"/>
        <v>29003403.963985562</v>
      </c>
      <c r="S93" s="2">
        <f t="shared" si="17"/>
        <v>488938.14285714179</v>
      </c>
      <c r="T93" s="2">
        <f t="shared" si="18"/>
        <v>11061.857142857159</v>
      </c>
      <c r="U93" s="2">
        <f t="shared" si="19"/>
        <v>500000</v>
      </c>
      <c r="V93" s="2">
        <f t="shared" si="5"/>
        <v>909327.44827586203</v>
      </c>
      <c r="W93" s="2">
        <f t="shared" si="20"/>
        <v>13371.793103448232</v>
      </c>
      <c r="X93" s="2">
        <f t="shared" si="6"/>
        <v>486628.20689655177</v>
      </c>
      <c r="Y93" s="2">
        <f t="shared" si="7"/>
        <v>28094076.515709683</v>
      </c>
      <c r="Z93" s="2" t="str">
        <f t="shared" si="8"/>
        <v>HERE</v>
      </c>
      <c r="AA93" s="2">
        <f>IF(Z93="HERE",Y93,AA92+Graph!$G$1*1000)</f>
        <v>28094076.515709683</v>
      </c>
      <c r="AB93" s="2">
        <f t="shared" si="21"/>
        <v>486628.20689655095</v>
      </c>
      <c r="AC93" s="2">
        <f t="shared" si="9"/>
        <v>909327.44827586203</v>
      </c>
      <c r="AD93" s="3">
        <f t="shared" si="10"/>
        <v>28094076.515709683</v>
      </c>
      <c r="AE93" s="2">
        <f>IF(AE91&gt;=52800000,52800000,IF(AB72=Graph!G$1*1000,AE92+Graph!G$1*1000,AC93))</f>
        <v>909327.44827586203</v>
      </c>
      <c r="AF93" s="3">
        <f t="shared" si="11"/>
        <v>909327.44827586203</v>
      </c>
      <c r="AG93" s="3">
        <f t="shared" si="27"/>
        <v>16259179.476942489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23</v>
      </c>
      <c r="C94" s="7"/>
      <c r="D94" s="2" t="e">
        <f t="shared" si="12"/>
        <v>#N/A</v>
      </c>
      <c r="E94" s="2" t="e">
        <f t="shared" si="22"/>
        <v>#N/A</v>
      </c>
      <c r="F94" s="2">
        <v>544487.66458582878</v>
      </c>
      <c r="G94" s="2">
        <f t="shared" si="26"/>
        <v>488938.14285714284</v>
      </c>
      <c r="H94" s="2">
        <f t="shared" si="13"/>
        <v>28677324.755822226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869570.71428571467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552657.08883553743</v>
      </c>
      <c r="Q94" s="2">
        <f t="shared" si="25"/>
        <v>500000</v>
      </c>
      <c r="R94" s="2">
        <f t="shared" si="16"/>
        <v>29503403.963985562</v>
      </c>
      <c r="S94" s="2">
        <f t="shared" si="17"/>
        <v>488938.14285714179</v>
      </c>
      <c r="T94" s="2">
        <f t="shared" si="18"/>
        <v>11061.857142857159</v>
      </c>
      <c r="U94" s="2">
        <f t="shared" si="19"/>
        <v>500000</v>
      </c>
      <c r="V94" s="2">
        <f t="shared" si="5"/>
        <v>922699.24137931038</v>
      </c>
      <c r="W94" s="2">
        <f t="shared" si="20"/>
        <v>13371.793103448348</v>
      </c>
      <c r="X94" s="2">
        <f t="shared" si="6"/>
        <v>486628.20689655165</v>
      </c>
      <c r="Y94" s="2">
        <f t="shared" si="7"/>
        <v>28580704.722606234</v>
      </c>
      <c r="Z94" s="2" t="str">
        <f t="shared" si="8"/>
        <v>HERE</v>
      </c>
      <c r="AA94" s="2">
        <f>IF(Z94="HERE",Y94,AA93+Graph!$G$1*1000)</f>
        <v>28580704.722606234</v>
      </c>
      <c r="AB94" s="2">
        <f t="shared" si="21"/>
        <v>486628.20689655095</v>
      </c>
      <c r="AC94" s="2">
        <f t="shared" si="9"/>
        <v>922699.24137931038</v>
      </c>
      <c r="AD94" s="3">
        <f t="shared" si="10"/>
        <v>28580704.722606234</v>
      </c>
      <c r="AE94" s="2">
        <f>IF(AE92&gt;=52800000,52800000,IF(AB73=Graph!G$1*1000,AE93+Graph!G$1*1000,AC94))</f>
        <v>922699.24137931038</v>
      </c>
      <c r="AF94" s="3">
        <f t="shared" si="11"/>
        <v>922699.24137931038</v>
      </c>
      <c r="AG94" s="3">
        <f t="shared" si="27"/>
        <v>16667397.752924599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24</v>
      </c>
      <c r="C95" s="7"/>
      <c r="D95" s="2" t="e">
        <f t="shared" si="12"/>
        <v>#N/A</v>
      </c>
      <c r="E95" s="2" t="e">
        <f t="shared" si="22"/>
        <v>#N/A</v>
      </c>
      <c r="F95" s="2">
        <v>548501.98079231381</v>
      </c>
      <c r="G95" s="2">
        <f t="shared" si="26"/>
        <v>488938.14285714284</v>
      </c>
      <c r="H95" s="2">
        <f t="shared" si="13"/>
        <v>29166262.898679368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880632.57142857183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556773.8655462265</v>
      </c>
      <c r="Q95" s="2">
        <f t="shared" si="25"/>
        <v>500000</v>
      </c>
      <c r="R95" s="2">
        <f t="shared" si="16"/>
        <v>30003403.963985562</v>
      </c>
      <c r="S95" s="2">
        <f t="shared" si="17"/>
        <v>488938.14285714179</v>
      </c>
      <c r="T95" s="2">
        <f t="shared" si="18"/>
        <v>11061.857142857159</v>
      </c>
      <c r="U95" s="2">
        <f t="shared" si="19"/>
        <v>500000</v>
      </c>
      <c r="V95" s="2">
        <f t="shared" si="5"/>
        <v>936071.03448275861</v>
      </c>
      <c r="W95" s="2">
        <f t="shared" si="20"/>
        <v>13371.793103448232</v>
      </c>
      <c r="X95" s="2">
        <f t="shared" si="6"/>
        <v>486628.20689655177</v>
      </c>
      <c r="Y95" s="2">
        <f t="shared" ref="Y95:Y158" si="29">IF(COUNT($C96)=0,IF(COUNT($C95)=1,C95,SUM(Y94+X95)),C95)</f>
        <v>29067332.929502785</v>
      </c>
      <c r="Z95" s="2" t="str">
        <f t="shared" si="8"/>
        <v>HERE</v>
      </c>
      <c r="AA95" s="2">
        <f>IF(Z95="HERE",Y95,AA94+Graph!$G$1*1000)</f>
        <v>29067332.929502785</v>
      </c>
      <c r="AB95" s="2">
        <f t="shared" si="21"/>
        <v>486628.20689655095</v>
      </c>
      <c r="AC95" s="2">
        <f t="shared" ref="AC95:AC158" si="30">IF(Z96="HERE",V95,AC94)</f>
        <v>936071.03448275861</v>
      </c>
      <c r="AD95" s="3">
        <f t="shared" si="10"/>
        <v>29067332.929502785</v>
      </c>
      <c r="AE95" s="2">
        <f>IF(AE93&gt;=52800000,52800000,IF(AB74=Graph!G$1*1000,AE94+Graph!G$1*1000,AC95))</f>
        <v>936071.03448275861</v>
      </c>
      <c r="AF95" s="3">
        <f t="shared" si="11"/>
        <v>936071.03448275861</v>
      </c>
      <c r="AG95" s="3">
        <f t="shared" si="27"/>
        <v>17079321.127946328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25</v>
      </c>
      <c r="C96" s="7"/>
      <c r="D96" s="2" t="e">
        <f t="shared" si="12"/>
        <v>#N/A</v>
      </c>
      <c r="E96" s="2" t="e">
        <f t="shared" si="22"/>
        <v>#N/A</v>
      </c>
      <c r="F96" s="2">
        <v>552516.29699879885</v>
      </c>
      <c r="G96" s="2">
        <f t="shared" si="26"/>
        <v>488938.14285714284</v>
      </c>
      <c r="H96" s="2">
        <f t="shared" ref="H96:H159" si="31">IF(COUNT($C97)=0,IF(COUNT($C96)=1,C96,SUM(H95+G96)),C96)</f>
        <v>29655201.04153651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891694.42857142899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560890.64225688577</v>
      </c>
      <c r="Q96" s="2">
        <f t="shared" si="25"/>
        <v>500000</v>
      </c>
      <c r="R96" s="2">
        <f t="shared" ref="R96:R159" si="32">IF(COUNT($C97)=0,IF(COUNT($C96)=1,M96,SUM(R95+Q96)),M96)</f>
        <v>30503403.963985562</v>
      </c>
      <c r="S96" s="2">
        <f t="shared" si="17"/>
        <v>488938.14285714179</v>
      </c>
      <c r="T96" s="2">
        <f t="shared" si="18"/>
        <v>11061.857142857159</v>
      </c>
      <c r="U96" s="2">
        <f t="shared" si="19"/>
        <v>500000</v>
      </c>
      <c r="V96" s="2">
        <f t="shared" si="5"/>
        <v>949442.82758620684</v>
      </c>
      <c r="W96" s="2">
        <f t="shared" si="20"/>
        <v>13371.793103448232</v>
      </c>
      <c r="X96" s="2">
        <f t="shared" si="6"/>
        <v>486628.20689655177</v>
      </c>
      <c r="Y96" s="2">
        <f t="shared" si="29"/>
        <v>29553961.136399336</v>
      </c>
      <c r="Z96" s="2" t="str">
        <f t="shared" si="8"/>
        <v>HERE</v>
      </c>
      <c r="AA96" s="2">
        <f>IF(Z96="HERE",Y96,AA95+Graph!$G$1*1000)</f>
        <v>29553961.136399336</v>
      </c>
      <c r="AB96" s="2">
        <f t="shared" si="21"/>
        <v>486628.20689655095</v>
      </c>
      <c r="AC96" s="2">
        <f t="shared" si="30"/>
        <v>949442.82758620684</v>
      </c>
      <c r="AD96" s="3">
        <f t="shared" si="10"/>
        <v>29553961.136399336</v>
      </c>
      <c r="AE96" s="2">
        <f>IF(AE94&gt;=52800000,52800000,IF(AB75=Graph!G$1*1000,AE95+Graph!G$1*1000,AC96))</f>
        <v>949442.82758620684</v>
      </c>
      <c r="AF96" s="3">
        <f t="shared" si="11"/>
        <v>949442.82758620684</v>
      </c>
      <c r="AG96" s="3">
        <f t="shared" si="27"/>
        <v>17494949.60200768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26</v>
      </c>
      <c r="C97" s="7"/>
      <c r="D97" s="2" t="e">
        <f t="shared" si="12"/>
        <v>#N/A</v>
      </c>
      <c r="E97" s="2" t="e">
        <f t="shared" si="22"/>
        <v>#N/A</v>
      </c>
      <c r="F97" s="2">
        <v>556530.61320528388</v>
      </c>
      <c r="G97" s="2">
        <f t="shared" si="26"/>
        <v>488938.14285714284</v>
      </c>
      <c r="H97" s="2">
        <f t="shared" si="31"/>
        <v>30144139.184393652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902756.28571428615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565007.41896757483</v>
      </c>
      <c r="Q97" s="2">
        <f t="shared" si="25"/>
        <v>500000</v>
      </c>
      <c r="R97" s="2">
        <f t="shared" si="32"/>
        <v>31003403.963985562</v>
      </c>
      <c r="S97" s="2">
        <f t="shared" si="17"/>
        <v>488938.14285714179</v>
      </c>
      <c r="T97" s="2">
        <f t="shared" si="18"/>
        <v>11061.857142857159</v>
      </c>
      <c r="U97" s="2">
        <f t="shared" si="19"/>
        <v>500000</v>
      </c>
      <c r="V97" s="2">
        <f t="shared" si="5"/>
        <v>962814.62068965519</v>
      </c>
      <c r="W97" s="2">
        <f t="shared" si="20"/>
        <v>13371.793103448348</v>
      </c>
      <c r="X97" s="2">
        <f t="shared" si="6"/>
        <v>486628.20689655165</v>
      </c>
      <c r="Y97" s="2">
        <f t="shared" si="29"/>
        <v>30040589.343295887</v>
      </c>
      <c r="Z97" s="2" t="str">
        <f t="shared" si="8"/>
        <v>HERE</v>
      </c>
      <c r="AA97" s="2">
        <f>IF(Z97="HERE",Y97,AA96+Graph!$G$1*1000)</f>
        <v>30040589.343295887</v>
      </c>
      <c r="AB97" s="2">
        <f t="shared" si="21"/>
        <v>486628.20689655095</v>
      </c>
      <c r="AC97" s="2">
        <f t="shared" si="30"/>
        <v>962814.62068965519</v>
      </c>
      <c r="AD97" s="3">
        <f t="shared" si="10"/>
        <v>30040589.343295887</v>
      </c>
      <c r="AE97" s="2">
        <f>IF(AE95&gt;=52800000,52800000,IF(AB76=Graph!G$1*1000,AE96+Graph!G$1*1000,AC97))</f>
        <v>962814.62068965519</v>
      </c>
      <c r="AF97" s="3">
        <f t="shared" si="11"/>
        <v>962814.62068965519</v>
      </c>
      <c r="AG97" s="3">
        <f t="shared" si="27"/>
        <v>17914283.175108649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27</v>
      </c>
      <c r="C98" s="7"/>
      <c r="D98" s="2" t="e">
        <f t="shared" si="12"/>
        <v>#N/A</v>
      </c>
      <c r="E98" s="2" t="e">
        <f t="shared" si="22"/>
        <v>#N/A</v>
      </c>
      <c r="F98" s="2">
        <v>560544.92941176891</v>
      </c>
      <c r="G98" s="2">
        <f t="shared" si="26"/>
        <v>488938.14285714284</v>
      </c>
      <c r="H98" s="2">
        <f t="shared" si="31"/>
        <v>30633077.327250794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913818.14285714331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569124.1956782639</v>
      </c>
      <c r="Q98" s="2">
        <f t="shared" si="25"/>
        <v>500000</v>
      </c>
      <c r="R98" s="2">
        <f t="shared" si="32"/>
        <v>31503403.963985562</v>
      </c>
      <c r="S98" s="2">
        <f t="shared" si="17"/>
        <v>488938.14285714179</v>
      </c>
      <c r="T98" s="2">
        <f t="shared" si="18"/>
        <v>11061.857142857159</v>
      </c>
      <c r="U98" s="2">
        <f t="shared" si="19"/>
        <v>500000</v>
      </c>
      <c r="V98" s="2">
        <f t="shared" si="5"/>
        <v>976186.41379310342</v>
      </c>
      <c r="W98" s="2">
        <f t="shared" si="20"/>
        <v>13371.793103448232</v>
      </c>
      <c r="X98" s="2">
        <f t="shared" si="6"/>
        <v>486628.20689655177</v>
      </c>
      <c r="Y98" s="2">
        <f t="shared" si="29"/>
        <v>30527217.550192438</v>
      </c>
      <c r="Z98" s="2" t="str">
        <f t="shared" si="8"/>
        <v>HERE</v>
      </c>
      <c r="AA98" s="2">
        <f>IF(Z98="HERE",Y98,AA97+Graph!$G$1*1000)</f>
        <v>30527217.550192438</v>
      </c>
      <c r="AB98" s="2">
        <f t="shared" si="21"/>
        <v>486628.20689655095</v>
      </c>
      <c r="AC98" s="2">
        <f t="shared" si="30"/>
        <v>976186.41379310342</v>
      </c>
      <c r="AD98" s="3">
        <f t="shared" si="10"/>
        <v>30527217.550192438</v>
      </c>
      <c r="AE98" s="2">
        <f>IF(AE96&gt;=52800000,52800000,IF(AB77=Graph!G$1*1000,AE97+Graph!G$1*1000,AC98))</f>
        <v>976186.41379310342</v>
      </c>
      <c r="AF98" s="3">
        <f t="shared" si="11"/>
        <v>976186.41379310342</v>
      </c>
      <c r="AG98" s="3">
        <f t="shared" si="27"/>
        <v>18337321.847249236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28</v>
      </c>
      <c r="C99" s="7"/>
      <c r="D99" s="2" t="e">
        <f t="shared" si="12"/>
        <v>#N/A</v>
      </c>
      <c r="E99" s="2" t="e">
        <f t="shared" si="22"/>
        <v>#N/A</v>
      </c>
      <c r="F99" s="2">
        <v>564559.24561822414</v>
      </c>
      <c r="G99" s="2">
        <f t="shared" si="26"/>
        <v>488938.14285714284</v>
      </c>
      <c r="H99" s="2">
        <f t="shared" si="31"/>
        <v>31122015.470107935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924880.00000000047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573240.97238895297</v>
      </c>
      <c r="Q99" s="2">
        <f t="shared" si="25"/>
        <v>500000</v>
      </c>
      <c r="R99" s="2">
        <f t="shared" si="32"/>
        <v>32003403.963985562</v>
      </c>
      <c r="S99" s="2">
        <f t="shared" si="17"/>
        <v>488938.14285714179</v>
      </c>
      <c r="T99" s="2">
        <f t="shared" si="18"/>
        <v>11061.857142857159</v>
      </c>
      <c r="U99" s="2">
        <f t="shared" si="19"/>
        <v>500000</v>
      </c>
      <c r="V99" s="2">
        <f t="shared" si="5"/>
        <v>989558.20689655165</v>
      </c>
      <c r="W99" s="2">
        <f t="shared" si="20"/>
        <v>13371.793103448232</v>
      </c>
      <c r="X99" s="2">
        <f t="shared" si="6"/>
        <v>486628.20689655177</v>
      </c>
      <c r="Y99" s="2">
        <f t="shared" si="29"/>
        <v>31013845.757088989</v>
      </c>
      <c r="Z99" s="2" t="str">
        <f t="shared" si="8"/>
        <v>HERE</v>
      </c>
      <c r="AA99" s="2">
        <f>IF(Z99="HERE",Y99,AA98+Graph!$G$1*1000)</f>
        <v>31013845.757088989</v>
      </c>
      <c r="AB99" s="2">
        <f t="shared" si="21"/>
        <v>486628.20689655095</v>
      </c>
      <c r="AC99" s="2">
        <f t="shared" si="30"/>
        <v>989558.20689655165</v>
      </c>
      <c r="AD99" s="3">
        <f t="shared" si="10"/>
        <v>31013845.757088989</v>
      </c>
      <c r="AE99" s="2">
        <f>IF(AE97&gt;=52800000,52800000,IF(AB78=Graph!G$1*1000,AE98+Graph!G$1*1000,AC99))</f>
        <v>989558.20689655165</v>
      </c>
      <c r="AF99" s="3">
        <f t="shared" si="11"/>
        <v>989558.20689655165</v>
      </c>
      <c r="AG99" s="3">
        <f t="shared" si="27"/>
        <v>18764065.618429419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29</v>
      </c>
      <c r="C100" s="14"/>
      <c r="D100" s="13" t="e">
        <f t="shared" si="12"/>
        <v>#N/A</v>
      </c>
      <c r="E100" s="13" t="e">
        <f t="shared" si="22"/>
        <v>#N/A</v>
      </c>
      <c r="F100" s="13">
        <v>568573.56182470918</v>
      </c>
      <c r="G100" s="13">
        <f t="shared" si="26"/>
        <v>488938.14285714284</v>
      </c>
      <c r="H100" s="13">
        <f t="shared" si="31"/>
        <v>31610953.612965077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935941.85714285763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577357.74909964204</v>
      </c>
      <c r="Q100" s="2">
        <f t="shared" si="25"/>
        <v>500000</v>
      </c>
      <c r="R100" s="13">
        <f t="shared" si="32"/>
        <v>32503403.963985562</v>
      </c>
      <c r="S100" s="13">
        <f t="shared" si="17"/>
        <v>488938.14285714179</v>
      </c>
      <c r="T100" s="13">
        <f t="shared" si="18"/>
        <v>11061.857142857159</v>
      </c>
      <c r="U100" s="13">
        <f t="shared" si="19"/>
        <v>500000</v>
      </c>
      <c r="V100" s="13">
        <f t="shared" si="5"/>
        <v>1002930</v>
      </c>
      <c r="W100" s="13">
        <f t="shared" si="20"/>
        <v>13371.793103448348</v>
      </c>
      <c r="X100" s="13">
        <f t="shared" si="6"/>
        <v>486628.20689655165</v>
      </c>
      <c r="Y100" s="2">
        <f t="shared" si="29"/>
        <v>31500473.96398554</v>
      </c>
      <c r="Z100" s="2" t="str">
        <f t="shared" si="8"/>
        <v>HERE</v>
      </c>
      <c r="AA100" s="2">
        <f>IF(Z100="HERE",Y100,AA99+Graph!$G$1*1000)</f>
        <v>31500473.96398554</v>
      </c>
      <c r="AB100" s="2">
        <f t="shared" si="21"/>
        <v>486628.20689655095</v>
      </c>
      <c r="AC100" s="2">
        <f t="shared" si="30"/>
        <v>1002930</v>
      </c>
      <c r="AD100" s="3">
        <f t="shared" si="10"/>
        <v>31500473.96398554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19194514.488649223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30</v>
      </c>
      <c r="C101" s="7"/>
      <c r="D101" s="2" t="e">
        <f t="shared" si="12"/>
        <v>#N/A</v>
      </c>
      <c r="E101" s="2" t="e">
        <f t="shared" si="22"/>
        <v>#N/A</v>
      </c>
      <c r="F101" s="2">
        <v>572587.87803119421</v>
      </c>
      <c r="G101" s="2">
        <f t="shared" si="26"/>
        <v>488938.14285714284</v>
      </c>
      <c r="H101" s="2">
        <f t="shared" si="31"/>
        <v>32099891.755822219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947003.71428571478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581474.52581033111</v>
      </c>
      <c r="Q101" s="2">
        <f t="shared" si="25"/>
        <v>500000</v>
      </c>
      <c r="R101" s="2">
        <f t="shared" si="32"/>
        <v>33003403.963985562</v>
      </c>
      <c r="S101" s="2">
        <f t="shared" si="17"/>
        <v>488938.14285714179</v>
      </c>
      <c r="T101" s="2">
        <f t="shared" si="18"/>
        <v>11061.857142857159</v>
      </c>
      <c r="U101" s="2">
        <f t="shared" si="19"/>
        <v>500000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446562.28571428568</v>
      </c>
      <c r="Y101" s="2">
        <f t="shared" si="29"/>
        <v>31947036.249699827</v>
      </c>
      <c r="Z101" s="2" t="str">
        <f t="shared" si="8"/>
        <v>HERE</v>
      </c>
      <c r="AA101" s="2">
        <f>IF(Z101="HERE",Y101,AA100+Graph!$G$1*1000)</f>
        <v>31947036.249699827</v>
      </c>
      <c r="AB101" s="2">
        <f t="shared" si="21"/>
        <v>446562.28571428731</v>
      </c>
      <c r="AC101" s="2">
        <f t="shared" si="30"/>
        <v>1056367.7142857143</v>
      </c>
      <c r="AD101" s="3">
        <f t="shared" si="10"/>
        <v>31947036.249699827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19628668.457908645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31</v>
      </c>
      <c r="C102" s="7"/>
      <c r="D102" s="2" t="e">
        <f t="shared" si="12"/>
        <v>#N/A</v>
      </c>
      <c r="E102" s="2" t="e">
        <f t="shared" si="22"/>
        <v>#N/A</v>
      </c>
      <c r="F102" s="2">
        <v>576602.19423767924</v>
      </c>
      <c r="G102" s="2">
        <f t="shared" si="26"/>
        <v>488938.14285714284</v>
      </c>
      <c r="H102" s="2">
        <f t="shared" si="31"/>
        <v>32588829.898679361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958065.57142857194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585591.30252102017</v>
      </c>
      <c r="Q102" s="2">
        <f t="shared" ref="Q102:Q165" si="34">IF(P102&gt;500000,500000,P102)</f>
        <v>500000</v>
      </c>
      <c r="R102" s="2">
        <f t="shared" si="32"/>
        <v>33503403.963985562</v>
      </c>
      <c r="S102" s="2">
        <f t="shared" si="17"/>
        <v>488938.14285714179</v>
      </c>
      <c r="T102" s="2">
        <f t="shared" si="18"/>
        <v>11061.857142857159</v>
      </c>
      <c r="U102" s="2">
        <f t="shared" si="19"/>
        <v>500000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446562.28571428568</v>
      </c>
      <c r="Y102" s="2">
        <f t="shared" si="29"/>
        <v>32393598.535414115</v>
      </c>
      <c r="Z102" s="2" t="str">
        <f t="shared" si="8"/>
        <v>HERE</v>
      </c>
      <c r="AA102" s="2">
        <f>IF(Z102="HERE",Y102,AA101+Graph!$G$1*1000)</f>
        <v>32393598.535414115</v>
      </c>
      <c r="AB102" s="2">
        <f t="shared" si="21"/>
        <v>446562.28571428731</v>
      </c>
      <c r="AC102" s="2">
        <f t="shared" si="30"/>
        <v>1109805.4285714286</v>
      </c>
      <c r="AD102" s="3">
        <f t="shared" si="10"/>
        <v>32393598.535414115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20066527.526207689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32</v>
      </c>
      <c r="C103" s="7"/>
      <c r="D103" s="2" t="e">
        <f t="shared" si="12"/>
        <v>#N/A</v>
      </c>
      <c r="E103" s="2" t="e">
        <f t="shared" si="22"/>
        <v>#N/A</v>
      </c>
      <c r="F103" s="2">
        <v>580616.51044416428</v>
      </c>
      <c r="G103" s="2">
        <f t="shared" si="26"/>
        <v>488938.14285714284</v>
      </c>
      <c r="H103" s="2">
        <f t="shared" si="31"/>
        <v>33077768.041536503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969127.4285714291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589708.07923167944</v>
      </c>
      <c r="Q103" s="2">
        <f t="shared" si="34"/>
        <v>500000</v>
      </c>
      <c r="R103" s="2">
        <f t="shared" si="32"/>
        <v>34003403.963985562</v>
      </c>
      <c r="S103" s="2">
        <f t="shared" si="17"/>
        <v>488938.14285714179</v>
      </c>
      <c r="T103" s="2">
        <f t="shared" si="18"/>
        <v>11061.857142857159</v>
      </c>
      <c r="U103" s="2">
        <f t="shared" si="19"/>
        <v>500000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446562.28571428591</v>
      </c>
      <c r="Y103" s="2">
        <f t="shared" si="29"/>
        <v>32840160.821128402</v>
      </c>
      <c r="Z103" s="2" t="str">
        <f t="shared" si="8"/>
        <v>HERE</v>
      </c>
      <c r="AA103" s="2">
        <f>IF(Z103="HERE",Y103,AA102+Graph!$G$1*1000)</f>
        <v>32840160.821128402</v>
      </c>
      <c r="AB103" s="2">
        <f t="shared" si="21"/>
        <v>446562.28571428731</v>
      </c>
      <c r="AC103" s="2">
        <f t="shared" si="30"/>
        <v>1163243.1428571427</v>
      </c>
      <c r="AD103" s="3">
        <f t="shared" si="10"/>
        <v>32840160.821128402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20505161.502069756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33</v>
      </c>
      <c r="C104" s="7"/>
      <c r="D104" s="2" t="e">
        <f t="shared" si="12"/>
        <v>#N/A</v>
      </c>
      <c r="E104" s="2" t="e">
        <f t="shared" si="22"/>
        <v>#N/A</v>
      </c>
      <c r="F104" s="2">
        <v>584630.82665064931</v>
      </c>
      <c r="G104" s="2">
        <f t="shared" si="26"/>
        <v>488938.14285714284</v>
      </c>
      <c r="H104" s="2">
        <f t="shared" si="31"/>
        <v>33566706.184393644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980189.28571428626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593824.85594236851</v>
      </c>
      <c r="Q104" s="2">
        <f t="shared" si="34"/>
        <v>500000</v>
      </c>
      <c r="R104" s="2">
        <f t="shared" si="32"/>
        <v>34503403.963985562</v>
      </c>
      <c r="S104" s="2">
        <f t="shared" si="17"/>
        <v>488938.14285714179</v>
      </c>
      <c r="T104" s="2">
        <f t="shared" si="18"/>
        <v>11061.857142857159</v>
      </c>
      <c r="U104" s="2">
        <f t="shared" si="19"/>
        <v>500000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446562.28571428568</v>
      </c>
      <c r="Y104" s="2">
        <f t="shared" si="29"/>
        <v>33286723.106842689</v>
      </c>
      <c r="Z104" s="2" t="str">
        <f t="shared" si="8"/>
        <v>HERE</v>
      </c>
      <c r="AA104" s="2">
        <f>IF(Z104="HERE",Y104,AA103+Graph!$G$1*1000)</f>
        <v>33286723.106842689</v>
      </c>
      <c r="AB104" s="2">
        <f t="shared" si="21"/>
        <v>446562.28571428731</v>
      </c>
      <c r="AC104" s="2">
        <f t="shared" si="30"/>
        <v>1216680.857142857</v>
      </c>
      <c r="AD104" s="3">
        <f t="shared" si="10"/>
        <v>33286723.106842689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20943795.477931824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34</v>
      </c>
      <c r="C105" s="7"/>
      <c r="D105" s="2" t="e">
        <f t="shared" si="12"/>
        <v>#N/A</v>
      </c>
      <c r="E105" s="2" t="e">
        <f t="shared" si="22"/>
        <v>#N/A</v>
      </c>
      <c r="F105" s="2">
        <v>588645.14285713434</v>
      </c>
      <c r="G105" s="2">
        <f t="shared" si="26"/>
        <v>488938.14285714284</v>
      </c>
      <c r="H105" s="2">
        <f t="shared" si="31"/>
        <v>34055644.327250786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991251.14285714342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597941.63265305758</v>
      </c>
      <c r="Q105" s="2">
        <f t="shared" si="34"/>
        <v>500000</v>
      </c>
      <c r="R105" s="2">
        <f t="shared" si="32"/>
        <v>35003403.963985562</v>
      </c>
      <c r="S105" s="2">
        <f t="shared" si="17"/>
        <v>488938.14285714179</v>
      </c>
      <c r="T105" s="2">
        <f t="shared" si="18"/>
        <v>11061.857142857159</v>
      </c>
      <c r="U105" s="2">
        <f t="shared" si="19"/>
        <v>500000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446562.28571428568</v>
      </c>
      <c r="Y105" s="2">
        <f t="shared" si="29"/>
        <v>33733285.392556973</v>
      </c>
      <c r="Z105" s="2" t="str">
        <f t="shared" si="8"/>
        <v>HERE</v>
      </c>
      <c r="AA105" s="2">
        <f>IF(Z105="HERE",Y105,AA104+Graph!$G$1*1000)</f>
        <v>33733285.392556973</v>
      </c>
      <c r="AB105" s="2">
        <f t="shared" si="21"/>
        <v>446562.28571428359</v>
      </c>
      <c r="AC105" s="2">
        <f t="shared" si="30"/>
        <v>1270118.5714285714</v>
      </c>
      <c r="AD105" s="3">
        <f t="shared" si="10"/>
        <v>33733285.392556973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21382429.453793894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35</v>
      </c>
      <c r="C106" s="7"/>
      <c r="D106" s="2" t="e">
        <f t="shared" si="12"/>
        <v>#N/A</v>
      </c>
      <c r="E106" s="2" t="e">
        <f t="shared" si="22"/>
        <v>#N/A</v>
      </c>
      <c r="F106" s="2">
        <v>592659.45906361938</v>
      </c>
      <c r="G106" s="2">
        <f t="shared" si="26"/>
        <v>488938.14285714284</v>
      </c>
      <c r="H106" s="2">
        <f t="shared" si="31"/>
        <v>34544582.470107928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1002313.0000000006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602058.40936374664</v>
      </c>
      <c r="Q106" s="2">
        <f t="shared" si="34"/>
        <v>500000</v>
      </c>
      <c r="R106" s="2">
        <f t="shared" si="32"/>
        <v>35503403.963985562</v>
      </c>
      <c r="S106" s="2">
        <f t="shared" si="17"/>
        <v>488938.14285714179</v>
      </c>
      <c r="T106" s="2">
        <f t="shared" si="18"/>
        <v>11061.857142857159</v>
      </c>
      <c r="U106" s="2">
        <f t="shared" si="19"/>
        <v>500000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446562.28571428568</v>
      </c>
      <c r="Y106" s="2">
        <f t="shared" si="29"/>
        <v>34179847.678271256</v>
      </c>
      <c r="Z106" s="2" t="str">
        <f t="shared" si="8"/>
        <v>HERE</v>
      </c>
      <c r="AA106" s="2">
        <f>IF(Z106="HERE",Y106,AA105+Graph!$G$1*1000)</f>
        <v>34179847.678271256</v>
      </c>
      <c r="AB106" s="2">
        <f t="shared" si="21"/>
        <v>446562.28571428359</v>
      </c>
      <c r="AC106" s="2">
        <f t="shared" si="30"/>
        <v>1323556.2857142857</v>
      </c>
      <c r="AD106" s="3">
        <f t="shared" si="10"/>
        <v>34179847.678271256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21821063.429655965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36</v>
      </c>
      <c r="C107" s="7"/>
      <c r="D107" s="2" t="e">
        <f t="shared" si="12"/>
        <v>#N/A</v>
      </c>
      <c r="E107" s="2" t="e">
        <f t="shared" si="22"/>
        <v>#N/A</v>
      </c>
      <c r="F107" s="2">
        <v>596673.77527010441</v>
      </c>
      <c r="G107" s="2">
        <f t="shared" si="26"/>
        <v>488938.14285714284</v>
      </c>
      <c r="H107" s="2">
        <f t="shared" si="31"/>
        <v>35033520.61296507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1013374.8571428577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606175.18607443571</v>
      </c>
      <c r="Q107" s="2">
        <f t="shared" si="34"/>
        <v>500000</v>
      </c>
      <c r="R107" s="2">
        <f t="shared" si="32"/>
        <v>36003403.963985562</v>
      </c>
      <c r="S107" s="2">
        <f t="shared" si="17"/>
        <v>488938.14285714179</v>
      </c>
      <c r="T107" s="2">
        <f t="shared" si="18"/>
        <v>11061.857142857159</v>
      </c>
      <c r="U107" s="2">
        <f t="shared" si="19"/>
        <v>500000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446562.28571428568</v>
      </c>
      <c r="Y107" s="2">
        <f t="shared" si="29"/>
        <v>34626409.96398554</v>
      </c>
      <c r="Z107" s="2" t="str">
        <f t="shared" si="8"/>
        <v>HERE</v>
      </c>
      <c r="AA107" s="2">
        <f>IF(Z107="HERE",Y107,AA106+Graph!$G$1*1000)</f>
        <v>34626409.96398554</v>
      </c>
      <c r="AB107" s="2">
        <f t="shared" si="21"/>
        <v>446562.28571428359</v>
      </c>
      <c r="AC107" s="2">
        <f t="shared" si="30"/>
        <v>1376994</v>
      </c>
      <c r="AD107" s="3">
        <f t="shared" si="10"/>
        <v>34626409.96398554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22259697.405518033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37</v>
      </c>
      <c r="C108" s="7"/>
      <c r="D108" s="2" t="e">
        <f t="shared" si="12"/>
        <v>#N/A</v>
      </c>
      <c r="E108" s="2" t="e">
        <f t="shared" si="22"/>
        <v>#N/A</v>
      </c>
      <c r="F108" s="2">
        <v>600688.09147658944</v>
      </c>
      <c r="G108" s="2">
        <f t="shared" si="26"/>
        <v>488938.14285714284</v>
      </c>
      <c r="H108" s="2">
        <f t="shared" si="31"/>
        <v>35522458.755822212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1024436.7142857149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610291.96278512478</v>
      </c>
      <c r="Q108" s="2">
        <f t="shared" si="34"/>
        <v>500000</v>
      </c>
      <c r="R108" s="2">
        <f t="shared" si="32"/>
        <v>36503403.963985562</v>
      </c>
      <c r="S108" s="2">
        <f t="shared" si="17"/>
        <v>488938.14285714179</v>
      </c>
      <c r="T108" s="2">
        <f t="shared" si="18"/>
        <v>11061.857142857159</v>
      </c>
      <c r="U108" s="2">
        <f t="shared" si="19"/>
        <v>500000</v>
      </c>
      <c r="V108" s="2">
        <f t="shared" si="33"/>
        <v>1508825.75</v>
      </c>
      <c r="W108" s="2">
        <f t="shared" si="20"/>
        <v>131831.75</v>
      </c>
      <c r="X108" s="2">
        <f t="shared" si="6"/>
        <v>368168.25</v>
      </c>
      <c r="Y108" s="2">
        <f t="shared" si="29"/>
        <v>34994578.21398554</v>
      </c>
      <c r="Z108" s="2" t="str">
        <f t="shared" si="8"/>
        <v>HERE</v>
      </c>
      <c r="AA108" s="2">
        <f>IF(Z108="HERE",Y108,AA107+Graph!$G$1*1000)</f>
        <v>34994578.21398554</v>
      </c>
      <c r="AB108" s="2">
        <f t="shared" si="21"/>
        <v>368168.25</v>
      </c>
      <c r="AC108" s="2">
        <f t="shared" si="30"/>
        <v>1508825.75</v>
      </c>
      <c r="AD108" s="3">
        <f t="shared" si="10"/>
        <v>34994578.21398554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22698331.3813801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38</v>
      </c>
      <c r="C109" s="7"/>
      <c r="D109" s="2" t="e">
        <f t="shared" si="12"/>
        <v>#N/A</v>
      </c>
      <c r="E109" s="2" t="e">
        <f t="shared" si="22"/>
        <v>#N/A</v>
      </c>
      <c r="F109" s="2">
        <v>604702.40768307447</v>
      </c>
      <c r="G109" s="2">
        <f t="shared" si="26"/>
        <v>488938.14285714284</v>
      </c>
      <c r="H109" s="2">
        <f t="shared" si="31"/>
        <v>36011396.898679353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1035498.5714285721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614408.73949578404</v>
      </c>
      <c r="Q109" s="2">
        <f t="shared" si="34"/>
        <v>500000</v>
      </c>
      <c r="R109" s="2">
        <f t="shared" si="32"/>
        <v>37003403.963985562</v>
      </c>
      <c r="S109" s="2">
        <f t="shared" si="17"/>
        <v>488938.14285714179</v>
      </c>
      <c r="T109" s="2">
        <f t="shared" si="18"/>
        <v>11061.857142857159</v>
      </c>
      <c r="U109" s="2">
        <f t="shared" si="19"/>
        <v>500000</v>
      </c>
      <c r="V109" s="2">
        <f t="shared" si="33"/>
        <v>1640657.5</v>
      </c>
      <c r="W109" s="2">
        <f t="shared" si="20"/>
        <v>131831.75</v>
      </c>
      <c r="X109" s="2">
        <f t="shared" si="6"/>
        <v>368168.25</v>
      </c>
      <c r="Y109" s="2">
        <f t="shared" si="29"/>
        <v>35362746.46398554</v>
      </c>
      <c r="Z109" s="2" t="str">
        <f t="shared" si="8"/>
        <v>HERE</v>
      </c>
      <c r="AA109" s="2">
        <f>IF(Z109="HERE",Y109,AA108+Graph!$G$1*1000)</f>
        <v>35362746.46398554</v>
      </c>
      <c r="AB109" s="2">
        <f t="shared" si="21"/>
        <v>368168.25</v>
      </c>
      <c r="AC109" s="2">
        <f t="shared" si="30"/>
        <v>1640657.5</v>
      </c>
      <c r="AD109" s="3">
        <f t="shared" si="10"/>
        <v>35362746.46398554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23136965.357242167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39</v>
      </c>
      <c r="C110" s="7"/>
      <c r="D110" s="2" t="e">
        <f t="shared" si="12"/>
        <v>#N/A</v>
      </c>
      <c r="E110" s="2" t="e">
        <f t="shared" si="22"/>
        <v>#N/A</v>
      </c>
      <c r="F110" s="2">
        <v>608716.72388955951</v>
      </c>
      <c r="G110" s="2">
        <f t="shared" si="26"/>
        <v>488938.14285714284</v>
      </c>
      <c r="H110" s="2">
        <f t="shared" si="31"/>
        <v>36500335.041536495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1046560.4285714292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618525.51620647311</v>
      </c>
      <c r="Q110" s="2">
        <f t="shared" si="34"/>
        <v>500000</v>
      </c>
      <c r="R110" s="2">
        <f t="shared" si="32"/>
        <v>37503403.963985562</v>
      </c>
      <c r="S110" s="2">
        <f t="shared" si="17"/>
        <v>488938.14285714179</v>
      </c>
      <c r="T110" s="2">
        <f t="shared" si="18"/>
        <v>11061.857142857159</v>
      </c>
      <c r="U110" s="2">
        <f t="shared" si="19"/>
        <v>500000</v>
      </c>
      <c r="V110" s="2">
        <f t="shared" si="33"/>
        <v>1772489.25</v>
      </c>
      <c r="W110" s="2">
        <f t="shared" si="20"/>
        <v>131831.75</v>
      </c>
      <c r="X110" s="2">
        <f t="shared" si="6"/>
        <v>368168.25</v>
      </c>
      <c r="Y110" s="2">
        <f t="shared" si="29"/>
        <v>35730914.71398554</v>
      </c>
      <c r="Z110" s="2" t="str">
        <f t="shared" si="8"/>
        <v>HERE</v>
      </c>
      <c r="AA110" s="2">
        <f>IF(Z110="HERE",Y110,AA109+Graph!$G$1*1000)</f>
        <v>35730914.71398554</v>
      </c>
      <c r="AB110" s="2">
        <f t="shared" si="21"/>
        <v>368168.25</v>
      </c>
      <c r="AC110" s="2">
        <f t="shared" si="30"/>
        <v>1772489.25</v>
      </c>
      <c r="AD110" s="3">
        <f t="shared" si="10"/>
        <v>35730914.71398554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23575599.333104234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40</v>
      </c>
      <c r="C111" s="7"/>
      <c r="D111" s="2" t="e">
        <f t="shared" si="12"/>
        <v>#N/A</v>
      </c>
      <c r="E111" s="2" t="e">
        <f t="shared" si="22"/>
        <v>#N/A</v>
      </c>
      <c r="F111" s="2">
        <v>612731.04009604454</v>
      </c>
      <c r="G111" s="2">
        <f t="shared" si="26"/>
        <v>488938.14285714284</v>
      </c>
      <c r="H111" s="2">
        <f t="shared" si="31"/>
        <v>36989273.184393637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1057622.2857142864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622642.29291716218</v>
      </c>
      <c r="Q111" s="2">
        <f t="shared" si="34"/>
        <v>500000</v>
      </c>
      <c r="R111" s="2">
        <f t="shared" si="32"/>
        <v>38003403.963985562</v>
      </c>
      <c r="S111" s="2">
        <f t="shared" si="17"/>
        <v>488938.14285714179</v>
      </c>
      <c r="T111" s="2">
        <f t="shared" si="18"/>
        <v>11061.857142857159</v>
      </c>
      <c r="U111" s="2">
        <f t="shared" si="19"/>
        <v>500000</v>
      </c>
      <c r="V111" s="2">
        <f t="shared" si="33"/>
        <v>1904321</v>
      </c>
      <c r="W111" s="2">
        <f t="shared" si="20"/>
        <v>131831.75</v>
      </c>
      <c r="X111" s="2">
        <f t="shared" si="6"/>
        <v>368168.25</v>
      </c>
      <c r="Y111" s="2">
        <f t="shared" si="29"/>
        <v>36099082.96398554</v>
      </c>
      <c r="Z111" s="2" t="str">
        <f t="shared" si="8"/>
        <v>HERE</v>
      </c>
      <c r="AA111" s="2">
        <f>IF(Z111="HERE",Y111,AA110+Graph!$G$1*1000)</f>
        <v>36099082.96398554</v>
      </c>
      <c r="AB111" s="2">
        <f t="shared" si="21"/>
        <v>368168.25</v>
      </c>
      <c r="AC111" s="2">
        <f t="shared" si="30"/>
        <v>1904321</v>
      </c>
      <c r="AD111" s="3">
        <f t="shared" si="10"/>
        <v>36099082.96398554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24014233.308966305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41</v>
      </c>
      <c r="C112" s="7"/>
      <c r="D112" s="2" t="e">
        <f t="shared" si="12"/>
        <v>#N/A</v>
      </c>
      <c r="E112" s="2" t="e">
        <f t="shared" si="22"/>
        <v>#N/A</v>
      </c>
      <c r="F112" s="2">
        <v>616745.35630249977</v>
      </c>
      <c r="G112" s="2">
        <f t="shared" si="26"/>
        <v>488938.14285714284</v>
      </c>
      <c r="H112" s="2">
        <f t="shared" si="31"/>
        <v>37478211.327250779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1068684.1428571434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626759.06962785125</v>
      </c>
      <c r="Q112" s="2">
        <f t="shared" si="34"/>
        <v>500000</v>
      </c>
      <c r="R112" s="2">
        <f t="shared" si="32"/>
        <v>38503403.963985562</v>
      </c>
      <c r="S112" s="2">
        <f t="shared" si="17"/>
        <v>488938.14285714179</v>
      </c>
      <c r="T112" s="2">
        <f t="shared" si="18"/>
        <v>11061.857142857043</v>
      </c>
      <c r="U112" s="2">
        <f t="shared" si="19"/>
        <v>500000</v>
      </c>
      <c r="V112" s="2">
        <f t="shared" si="33"/>
        <v>2036152.75</v>
      </c>
      <c r="W112" s="2">
        <f t="shared" si="20"/>
        <v>131831.75</v>
      </c>
      <c r="X112" s="2">
        <f t="shared" si="6"/>
        <v>368168.25</v>
      </c>
      <c r="Y112" s="2">
        <f t="shared" si="29"/>
        <v>36467251.21398554</v>
      </c>
      <c r="Z112" s="2" t="str">
        <f t="shared" si="8"/>
        <v>HERE</v>
      </c>
      <c r="AA112" s="2">
        <f>IF(Z112="HERE",Y112,AA111+Graph!$G$1*1000)</f>
        <v>36467251.21398554</v>
      </c>
      <c r="AB112" s="2">
        <f t="shared" si="21"/>
        <v>368168.25</v>
      </c>
      <c r="AC112" s="2">
        <f t="shared" si="30"/>
        <v>2036152.75</v>
      </c>
      <c r="AD112" s="3">
        <f t="shared" si="10"/>
        <v>36467251.21398554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24452867.284828372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42</v>
      </c>
      <c r="C113" s="7"/>
      <c r="D113" s="2" t="e">
        <f t="shared" si="12"/>
        <v>#N/A</v>
      </c>
      <c r="E113" s="2" t="e">
        <f t="shared" si="22"/>
        <v>#N/A</v>
      </c>
      <c r="F113" s="2">
        <v>620759.6725089848</v>
      </c>
      <c r="G113" s="2">
        <f t="shared" si="26"/>
        <v>488938.14285714284</v>
      </c>
      <c r="H113" s="2">
        <f t="shared" si="31"/>
        <v>37967149.47010792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1079746.0000000005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630875.84633854032</v>
      </c>
      <c r="Q113" s="2">
        <f t="shared" si="34"/>
        <v>500000</v>
      </c>
      <c r="R113" s="2">
        <f t="shared" si="32"/>
        <v>39003403.963985562</v>
      </c>
      <c r="S113" s="2">
        <f t="shared" si="17"/>
        <v>488938.14285714179</v>
      </c>
      <c r="T113" s="2">
        <f t="shared" si="18"/>
        <v>11061.857142857043</v>
      </c>
      <c r="U113" s="2">
        <f t="shared" si="19"/>
        <v>500000</v>
      </c>
      <c r="V113" s="2">
        <f t="shared" si="33"/>
        <v>2167984.5</v>
      </c>
      <c r="W113" s="2">
        <f t="shared" si="20"/>
        <v>131831.75</v>
      </c>
      <c r="X113" s="2">
        <f t="shared" si="6"/>
        <v>368168.25</v>
      </c>
      <c r="Y113" s="2">
        <f t="shared" si="29"/>
        <v>36835419.46398554</v>
      </c>
      <c r="Z113" s="2" t="str">
        <f t="shared" si="8"/>
        <v>HERE</v>
      </c>
      <c r="AA113" s="2">
        <f>IF(Z113="HERE",Y113,AA112+Graph!$G$1*1000)</f>
        <v>36835419.46398554</v>
      </c>
      <c r="AB113" s="2">
        <f t="shared" si="21"/>
        <v>368168.25</v>
      </c>
      <c r="AC113" s="2">
        <f t="shared" si="30"/>
        <v>2167984.5</v>
      </c>
      <c r="AD113" s="3">
        <f t="shared" si="10"/>
        <v>36835419.46398554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24891501.260690439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43</v>
      </c>
      <c r="C114" s="7"/>
      <c r="D114" s="2" t="e">
        <f t="shared" si="12"/>
        <v>#N/A</v>
      </c>
      <c r="E114" s="2" t="e">
        <f t="shared" si="22"/>
        <v>#N/A</v>
      </c>
      <c r="F114" s="2">
        <v>624773.98871546984</v>
      </c>
      <c r="G114" s="2">
        <f t="shared" si="26"/>
        <v>488938.14285714284</v>
      </c>
      <c r="H114" s="2">
        <f t="shared" si="31"/>
        <v>38456087.612965062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1090807.8571428575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634992.62304922938</v>
      </c>
      <c r="Q114" s="2">
        <f t="shared" si="34"/>
        <v>500000</v>
      </c>
      <c r="R114" s="2">
        <f t="shared" si="32"/>
        <v>39503403.963985562</v>
      </c>
      <c r="S114" s="2">
        <f t="shared" si="17"/>
        <v>488938.14285714179</v>
      </c>
      <c r="T114" s="2">
        <f t="shared" si="18"/>
        <v>11061.857142857043</v>
      </c>
      <c r="U114" s="2">
        <f t="shared" si="19"/>
        <v>500000</v>
      </c>
      <c r="V114" s="2">
        <f t="shared" si="33"/>
        <v>2299816.25</v>
      </c>
      <c r="W114" s="2">
        <f t="shared" si="20"/>
        <v>131831.75</v>
      </c>
      <c r="X114" s="2">
        <f t="shared" si="6"/>
        <v>368168.25</v>
      </c>
      <c r="Y114" s="2">
        <f t="shared" si="29"/>
        <v>37203587.71398554</v>
      </c>
      <c r="Z114" s="2" t="str">
        <f t="shared" si="8"/>
        <v>HERE</v>
      </c>
      <c r="AA114" s="2">
        <f>IF(Z114="HERE",Y114,AA113+Graph!$G$1*1000)</f>
        <v>37203587.71398554</v>
      </c>
      <c r="AB114" s="2">
        <f t="shared" si="21"/>
        <v>368168.25</v>
      </c>
      <c r="AC114" s="2">
        <f t="shared" si="30"/>
        <v>2299816.25</v>
      </c>
      <c r="AD114" s="3">
        <f t="shared" si="10"/>
        <v>37203587.71398554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25330135.236552507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44</v>
      </c>
      <c r="C115" s="7"/>
      <c r="D115" s="2" t="e">
        <f t="shared" si="12"/>
        <v>#N/A</v>
      </c>
      <c r="E115" s="2" t="e">
        <f t="shared" si="22"/>
        <v>#N/A</v>
      </c>
      <c r="F115" s="2">
        <v>628788.30492195487</v>
      </c>
      <c r="G115" s="2">
        <f t="shared" si="26"/>
        <v>488938.14285714284</v>
      </c>
      <c r="H115" s="2">
        <f t="shared" si="31"/>
        <v>38945025.755822204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1101869.7142857146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639109.39975988865</v>
      </c>
      <c r="Q115" s="2">
        <f t="shared" si="34"/>
        <v>500000</v>
      </c>
      <c r="R115" s="2">
        <f t="shared" si="32"/>
        <v>40003403.963985562</v>
      </c>
      <c r="S115" s="2">
        <f t="shared" si="17"/>
        <v>488938.14285714179</v>
      </c>
      <c r="T115" s="2">
        <f t="shared" si="18"/>
        <v>11061.857142857043</v>
      </c>
      <c r="U115" s="2">
        <f t="shared" si="19"/>
        <v>500000</v>
      </c>
      <c r="V115" s="2">
        <f t="shared" si="33"/>
        <v>2431648</v>
      </c>
      <c r="W115" s="2">
        <f t="shared" si="20"/>
        <v>131831.75</v>
      </c>
      <c r="X115" s="2">
        <f t="shared" si="6"/>
        <v>368168.25</v>
      </c>
      <c r="Y115" s="2">
        <f t="shared" si="29"/>
        <v>37571755.96398554</v>
      </c>
      <c r="Z115" s="2" t="str">
        <f t="shared" si="8"/>
        <v>HERE</v>
      </c>
      <c r="AA115" s="2">
        <f>IF(Z115="HERE",Y115,AA114+Graph!$G$1*1000)</f>
        <v>37571755.96398554</v>
      </c>
      <c r="AB115" s="2">
        <f t="shared" si="21"/>
        <v>368168.25</v>
      </c>
      <c r="AC115" s="2">
        <f t="shared" si="30"/>
        <v>2431648</v>
      </c>
      <c r="AD115" s="3">
        <f t="shared" si="10"/>
        <v>37571755.96398554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25768769.212414574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45</v>
      </c>
      <c r="C116" s="7"/>
      <c r="D116" s="2" t="e">
        <f t="shared" si="12"/>
        <v>#N/A</v>
      </c>
      <c r="E116" s="2" t="e">
        <f t="shared" si="22"/>
        <v>#N/A</v>
      </c>
      <c r="F116" s="2">
        <v>632802.6211284399</v>
      </c>
      <c r="G116" s="2">
        <f t="shared" si="26"/>
        <v>488938.14285714284</v>
      </c>
      <c r="H116" s="2">
        <f t="shared" si="31"/>
        <v>39433963.898679346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1112931.5714285716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643226.17647057772</v>
      </c>
      <c r="Q116" s="2">
        <f t="shared" si="34"/>
        <v>500000</v>
      </c>
      <c r="R116" s="2">
        <f t="shared" si="32"/>
        <v>40503403.963985562</v>
      </c>
      <c r="S116" s="2">
        <f t="shared" si="17"/>
        <v>488938.14285714179</v>
      </c>
      <c r="T116" s="2">
        <f t="shared" si="18"/>
        <v>11061.857142857043</v>
      </c>
      <c r="U116" s="2">
        <f t="shared" si="19"/>
        <v>500000</v>
      </c>
      <c r="V116" s="2">
        <f t="shared" si="33"/>
        <v>2639309</v>
      </c>
      <c r="W116" s="2">
        <f t="shared" si="20"/>
        <v>207661</v>
      </c>
      <c r="X116" s="2">
        <f t="shared" si="6"/>
        <v>292339</v>
      </c>
      <c r="Y116" s="2">
        <f t="shared" si="29"/>
        <v>37864094.96398554</v>
      </c>
      <c r="Z116" s="2" t="str">
        <f t="shared" si="8"/>
        <v>HERE</v>
      </c>
      <c r="AA116" s="2">
        <f>IF(Z116="HERE",Y116,AA115+Graph!$G$1*1000)</f>
        <v>37864094.96398554</v>
      </c>
      <c r="AB116" s="2">
        <f t="shared" si="21"/>
        <v>292339</v>
      </c>
      <c r="AC116" s="2">
        <f t="shared" si="30"/>
        <v>2639309</v>
      </c>
      <c r="AD116" s="3">
        <f t="shared" si="10"/>
        <v>37864094.96398554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26207403.188276649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46</v>
      </c>
      <c r="C117" s="7"/>
      <c r="D117" s="2" t="e">
        <f t="shared" si="12"/>
        <v>#N/A</v>
      </c>
      <c r="E117" s="2" t="e">
        <f t="shared" si="22"/>
        <v>#N/A</v>
      </c>
      <c r="F117" s="2">
        <v>636816.93733492494</v>
      </c>
      <c r="G117" s="2">
        <f t="shared" si="26"/>
        <v>488938.14285714284</v>
      </c>
      <c r="H117" s="2">
        <f t="shared" si="31"/>
        <v>39922902.041536488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1123993.4285714286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647342.95318126678</v>
      </c>
      <c r="Q117" s="2">
        <f t="shared" si="34"/>
        <v>500000</v>
      </c>
      <c r="R117" s="2">
        <f t="shared" si="32"/>
        <v>41003403.963985562</v>
      </c>
      <c r="S117" s="2">
        <f t="shared" si="17"/>
        <v>488938.14285714179</v>
      </c>
      <c r="T117" s="2">
        <f t="shared" si="18"/>
        <v>11061.857142857043</v>
      </c>
      <c r="U117" s="2">
        <f t="shared" si="19"/>
        <v>500000</v>
      </c>
      <c r="V117" s="2">
        <f t="shared" si="33"/>
        <v>2918252</v>
      </c>
      <c r="W117" s="2">
        <f t="shared" si="20"/>
        <v>278943</v>
      </c>
      <c r="X117" s="2">
        <f t="shared" si="6"/>
        <v>221057</v>
      </c>
      <c r="Y117" s="2">
        <f t="shared" si="29"/>
        <v>38085151.96398554</v>
      </c>
      <c r="Z117" s="2" t="str">
        <f t="shared" si="8"/>
        <v>HERE</v>
      </c>
      <c r="AA117" s="2">
        <f>IF(Z117="HERE",Y117,AA116+Graph!$G$1*1000)</f>
        <v>38085151.96398554</v>
      </c>
      <c r="AB117" s="2">
        <f t="shared" si="21"/>
        <v>221057</v>
      </c>
      <c r="AC117" s="2">
        <f t="shared" si="30"/>
        <v>2918252</v>
      </c>
      <c r="AD117" s="3">
        <f t="shared" si="10"/>
        <v>38085151.96398554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26646037.164138716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47</v>
      </c>
      <c r="C118" s="7"/>
      <c r="D118" s="2" t="e">
        <f t="shared" si="12"/>
        <v>#N/A</v>
      </c>
      <c r="E118" s="2" t="e">
        <f t="shared" si="22"/>
        <v>#N/A</v>
      </c>
      <c r="F118" s="2">
        <v>640831.25354140997</v>
      </c>
      <c r="G118" s="2">
        <f t="shared" si="26"/>
        <v>488938.14285714284</v>
      </c>
      <c r="H118" s="2">
        <f t="shared" si="31"/>
        <v>40411840.184393629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1135055.2857142857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651459.72989195585</v>
      </c>
      <c r="Q118" s="2">
        <f t="shared" si="34"/>
        <v>500000</v>
      </c>
      <c r="R118" s="2">
        <f t="shared" si="32"/>
        <v>41503403.963985562</v>
      </c>
      <c r="S118" s="2">
        <f t="shared" si="17"/>
        <v>488938.14285714179</v>
      </c>
      <c r="T118" s="2">
        <f t="shared" si="18"/>
        <v>11061.857142857043</v>
      </c>
      <c r="U118" s="2">
        <f t="shared" si="19"/>
        <v>500000</v>
      </c>
      <c r="V118" s="2">
        <f t="shared" si="33"/>
        <v>3234946</v>
      </c>
      <c r="W118" s="2">
        <f t="shared" si="20"/>
        <v>316694</v>
      </c>
      <c r="X118" s="2">
        <f t="shared" si="6"/>
        <v>183306</v>
      </c>
      <c r="Y118" s="2">
        <f t="shared" si="29"/>
        <v>38268457.96398554</v>
      </c>
      <c r="Z118" s="2" t="str">
        <f t="shared" si="8"/>
        <v>HERE</v>
      </c>
      <c r="AA118" s="2">
        <f>IF(Z118="HERE",Y118,AA117+Graph!$G$1*1000)</f>
        <v>38268457.96398554</v>
      </c>
      <c r="AB118" s="2">
        <f t="shared" si="21"/>
        <v>183306</v>
      </c>
      <c r="AC118" s="2">
        <f t="shared" si="30"/>
        <v>3234946</v>
      </c>
      <c r="AD118" s="3">
        <f t="shared" si="10"/>
        <v>38268457.96398554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27084671.140000783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48</v>
      </c>
      <c r="C119" s="7"/>
      <c r="D119" s="2" t="e">
        <f t="shared" si="12"/>
        <v>#N/A</v>
      </c>
      <c r="E119" s="2" t="e">
        <f t="shared" si="22"/>
        <v>#N/A</v>
      </c>
      <c r="F119" s="2">
        <v>644845.569747895</v>
      </c>
      <c r="G119" s="2">
        <f t="shared" si="26"/>
        <v>488938.14285714284</v>
      </c>
      <c r="H119" s="2">
        <f t="shared" si="31"/>
        <v>40900778.327250771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1146117.1428571427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655576.50660264492</v>
      </c>
      <c r="Q119" s="2">
        <f t="shared" si="34"/>
        <v>500000</v>
      </c>
      <c r="R119" s="2">
        <f t="shared" si="32"/>
        <v>42003403.963985562</v>
      </c>
      <c r="S119" s="2">
        <f t="shared" si="17"/>
        <v>488938.14285714179</v>
      </c>
      <c r="T119" s="2">
        <f t="shared" si="18"/>
        <v>11061.857142857043</v>
      </c>
      <c r="U119" s="2">
        <f t="shared" si="19"/>
        <v>500000</v>
      </c>
      <c r="V119" s="2">
        <f t="shared" si="33"/>
        <v>3559179</v>
      </c>
      <c r="W119" s="2">
        <f t="shared" si="20"/>
        <v>324233</v>
      </c>
      <c r="X119" s="2">
        <f t="shared" si="6"/>
        <v>175767</v>
      </c>
      <c r="Y119" s="2">
        <f t="shared" si="29"/>
        <v>38444224.96398554</v>
      </c>
      <c r="Z119" s="2" t="str">
        <f t="shared" si="8"/>
        <v>HERE</v>
      </c>
      <c r="AA119" s="2">
        <f>IF(Z119="HERE",Y119,AA118+Graph!$G$1*1000)</f>
        <v>38444224.96398554</v>
      </c>
      <c r="AB119" s="2">
        <f t="shared" si="21"/>
        <v>175767</v>
      </c>
      <c r="AC119" s="2">
        <f t="shared" si="30"/>
        <v>3559179</v>
      </c>
      <c r="AD119" s="3">
        <f t="shared" si="10"/>
        <v>38444224.96398554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27523305.11586285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49</v>
      </c>
      <c r="C120" s="7"/>
      <c r="D120" s="2" t="e">
        <f t="shared" si="12"/>
        <v>#N/A</v>
      </c>
      <c r="E120" s="2" t="e">
        <f t="shared" si="22"/>
        <v>#N/A</v>
      </c>
      <c r="F120" s="2">
        <v>648859.88595438004</v>
      </c>
      <c r="G120" s="2">
        <f t="shared" si="26"/>
        <v>488938.14285714284</v>
      </c>
      <c r="H120" s="2">
        <f t="shared" si="31"/>
        <v>41389716.470107913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1157178.9999999998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659693.28331333399</v>
      </c>
      <c r="Q120" s="2">
        <f t="shared" si="34"/>
        <v>500000</v>
      </c>
      <c r="R120" s="2">
        <f t="shared" si="32"/>
        <v>42503403.963985562</v>
      </c>
      <c r="S120" s="2">
        <f t="shared" si="17"/>
        <v>488938.14285714179</v>
      </c>
      <c r="T120" s="2">
        <f t="shared" si="18"/>
        <v>11061.857142857043</v>
      </c>
      <c r="U120" s="2">
        <f t="shared" si="19"/>
        <v>500000</v>
      </c>
      <c r="V120" s="2">
        <f t="shared" si="33"/>
        <v>3837094</v>
      </c>
      <c r="W120" s="2">
        <f t="shared" si="20"/>
        <v>277915</v>
      </c>
      <c r="X120" s="2">
        <f t="shared" si="6"/>
        <v>222085</v>
      </c>
      <c r="Y120" s="2">
        <f t="shared" si="29"/>
        <v>38666309.96398554</v>
      </c>
      <c r="Z120" s="2" t="str">
        <f t="shared" si="8"/>
        <v>HERE</v>
      </c>
      <c r="AA120" s="2">
        <f>IF(Z120="HERE",Y120,AA119+Graph!$G$1*1000)</f>
        <v>38666309.96398554</v>
      </c>
      <c r="AB120" s="2">
        <f t="shared" si="21"/>
        <v>222085</v>
      </c>
      <c r="AC120" s="2">
        <f t="shared" si="30"/>
        <v>3837094</v>
      </c>
      <c r="AD120" s="3">
        <f t="shared" si="10"/>
        <v>38666309.96398554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27961939.091724917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50</v>
      </c>
      <c r="C121" s="7"/>
      <c r="D121" s="2" t="e">
        <f t="shared" si="12"/>
        <v>#N/A</v>
      </c>
      <c r="E121" s="2" t="e">
        <f t="shared" si="22"/>
        <v>#N/A</v>
      </c>
      <c r="F121" s="2">
        <v>652874.20216086507</v>
      </c>
      <c r="G121" s="2">
        <f t="shared" si="26"/>
        <v>488938.14285714284</v>
      </c>
      <c r="H121" s="2">
        <f t="shared" si="31"/>
        <v>41878654.612965055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1168240.8571428568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663810.06002399325</v>
      </c>
      <c r="Q121" s="2">
        <f t="shared" si="34"/>
        <v>500000</v>
      </c>
      <c r="R121" s="2">
        <f t="shared" si="32"/>
        <v>43003403.963985562</v>
      </c>
      <c r="S121" s="2">
        <f t="shared" si="17"/>
        <v>488938.14285714179</v>
      </c>
      <c r="T121" s="2">
        <f t="shared" si="18"/>
        <v>11061.857142857043</v>
      </c>
      <c r="U121" s="2">
        <f t="shared" si="19"/>
        <v>500000</v>
      </c>
      <c r="V121" s="2">
        <f t="shared" si="33"/>
        <v>4062501</v>
      </c>
      <c r="W121" s="2">
        <f t="shared" si="20"/>
        <v>225407</v>
      </c>
      <c r="X121" s="2">
        <f t="shared" si="6"/>
        <v>274593</v>
      </c>
      <c r="Y121" s="2">
        <f t="shared" si="29"/>
        <v>38940902.96398554</v>
      </c>
      <c r="Z121" s="2" t="str">
        <f t="shared" si="8"/>
        <v>HERE</v>
      </c>
      <c r="AA121" s="2">
        <f>IF(Z121="HERE",Y121,AA120+Graph!$G$1*1000)</f>
        <v>38940902.96398554</v>
      </c>
      <c r="AB121" s="2">
        <f t="shared" si="21"/>
        <v>274593</v>
      </c>
      <c r="AC121" s="2">
        <f t="shared" si="30"/>
        <v>4062501</v>
      </c>
      <c r="AD121" s="3">
        <f t="shared" si="10"/>
        <v>38940902.96398554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28400573.067586988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51</v>
      </c>
      <c r="C122" s="7"/>
      <c r="D122" s="2" t="e">
        <f t="shared" si="12"/>
        <v>#N/A</v>
      </c>
      <c r="E122" s="2" t="e">
        <f t="shared" si="22"/>
        <v>#N/A</v>
      </c>
      <c r="F122" s="2">
        <v>656888.5183673501</v>
      </c>
      <c r="G122" s="2">
        <f t="shared" si="26"/>
        <v>488938.14285714284</v>
      </c>
      <c r="H122" s="2">
        <f t="shared" si="31"/>
        <v>42367592.755822197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1179302.7142857139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667926.83673468232</v>
      </c>
      <c r="Q122" s="2">
        <f t="shared" si="34"/>
        <v>500000</v>
      </c>
      <c r="R122" s="2">
        <f t="shared" si="32"/>
        <v>43503403.963985562</v>
      </c>
      <c r="S122" s="2">
        <f t="shared" si="17"/>
        <v>488938.14285714179</v>
      </c>
      <c r="T122" s="2">
        <f t="shared" si="18"/>
        <v>11061.857142857043</v>
      </c>
      <c r="U122" s="2">
        <f t="shared" si="19"/>
        <v>500000</v>
      </c>
      <c r="V122" s="2">
        <f t="shared" si="33"/>
        <v>4266577</v>
      </c>
      <c r="W122" s="2">
        <f t="shared" si="20"/>
        <v>204076</v>
      </c>
      <c r="X122" s="2">
        <f t="shared" si="6"/>
        <v>295924</v>
      </c>
      <c r="Y122" s="2">
        <f t="shared" si="29"/>
        <v>39236826.96398554</v>
      </c>
      <c r="Z122" s="2" t="str">
        <f t="shared" si="8"/>
        <v>HERE</v>
      </c>
      <c r="AA122" s="2">
        <f>IF(Z122="HERE",Y122,AA121+Graph!$G$1*1000)</f>
        <v>39236826.96398554</v>
      </c>
      <c r="AB122" s="2">
        <f t="shared" si="21"/>
        <v>295924</v>
      </c>
      <c r="AC122" s="2">
        <f t="shared" si="30"/>
        <v>4266577</v>
      </c>
      <c r="AD122" s="3">
        <f t="shared" si="10"/>
        <v>39236826.96398554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28805151.010444131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52</v>
      </c>
      <c r="C123" s="7"/>
      <c r="D123" s="2" t="e">
        <f t="shared" si="12"/>
        <v>#N/A</v>
      </c>
      <c r="E123" s="2" t="e">
        <f t="shared" si="22"/>
        <v>#N/A</v>
      </c>
      <c r="F123" s="2">
        <v>660902.83457383513</v>
      </c>
      <c r="G123" s="2">
        <f t="shared" si="26"/>
        <v>488938.14285714284</v>
      </c>
      <c r="H123" s="2">
        <f t="shared" si="31"/>
        <v>42856530.898679338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1190364.5714285709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672043.61344537139</v>
      </c>
      <c r="Q123" s="2">
        <f t="shared" si="34"/>
        <v>500000</v>
      </c>
      <c r="R123" s="2">
        <f t="shared" si="32"/>
        <v>44003403.963985562</v>
      </c>
      <c r="S123" s="2">
        <f t="shared" si="17"/>
        <v>488938.14285714179</v>
      </c>
      <c r="T123" s="2">
        <f t="shared" si="18"/>
        <v>11061.857142857043</v>
      </c>
      <c r="U123" s="2">
        <f t="shared" si="19"/>
        <v>500000</v>
      </c>
      <c r="V123" s="2">
        <f t="shared" si="33"/>
        <v>4609740</v>
      </c>
      <c r="W123" s="2">
        <f t="shared" si="20"/>
        <v>343163</v>
      </c>
      <c r="X123" s="2">
        <f t="shared" si="6"/>
        <v>156837</v>
      </c>
      <c r="Y123" s="2">
        <f t="shared" si="29"/>
        <v>39393663.96398554</v>
      </c>
      <c r="Z123" s="2" t="str">
        <f t="shared" si="8"/>
        <v>HERE</v>
      </c>
      <c r="AA123" s="2">
        <f>IF(Z123="HERE",Y123,AA122+Graph!$G$1*1000)</f>
        <v>39393663.96398554</v>
      </c>
      <c r="AB123" s="2">
        <f t="shared" si="21"/>
        <v>156837</v>
      </c>
      <c r="AC123" s="2">
        <f t="shared" si="30"/>
        <v>4609740</v>
      </c>
      <c r="AD123" s="3">
        <f t="shared" si="10"/>
        <v>39393663.96398554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29209728.953301273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53</v>
      </c>
      <c r="C124" s="7"/>
      <c r="D124" s="2" t="e">
        <f t="shared" si="12"/>
        <v>#N/A</v>
      </c>
      <c r="E124" s="2" t="e">
        <f t="shared" si="22"/>
        <v>#N/A</v>
      </c>
      <c r="F124" s="2">
        <v>664917.15078029037</v>
      </c>
      <c r="G124" s="2">
        <f t="shared" si="26"/>
        <v>488938.14285714284</v>
      </c>
      <c r="H124" s="2">
        <f t="shared" si="31"/>
        <v>43345469.04153648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1201426.4285714279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676160.39015606046</v>
      </c>
      <c r="Q124" s="2">
        <f t="shared" si="34"/>
        <v>500000</v>
      </c>
      <c r="R124" s="2">
        <f t="shared" si="32"/>
        <v>44503403.963985562</v>
      </c>
      <c r="S124" s="2">
        <f t="shared" si="17"/>
        <v>488938.14285714179</v>
      </c>
      <c r="T124" s="2">
        <f t="shared" si="18"/>
        <v>11061.857142857043</v>
      </c>
      <c r="U124" s="2">
        <f t="shared" si="19"/>
        <v>500000</v>
      </c>
      <c r="V124" s="2">
        <f t="shared" si="33"/>
        <v>4973248</v>
      </c>
      <c r="W124" s="2">
        <f t="shared" si="20"/>
        <v>363508</v>
      </c>
      <c r="X124" s="2">
        <f t="shared" si="6"/>
        <v>136492</v>
      </c>
      <c r="Y124" s="2">
        <f t="shared" si="29"/>
        <v>39530155.96398554</v>
      </c>
      <c r="Z124" s="2" t="str">
        <f t="shared" si="8"/>
        <v>HERE</v>
      </c>
      <c r="AA124" s="2">
        <f>IF(Z124="HERE",Y124,AA123+Graph!$G$1*1000)</f>
        <v>39530155.96398554</v>
      </c>
      <c r="AB124" s="2">
        <f t="shared" si="21"/>
        <v>136492</v>
      </c>
      <c r="AC124" s="2">
        <f t="shared" si="30"/>
        <v>4973248</v>
      </c>
      <c r="AD124" s="3">
        <f t="shared" si="10"/>
        <v>39530155.96398554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29614306.89615842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54</v>
      </c>
      <c r="C125" s="7"/>
      <c r="D125" s="2" t="e">
        <f t="shared" si="12"/>
        <v>#N/A</v>
      </c>
      <c r="E125" s="2" t="e">
        <f t="shared" si="22"/>
        <v>#N/A</v>
      </c>
      <c r="F125" s="2">
        <v>668931.4669867754</v>
      </c>
      <c r="G125" s="2">
        <f t="shared" si="26"/>
        <v>488938.14285714284</v>
      </c>
      <c r="H125" s="2">
        <f t="shared" si="31"/>
        <v>43834407.184393622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1212488.285714285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680277.16686674953</v>
      </c>
      <c r="Q125" s="2">
        <f t="shared" si="34"/>
        <v>500000</v>
      </c>
      <c r="R125" s="2">
        <f t="shared" si="32"/>
        <v>45003403.963985562</v>
      </c>
      <c r="S125" s="2">
        <f t="shared" si="17"/>
        <v>488938.14285714179</v>
      </c>
      <c r="T125" s="2">
        <f t="shared" si="18"/>
        <v>11061.857142857043</v>
      </c>
      <c r="U125" s="2">
        <f t="shared" si="19"/>
        <v>500000</v>
      </c>
      <c r="V125" s="2">
        <f t="shared" si="33"/>
        <v>5383103</v>
      </c>
      <c r="W125" s="2">
        <f t="shared" si="20"/>
        <v>409855</v>
      </c>
      <c r="X125" s="2">
        <f t="shared" si="6"/>
        <v>90145</v>
      </c>
      <c r="Y125" s="2">
        <f t="shared" si="29"/>
        <v>39620300.96398554</v>
      </c>
      <c r="Z125" s="2" t="str">
        <f t="shared" si="8"/>
        <v>HERE</v>
      </c>
      <c r="AA125" s="2">
        <f>IF(Z125="HERE",Y125,AA124+Graph!$G$1*1000)</f>
        <v>39620300.96398554</v>
      </c>
      <c r="AB125" s="2">
        <f t="shared" si="21"/>
        <v>90145</v>
      </c>
      <c r="AC125" s="2">
        <f t="shared" si="30"/>
        <v>5383103</v>
      </c>
      <c r="AD125" s="3">
        <f t="shared" si="10"/>
        <v>39620300.96398554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30018884.839015566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55</v>
      </c>
      <c r="C126" s="7"/>
      <c r="D126" s="2" t="e">
        <f t="shared" si="12"/>
        <v>#N/A</v>
      </c>
      <c r="E126" s="2" t="e">
        <f t="shared" si="22"/>
        <v>#N/A</v>
      </c>
      <c r="F126" s="2">
        <v>672945.78319326043</v>
      </c>
      <c r="G126" s="2">
        <f t="shared" si="26"/>
        <v>488938.14285714284</v>
      </c>
      <c r="H126" s="2">
        <f t="shared" si="31"/>
        <v>44323345.327250764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1223550.142857142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684393.94357743859</v>
      </c>
      <c r="Q126" s="2">
        <f t="shared" si="34"/>
        <v>500000</v>
      </c>
      <c r="R126" s="2">
        <f t="shared" si="32"/>
        <v>45503403.963985562</v>
      </c>
      <c r="S126" s="2">
        <f t="shared" si="17"/>
        <v>488938.14285714179</v>
      </c>
      <c r="T126" s="2">
        <f t="shared" si="18"/>
        <v>11061.857142857043</v>
      </c>
      <c r="U126" s="2">
        <f t="shared" si="19"/>
        <v>500000</v>
      </c>
      <c r="V126" s="2">
        <f t="shared" si="33"/>
        <v>5861351</v>
      </c>
      <c r="W126" s="2">
        <f t="shared" si="20"/>
        <v>478248</v>
      </c>
      <c r="X126" s="2">
        <f t="shared" si="6"/>
        <v>21752</v>
      </c>
      <c r="Y126" s="2">
        <f t="shared" si="29"/>
        <v>39642052.96398554</v>
      </c>
      <c r="Z126" s="2" t="str">
        <f t="shared" si="8"/>
        <v>HERE</v>
      </c>
      <c r="AA126" s="2">
        <f>IF(Z126="HERE",Y126,AA125+Graph!$G$1*1000)</f>
        <v>39642052.96398554</v>
      </c>
      <c r="AB126" s="2">
        <f t="shared" si="21"/>
        <v>21752</v>
      </c>
      <c r="AC126" s="2">
        <f t="shared" si="30"/>
        <v>5861351</v>
      </c>
      <c r="AD126" s="3">
        <f t="shared" si="10"/>
        <v>39642052.96398554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30423462.781872705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56</v>
      </c>
      <c r="C127" s="7"/>
      <c r="D127" s="2" t="e">
        <f t="shared" si="12"/>
        <v>#N/A</v>
      </c>
      <c r="E127" s="2" t="e">
        <f t="shared" si="22"/>
        <v>#N/A</v>
      </c>
      <c r="F127" s="2">
        <v>676960.09939974546</v>
      </c>
      <c r="G127" s="2">
        <f t="shared" si="26"/>
        <v>488938.14285714284</v>
      </c>
      <c r="H127" s="2">
        <f t="shared" si="31"/>
        <v>44812283.470107906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1234611.9999999991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688510.72028812766</v>
      </c>
      <c r="Q127" s="2">
        <f t="shared" si="34"/>
        <v>500000</v>
      </c>
      <c r="R127" s="2">
        <f t="shared" si="32"/>
        <v>46003403.963985562</v>
      </c>
      <c r="S127" s="2">
        <f t="shared" si="17"/>
        <v>488938.14285714179</v>
      </c>
      <c r="T127" s="2">
        <f t="shared" si="18"/>
        <v>11061.857142857043</v>
      </c>
      <c r="U127" s="2">
        <f t="shared" si="19"/>
        <v>500000</v>
      </c>
      <c r="V127" s="2">
        <f t="shared" si="33"/>
        <v>6353321</v>
      </c>
      <c r="W127" s="2">
        <f t="shared" si="20"/>
        <v>491970</v>
      </c>
      <c r="X127" s="2">
        <f t="shared" si="6"/>
        <v>8030</v>
      </c>
      <c r="Y127" s="2">
        <f t="shared" si="29"/>
        <v>39650082.96398554</v>
      </c>
      <c r="Z127" s="2" t="str">
        <f t="shared" si="8"/>
        <v>HERE</v>
      </c>
      <c r="AA127" s="2">
        <f>IF(Z127="HERE",Y127,AA126+Graph!$G$1*1000)</f>
        <v>39650082.96398554</v>
      </c>
      <c r="AB127" s="2">
        <f t="shared" si="21"/>
        <v>8030</v>
      </c>
      <c r="AC127" s="2">
        <f t="shared" si="30"/>
        <v>6353321</v>
      </c>
      <c r="AD127" s="3">
        <f t="shared" si="10"/>
        <v>39650082.96398554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30828040.724729847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57</v>
      </c>
      <c r="C128" s="7"/>
      <c r="D128" s="2" t="e">
        <f t="shared" si="12"/>
        <v>#N/A</v>
      </c>
      <c r="E128" s="2" t="e">
        <f t="shared" si="22"/>
        <v>#N/A</v>
      </c>
      <c r="F128" s="2">
        <v>680974.4156062305</v>
      </c>
      <c r="G128" s="2">
        <f t="shared" si="26"/>
        <v>488938.14285714284</v>
      </c>
      <c r="H128" s="2">
        <f t="shared" si="31"/>
        <v>45301221.612965047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1245673.8571428561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692627.49699878693</v>
      </c>
      <c r="Q128" s="2">
        <f t="shared" si="34"/>
        <v>500000</v>
      </c>
      <c r="R128" s="2">
        <f t="shared" si="32"/>
        <v>46503403.963985562</v>
      </c>
      <c r="S128" s="2">
        <f t="shared" si="17"/>
        <v>488938.14285714179</v>
      </c>
      <c r="T128" s="2">
        <f t="shared" si="18"/>
        <v>11061.857142857043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39929833.96398554</v>
      </c>
      <c r="Z128" s="2" t="str">
        <f t="shared" si="8"/>
        <v>HERE</v>
      </c>
      <c r="AA128" s="2">
        <f>IF(Z128="HERE",Y128,AA127+Graph!$G$1*1000)</f>
        <v>39929833.96398554</v>
      </c>
      <c r="AB128" s="2">
        <f t="shared" si="21"/>
        <v>279751</v>
      </c>
      <c r="AC128" s="2">
        <f t="shared" si="30"/>
        <v>6573570</v>
      </c>
      <c r="AD128" s="3">
        <f t="shared" si="10"/>
        <v>39929833.96398554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31232618.667586986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58</v>
      </c>
      <c r="C129" s="7"/>
      <c r="D129" s="2" t="e">
        <f t="shared" si="12"/>
        <v>#N/A</v>
      </c>
      <c r="E129" s="2" t="e">
        <f t="shared" si="22"/>
        <v>#N/A</v>
      </c>
      <c r="F129" s="2">
        <v>684988.73181271553</v>
      </c>
      <c r="G129" s="2">
        <f t="shared" si="26"/>
        <v>488938.14285714284</v>
      </c>
      <c r="H129" s="2">
        <f t="shared" si="31"/>
        <v>45790159.755822189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1256735.7142857132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696744.27370947599</v>
      </c>
      <c r="Q129" s="2">
        <f t="shared" si="34"/>
        <v>500000</v>
      </c>
      <c r="R129" s="2">
        <f t="shared" si="32"/>
        <v>47003403.963985562</v>
      </c>
      <c r="S129" s="2">
        <f t="shared" si="17"/>
        <v>488938.14285714179</v>
      </c>
      <c r="T129" s="2">
        <f t="shared" si="18"/>
        <v>11061.857142857043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40150031.96398554</v>
      </c>
      <c r="Z129" s="2" t="str">
        <f t="shared" si="8"/>
        <v>HERE</v>
      </c>
      <c r="AA129" s="2">
        <f>IF(Z129="HERE",Y129,AA128+Graph!$G$1*1000)</f>
        <v>40150031.96398554</v>
      </c>
      <c r="AB129" s="2">
        <f t="shared" si="21"/>
        <v>220198</v>
      </c>
      <c r="AC129" s="2">
        <f t="shared" si="30"/>
        <v>6853372</v>
      </c>
      <c r="AD129" s="3">
        <f t="shared" si="10"/>
        <v>40150031.96398554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31570561.680086989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59</v>
      </c>
      <c r="C130" s="7"/>
      <c r="D130" s="2" t="e">
        <f t="shared" si="12"/>
        <v>#N/A</v>
      </c>
      <c r="E130" s="2" t="e">
        <f t="shared" si="22"/>
        <v>#N/A</v>
      </c>
      <c r="F130" s="2">
        <v>689003.04801920056</v>
      </c>
      <c r="G130" s="2">
        <f t="shared" si="26"/>
        <v>488938.14285714284</v>
      </c>
      <c r="H130" s="2">
        <f t="shared" si="31"/>
        <v>46279097.898679331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1267797.5714285702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700861.05042016506</v>
      </c>
      <c r="Q130" s="2">
        <f t="shared" si="34"/>
        <v>500000</v>
      </c>
      <c r="R130" s="2">
        <f t="shared" si="32"/>
        <v>47503403.963985562</v>
      </c>
      <c r="S130" s="2">
        <f t="shared" si="17"/>
        <v>488938.14285714179</v>
      </c>
      <c r="T130" s="2">
        <f t="shared" si="18"/>
        <v>11061.857142857043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40339016.96398554</v>
      </c>
      <c r="Z130" s="2" t="str">
        <f t="shared" si="8"/>
        <v>HERE</v>
      </c>
      <c r="AA130" s="2">
        <f>IF(Z130="HERE",Y130,AA129+Graph!$G$1*1000)</f>
        <v>40339016.96398554</v>
      </c>
      <c r="AB130" s="2">
        <f t="shared" si="21"/>
        <v>188985</v>
      </c>
      <c r="AC130" s="2">
        <f t="shared" si="30"/>
        <v>7164387</v>
      </c>
      <c r="AD130" s="3">
        <f t="shared" si="10"/>
        <v>40339016.96398554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31908504.692586988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60</v>
      </c>
      <c r="C131" s="7"/>
      <c r="D131" s="2" t="e">
        <f t="shared" si="12"/>
        <v>#N/A</v>
      </c>
      <c r="E131" s="2" t="e">
        <f t="shared" si="22"/>
        <v>#N/A</v>
      </c>
      <c r="F131" s="2">
        <v>693017.3642256856</v>
      </c>
      <c r="G131" s="2">
        <f t="shared" si="26"/>
        <v>488938.14285714284</v>
      </c>
      <c r="H131" s="2">
        <f t="shared" si="31"/>
        <v>46768036.041536473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1278859.4285714272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704977.82713085413</v>
      </c>
      <c r="Q131" s="2">
        <f t="shared" si="34"/>
        <v>500000</v>
      </c>
      <c r="R131" s="2">
        <f t="shared" si="32"/>
        <v>48003403.963985562</v>
      </c>
      <c r="S131" s="2">
        <f t="shared" si="17"/>
        <v>488938.14285714179</v>
      </c>
      <c r="T131" s="2">
        <f t="shared" si="18"/>
        <v>11061.857142857043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40556204.96398554</v>
      </c>
      <c r="Z131" s="2" t="str">
        <f t="shared" si="8"/>
        <v>HERE</v>
      </c>
      <c r="AA131" s="2">
        <f>IF(Z131="HERE",Y131,AA130+Graph!$G$1*1000)</f>
        <v>40556204.96398554</v>
      </c>
      <c r="AB131" s="2">
        <f t="shared" si="21"/>
        <v>217188</v>
      </c>
      <c r="AC131" s="2">
        <f t="shared" si="30"/>
        <v>7447199</v>
      </c>
      <c r="AD131" s="3">
        <f t="shared" si="10"/>
        <v>40556204.96398554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32246447.705086984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61</v>
      </c>
      <c r="C132" s="7"/>
      <c r="D132" s="2" t="e">
        <f t="shared" si="12"/>
        <v>#N/A</v>
      </c>
      <c r="E132" s="2" t="e">
        <f t="shared" si="22"/>
        <v>#N/A</v>
      </c>
      <c r="F132" s="2">
        <v>697031.68043217063</v>
      </c>
      <c r="G132" s="2">
        <f t="shared" si="26"/>
        <v>488938.14285714284</v>
      </c>
      <c r="H132" s="2">
        <f t="shared" si="31"/>
        <v>47256974.184393615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1289921.2857142843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709094.6038415432</v>
      </c>
      <c r="Q132" s="2">
        <f t="shared" si="34"/>
        <v>500000</v>
      </c>
      <c r="R132" s="2">
        <f t="shared" si="32"/>
        <v>48503403.963985562</v>
      </c>
      <c r="S132" s="2">
        <f t="shared" si="17"/>
        <v>488938.14285714179</v>
      </c>
      <c r="T132" s="2">
        <f t="shared" si="18"/>
        <v>11061.857142857043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40612219.96398554</v>
      </c>
      <c r="Z132" s="2" t="str">
        <f t="shared" si="8"/>
        <v>HERE</v>
      </c>
      <c r="AA132" s="2">
        <f>IF(Z132="HERE",Y132,AA131+Graph!$G$1*1000)</f>
        <v>40612219.96398554</v>
      </c>
      <c r="AB132" s="2">
        <f t="shared" si="21"/>
        <v>56015</v>
      </c>
      <c r="AC132" s="2">
        <f t="shared" si="30"/>
        <v>7891184</v>
      </c>
      <c r="AD132" s="3">
        <f t="shared" si="10"/>
        <v>40612219.96398554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32584390.717586987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62</v>
      </c>
      <c r="C133" s="7"/>
      <c r="D133" s="2" t="e">
        <f t="shared" si="12"/>
        <v>#N/A</v>
      </c>
      <c r="E133" s="2" t="e">
        <f t="shared" si="22"/>
        <v>#N/A</v>
      </c>
      <c r="F133" s="2">
        <v>701045.99663865566</v>
      </c>
      <c r="G133" s="2">
        <f t="shared" si="26"/>
        <v>488938.14285714284</v>
      </c>
      <c r="H133" s="2">
        <f t="shared" si="31"/>
        <v>47745912.327250756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1300983.1428571413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713211.38055223227</v>
      </c>
      <c r="Q133" s="2">
        <f t="shared" si="34"/>
        <v>500000</v>
      </c>
      <c r="R133" s="2">
        <f t="shared" si="32"/>
        <v>49003403.963985562</v>
      </c>
      <c r="S133" s="2">
        <f t="shared" si="17"/>
        <v>488938.14285714179</v>
      </c>
      <c r="T133" s="2">
        <f t="shared" si="18"/>
        <v>11061.857142857043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40624463.96398554</v>
      </c>
      <c r="Z133" s="2" t="str">
        <f t="shared" si="8"/>
        <v>HERE</v>
      </c>
      <c r="AA133" s="2">
        <f>IF(Z133="HERE",Y133,AA132+Graph!$G$1*1000)</f>
        <v>40624463.96398554</v>
      </c>
      <c r="AB133" s="2">
        <f t="shared" si="21"/>
        <v>12244</v>
      </c>
      <c r="AC133" s="2">
        <f t="shared" si="30"/>
        <v>8378940</v>
      </c>
      <c r="AD133" s="3">
        <f t="shared" si="10"/>
        <v>40624463.96398554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32922333.730086986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63</v>
      </c>
      <c r="C134" s="7"/>
      <c r="D134" s="2" t="e">
        <f t="shared" si="12"/>
        <v>#N/A</v>
      </c>
      <c r="E134" s="2" t="e">
        <f t="shared" si="22"/>
        <v>#N/A</v>
      </c>
      <c r="F134" s="2">
        <v>705060.3128451407</v>
      </c>
      <c r="G134" s="2">
        <f t="shared" si="26"/>
        <v>488938.14285714284</v>
      </c>
      <c r="H134" s="2">
        <f t="shared" si="31"/>
        <v>48234850.470107898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1312044.9999999984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717328.15726289153</v>
      </c>
      <c r="Q134" s="2">
        <f t="shared" si="34"/>
        <v>500000</v>
      </c>
      <c r="R134" s="2">
        <f t="shared" si="32"/>
        <v>49503403.963985562</v>
      </c>
      <c r="S134" s="2">
        <f t="shared" si="17"/>
        <v>488938.14285714179</v>
      </c>
      <c r="T134" s="2">
        <f t="shared" si="18"/>
        <v>11061.857142857043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40526074.96398554</v>
      </c>
      <c r="Z134" s="2" t="str">
        <f t="shared" si="8"/>
        <v>HERE</v>
      </c>
      <c r="AA134" s="2">
        <f>IF(Z134="HERE",Y134,AA133+Graph!$G$1*1000)</f>
        <v>40526074.96398554</v>
      </c>
      <c r="AB134" s="2">
        <f t="shared" si="21"/>
        <v>-98389</v>
      </c>
      <c r="AC134" s="2">
        <f t="shared" si="30"/>
        <v>8977329</v>
      </c>
      <c r="AD134" s="3">
        <f t="shared" si="10"/>
        <v>40526074.96398554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33260276.742586989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64</v>
      </c>
      <c r="C135" s="7"/>
      <c r="D135" s="2" t="e">
        <f t="shared" si="12"/>
        <v>#N/A</v>
      </c>
      <c r="E135" s="2" t="e">
        <f t="shared" si="22"/>
        <v>#N/A</v>
      </c>
      <c r="F135" s="2">
        <v>709074.62905162573</v>
      </c>
      <c r="G135" s="2">
        <f t="shared" si="26"/>
        <v>488938.14285714284</v>
      </c>
      <c r="H135" s="2">
        <f t="shared" si="31"/>
        <v>48723788.61296504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1323106.8571428554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721444.9339735806</v>
      </c>
      <c r="Q135" s="2">
        <f t="shared" si="34"/>
        <v>500000</v>
      </c>
      <c r="R135" s="2">
        <f t="shared" si="32"/>
        <v>50003403.963985562</v>
      </c>
      <c r="S135" s="2">
        <f t="shared" si="17"/>
        <v>488938.14285714179</v>
      </c>
      <c r="T135" s="2">
        <f t="shared" si="18"/>
        <v>11061.857142857043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40707036.96398554</v>
      </c>
      <c r="Z135" s="2" t="str">
        <f t="shared" si="8"/>
        <v>HERE</v>
      </c>
      <c r="AA135" s="2">
        <f>IF(Z135="HERE",Y135,AA134+Graph!$G$1*1000)</f>
        <v>40707036.96398554</v>
      </c>
      <c r="AB135" s="2">
        <f t="shared" si="21"/>
        <v>180962</v>
      </c>
      <c r="AC135" s="2">
        <f t="shared" si="30"/>
        <v>9296367</v>
      </c>
      <c r="AD135" s="3">
        <f t="shared" si="10"/>
        <v>40707036.96398554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33598219.755086988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65</v>
      </c>
      <c r="C136" s="7"/>
      <c r="D136" s="2" t="e">
        <f t="shared" si="12"/>
        <v>#N/A</v>
      </c>
      <c r="E136" s="2" t="e">
        <f t="shared" si="22"/>
        <v>#N/A</v>
      </c>
      <c r="F136" s="2">
        <v>713088.94525808096</v>
      </c>
      <c r="G136" s="2">
        <f t="shared" si="26"/>
        <v>488938.14285714284</v>
      </c>
      <c r="H136" s="2">
        <f t="shared" si="31"/>
        <v>49212726.755822182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1334168.7142857125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725561.71068426967</v>
      </c>
      <c r="Q136" s="2">
        <f t="shared" si="34"/>
        <v>500000</v>
      </c>
      <c r="R136" s="2">
        <f t="shared" si="32"/>
        <v>50503403.963985562</v>
      </c>
      <c r="S136" s="2">
        <f t="shared" si="17"/>
        <v>488938.14285714179</v>
      </c>
      <c r="T136" s="2">
        <f t="shared" si="18"/>
        <v>11061.857142857043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40856688.96398554</v>
      </c>
      <c r="Z136" s="2" t="str">
        <f t="shared" si="8"/>
        <v>HERE</v>
      </c>
      <c r="AA136" s="2">
        <f>IF(Z136="HERE",Y136,AA135+Graph!$G$1*1000)</f>
        <v>40856688.96398554</v>
      </c>
      <c r="AB136" s="2">
        <f t="shared" si="21"/>
        <v>149652</v>
      </c>
      <c r="AC136" s="2">
        <f t="shared" si="30"/>
        <v>9646715</v>
      </c>
      <c r="AD136" s="3">
        <f t="shared" si="10"/>
        <v>40856688.96398554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33936162.767586984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66</v>
      </c>
      <c r="C137" s="7"/>
      <c r="D137" s="2" t="e">
        <f t="shared" si="12"/>
        <v>#N/A</v>
      </c>
      <c r="E137" s="2" t="e">
        <f t="shared" si="22"/>
        <v>#N/A</v>
      </c>
      <c r="F137" s="2">
        <v>717103.26146456599</v>
      </c>
      <c r="G137" s="2">
        <f t="shared" si="26"/>
        <v>488938.14285714284</v>
      </c>
      <c r="H137" s="2">
        <f t="shared" si="31"/>
        <v>49701664.898679323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1345230.5714285695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729678.48739495873</v>
      </c>
      <c r="Q137" s="2">
        <f t="shared" si="34"/>
        <v>500000</v>
      </c>
      <c r="R137" s="2">
        <f t="shared" si="32"/>
        <v>51003403.963985562</v>
      </c>
      <c r="S137" s="2">
        <f t="shared" si="17"/>
        <v>488938.14285714179</v>
      </c>
      <c r="T137" s="2">
        <f t="shared" si="18"/>
        <v>11061.857142857043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40981932.96398554</v>
      </c>
      <c r="Z137" s="2" t="str">
        <f t="shared" si="8"/>
        <v>HERE</v>
      </c>
      <c r="AA137" s="2">
        <f>IF(Z137="HERE",Y137,AA136+Graph!$G$1*1000)</f>
        <v>40981932.96398554</v>
      </c>
      <c r="AB137" s="2">
        <f t="shared" si="21"/>
        <v>125244</v>
      </c>
      <c r="AC137" s="2">
        <f t="shared" si="30"/>
        <v>10021471</v>
      </c>
      <c r="AD137" s="3">
        <f t="shared" si="10"/>
        <v>40981932.96398554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34209650.91758699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67</v>
      </c>
      <c r="C138" s="7"/>
      <c r="D138" s="2" t="e">
        <f t="shared" si="12"/>
        <v>#N/A</v>
      </c>
      <c r="E138" s="2" t="e">
        <f t="shared" si="22"/>
        <v>#N/A</v>
      </c>
      <c r="F138" s="2">
        <v>721117.57767105103</v>
      </c>
      <c r="G138" s="2">
        <f t="shared" si="26"/>
        <v>488938.14285714284</v>
      </c>
      <c r="H138" s="2">
        <f t="shared" si="31"/>
        <v>50190603.041536465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1356292.4285714265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733795.2641056478</v>
      </c>
      <c r="Q138" s="2">
        <f t="shared" si="34"/>
        <v>500000</v>
      </c>
      <c r="R138" s="2">
        <f t="shared" si="32"/>
        <v>51503403.963985562</v>
      </c>
      <c r="S138" s="2">
        <f t="shared" si="17"/>
        <v>488938.14285714179</v>
      </c>
      <c r="T138" s="2">
        <f t="shared" si="18"/>
        <v>11061.857142857043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41012916.96398554</v>
      </c>
      <c r="Z138" s="2" t="str">
        <f t="shared" si="8"/>
        <v>HERE</v>
      </c>
      <c r="AA138" s="2">
        <f>IF(Z138="HERE",Y138,AA137+Graph!$G$1*1000)</f>
        <v>41012916.96398554</v>
      </c>
      <c r="AB138" s="2">
        <f t="shared" si="21"/>
        <v>30984</v>
      </c>
      <c r="AC138" s="2">
        <f t="shared" si="30"/>
        <v>10490487</v>
      </c>
      <c r="AD138" s="3">
        <f t="shared" si="10"/>
        <v>41012916.96398554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34422549.367586985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68</v>
      </c>
      <c r="C139" s="7"/>
      <c r="D139" s="2" t="e">
        <f t="shared" si="12"/>
        <v>#N/A</v>
      </c>
      <c r="E139" s="2" t="e">
        <f t="shared" si="22"/>
        <v>#N/A</v>
      </c>
      <c r="F139" s="2">
        <v>725131.89387753606</v>
      </c>
      <c r="G139" s="2">
        <f t="shared" si="26"/>
        <v>488938.14285714284</v>
      </c>
      <c r="H139" s="2">
        <f t="shared" si="31"/>
        <v>50679541.184393607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1367354.2857142836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737912.04081633687</v>
      </c>
      <c r="Q139" s="2">
        <f t="shared" si="34"/>
        <v>500000</v>
      </c>
      <c r="R139" s="2">
        <f t="shared" si="32"/>
        <v>52003403.963985562</v>
      </c>
      <c r="S139" s="2">
        <f t="shared" si="17"/>
        <v>488938.14285714179</v>
      </c>
      <c r="T139" s="2">
        <f t="shared" si="18"/>
        <v>11061.857142857043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41032356.96398554</v>
      </c>
      <c r="Z139" s="2" t="str">
        <f t="shared" si="8"/>
        <v>HERE</v>
      </c>
      <c r="AA139" s="2">
        <f>IF(Z139="HERE",Y139,AA138+Graph!$G$1*1000)</f>
        <v>41032356.96398554</v>
      </c>
      <c r="AB139" s="2">
        <f t="shared" si="21"/>
        <v>19440</v>
      </c>
      <c r="AC139" s="2">
        <f t="shared" si="30"/>
        <v>10971047</v>
      </c>
      <c r="AD139" s="3">
        <f t="shared" si="10"/>
        <v>41032356.96398554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34603359.467586987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69</v>
      </c>
      <c r="C140" s="7"/>
      <c r="D140" s="2" t="e">
        <f t="shared" si="12"/>
        <v>#N/A</v>
      </c>
      <c r="E140" s="2" t="e">
        <f t="shared" si="22"/>
        <v>#N/A</v>
      </c>
      <c r="F140" s="2">
        <v>729146.21008402109</v>
      </c>
      <c r="G140" s="2">
        <f t="shared" si="26"/>
        <v>488938.14285714284</v>
      </c>
      <c r="H140" s="2">
        <f t="shared" si="31"/>
        <v>51168479.327250749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1378416.1428571406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742028.81752699614</v>
      </c>
      <c r="Q140" s="2">
        <f t="shared" si="34"/>
        <v>500000</v>
      </c>
      <c r="R140" s="2">
        <f t="shared" si="32"/>
        <v>52503403.963985562</v>
      </c>
      <c r="S140" s="2">
        <f t="shared" si="17"/>
        <v>488938.14285714179</v>
      </c>
      <c r="T140" s="2">
        <f t="shared" si="18"/>
        <v>11061.857142857043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41038193.96398554</v>
      </c>
      <c r="Z140" s="2" t="str">
        <f t="shared" si="8"/>
        <v>HERE</v>
      </c>
      <c r="AA140" s="2">
        <f>IF(Z140="HERE",Y140,AA139+Graph!$G$1*1000)</f>
        <v>41038193.96398554</v>
      </c>
      <c r="AB140" s="2">
        <f t="shared" si="21"/>
        <v>5837</v>
      </c>
      <c r="AC140" s="2">
        <f t="shared" si="30"/>
        <v>11465210</v>
      </c>
      <c r="AD140" s="3">
        <f t="shared" si="10"/>
        <v>41038193.96398554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34777761.41758699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70</v>
      </c>
      <c r="C141" s="7"/>
      <c r="D141" s="2" t="e">
        <f t="shared" si="12"/>
        <v>#N/A</v>
      </c>
      <c r="E141" s="2" t="e">
        <f t="shared" si="22"/>
        <v>#N/A</v>
      </c>
      <c r="F141" s="2">
        <v>733160.52629050612</v>
      </c>
      <c r="G141" s="2">
        <f t="shared" si="26"/>
        <v>488938.14285714284</v>
      </c>
      <c r="H141" s="2">
        <f t="shared" si="31"/>
        <v>51657417.470107891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1389477.9999999977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746145.5942376852</v>
      </c>
      <c r="Q141" s="2">
        <f t="shared" si="34"/>
        <v>500000</v>
      </c>
      <c r="R141" s="2">
        <f t="shared" si="32"/>
        <v>53003403.963985562</v>
      </c>
      <c r="S141" s="2">
        <f t="shared" si="17"/>
        <v>488938.14285714179</v>
      </c>
      <c r="T141" s="2">
        <f t="shared" si="18"/>
        <v>11061.857142857043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40989115.96398554</v>
      </c>
      <c r="Z141" s="2" t="str">
        <f t="shared" si="8"/>
        <v>HERE</v>
      </c>
      <c r="AA141" s="2">
        <f>IF(Z141="HERE",Y141,AA140+Graph!$G$1*1000)</f>
        <v>40989115.96398554</v>
      </c>
      <c r="AB141" s="2">
        <f t="shared" si="21"/>
        <v>-49078</v>
      </c>
      <c r="AC141" s="2">
        <f t="shared" si="30"/>
        <v>12014288</v>
      </c>
      <c r="AD141" s="3">
        <f t="shared" si="10"/>
        <v>40989115.96398554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34991533.66758699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71</v>
      </c>
      <c r="C142" s="7"/>
      <c r="D142" s="2" t="e">
        <f t="shared" si="12"/>
        <v>#N/A</v>
      </c>
      <c r="E142" s="2" t="e">
        <f t="shared" si="22"/>
        <v>#N/A</v>
      </c>
      <c r="F142" s="2">
        <v>737174.84249699116</v>
      </c>
      <c r="G142" s="2">
        <f t="shared" si="26"/>
        <v>488938.14285714284</v>
      </c>
      <c r="H142" s="2">
        <f t="shared" si="31"/>
        <v>52146355.612965032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1400539.8571428547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750262.37094837427</v>
      </c>
      <c r="Q142" s="2">
        <f t="shared" si="34"/>
        <v>500000</v>
      </c>
      <c r="R142" s="2">
        <f t="shared" si="32"/>
        <v>53503403.963985562</v>
      </c>
      <c r="S142" s="2">
        <f t="shared" si="17"/>
        <v>488938.14285714179</v>
      </c>
      <c r="T142" s="2">
        <f t="shared" si="18"/>
        <v>11061.857142857043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41209397.96398554</v>
      </c>
      <c r="Z142" s="2" t="str">
        <f t="shared" si="8"/>
        <v>HERE</v>
      </c>
      <c r="AA142" s="2">
        <f>IF(Z142="HERE",Y142,AA141+Graph!$G$1*1000)</f>
        <v>41209397.96398554</v>
      </c>
      <c r="AB142" s="2">
        <f t="shared" si="21"/>
        <v>220282</v>
      </c>
      <c r="AC142" s="2">
        <f t="shared" si="30"/>
        <v>12294006</v>
      </c>
      <c r="AD142" s="3">
        <f t="shared" si="10"/>
        <v>41209397.96398554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35249937.717586987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72</v>
      </c>
      <c r="C143" s="7"/>
      <c r="D143" s="2" t="e">
        <f t="shared" si="12"/>
        <v>#N/A</v>
      </c>
      <c r="E143" s="2" t="e">
        <f t="shared" si="22"/>
        <v>#N/A</v>
      </c>
      <c r="F143" s="2">
        <v>741189.15870347619</v>
      </c>
      <c r="G143" s="2">
        <f t="shared" si="26"/>
        <v>488938.14285714284</v>
      </c>
      <c r="H143" s="2">
        <f t="shared" si="31"/>
        <v>52635293.755822174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1411601.7142857118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754379.14765906334</v>
      </c>
      <c r="Q143" s="2">
        <f t="shared" si="34"/>
        <v>500000</v>
      </c>
      <c r="R143" s="2">
        <f t="shared" si="32"/>
        <v>54003403.963985562</v>
      </c>
      <c r="S143" s="2">
        <f t="shared" si="17"/>
        <v>488938.14285714179</v>
      </c>
      <c r="T143" s="2">
        <f t="shared" si="18"/>
        <v>11061.857142857043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41356917.96398554</v>
      </c>
      <c r="Z143" s="2" t="str">
        <f t="shared" si="8"/>
        <v>HERE</v>
      </c>
      <c r="AA143" s="2">
        <f>IF(Z143="HERE",Y143,AA142+Graph!$G$1*1000)</f>
        <v>41356917.96398554</v>
      </c>
      <c r="AB143" s="2">
        <f t="shared" si="21"/>
        <v>147520</v>
      </c>
      <c r="AC143" s="2">
        <f t="shared" si="30"/>
        <v>12646486</v>
      </c>
      <c r="AD143" s="3">
        <f t="shared" si="10"/>
        <v>41356917.96398554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35526473.117586985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73</v>
      </c>
      <c r="C144" s="7"/>
      <c r="D144" s="2" t="e">
        <f t="shared" si="12"/>
        <v>#N/A</v>
      </c>
      <c r="E144" s="2" t="e">
        <f t="shared" si="22"/>
        <v>#N/A</v>
      </c>
      <c r="F144" s="2">
        <v>745203.47490996122</v>
      </c>
      <c r="G144" s="2">
        <f t="shared" si="26"/>
        <v>488938.14285714284</v>
      </c>
      <c r="H144" s="2">
        <f t="shared" si="31"/>
        <v>53124231.898679316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1422663.5714285688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758495.92436975241</v>
      </c>
      <c r="Q144" s="2">
        <f t="shared" si="34"/>
        <v>500000</v>
      </c>
      <c r="R144" s="2">
        <f t="shared" si="32"/>
        <v>54503403.963985562</v>
      </c>
      <c r="S144" s="2">
        <f t="shared" si="17"/>
        <v>488938.14285714179</v>
      </c>
      <c r="T144" s="2">
        <f t="shared" si="18"/>
        <v>11061.857142857043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41445105.96398554</v>
      </c>
      <c r="Z144" s="2" t="str">
        <f t="shared" si="8"/>
        <v>HERE</v>
      </c>
      <c r="AA144" s="2">
        <f>IF(Z144="HERE",Y144,AA143+Graph!$G$1*1000)</f>
        <v>41445105.96398554</v>
      </c>
      <c r="AB144" s="2">
        <f t="shared" si="21"/>
        <v>88188</v>
      </c>
      <c r="AC144" s="2">
        <f t="shared" si="30"/>
        <v>13058298</v>
      </c>
      <c r="AD144" s="3">
        <f t="shared" si="10"/>
        <v>41445105.96398554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35684784.567586988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74</v>
      </c>
      <c r="C145" s="7"/>
      <c r="D145" s="2" t="e">
        <f t="shared" si="12"/>
        <v>#N/A</v>
      </c>
      <c r="E145" s="2" t="e">
        <f t="shared" si="22"/>
        <v>#N/A</v>
      </c>
      <c r="F145" s="2">
        <v>749217.79111644626</v>
      </c>
      <c r="G145" s="2">
        <f t="shared" si="26"/>
        <v>488938.14285714284</v>
      </c>
      <c r="H145" s="2">
        <f t="shared" si="31"/>
        <v>53613170.041536458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1433725.4285714258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762612.70108044147</v>
      </c>
      <c r="Q145" s="2">
        <f t="shared" si="34"/>
        <v>500000</v>
      </c>
      <c r="R145" s="2">
        <f t="shared" si="32"/>
        <v>55003403.963985562</v>
      </c>
      <c r="S145" s="2">
        <f t="shared" si="17"/>
        <v>488938.14285714179</v>
      </c>
      <c r="T145" s="2">
        <f t="shared" si="18"/>
        <v>11061.857142857043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41494295.96398554</v>
      </c>
      <c r="Z145" s="2" t="str">
        <f t="shared" si="8"/>
        <v>HERE</v>
      </c>
      <c r="AA145" s="2">
        <f>IF(Z145="HERE",Y145,AA144+Graph!$G$1*1000)</f>
        <v>41494295.96398554</v>
      </c>
      <c r="AB145" s="2">
        <f t="shared" si="21"/>
        <v>49190</v>
      </c>
      <c r="AC145" s="2">
        <f t="shared" si="30"/>
        <v>13509108</v>
      </c>
      <c r="AD145" s="3">
        <f t="shared" si="10"/>
        <v>41494295.96398554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35825802.767586984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75</v>
      </c>
      <c r="C146" s="7"/>
      <c r="D146" s="2" t="e">
        <f t="shared" si="12"/>
        <v>#N/A</v>
      </c>
      <c r="E146" s="2" t="e">
        <f t="shared" si="22"/>
        <v>#N/A</v>
      </c>
      <c r="F146" s="2">
        <v>753232.10732293129</v>
      </c>
      <c r="G146" s="2">
        <f t="shared" si="26"/>
        <v>488938.14285714284</v>
      </c>
      <c r="H146" s="2">
        <f t="shared" si="31"/>
        <v>54102108.1843936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1444787.2857142829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766729.47779110074</v>
      </c>
      <c r="Q146" s="2">
        <f t="shared" si="34"/>
        <v>500000</v>
      </c>
      <c r="R146" s="2">
        <f t="shared" si="32"/>
        <v>55503403.963985562</v>
      </c>
      <c r="S146" s="2">
        <f t="shared" si="17"/>
        <v>488938.14285714179</v>
      </c>
      <c r="T146" s="2">
        <f t="shared" si="18"/>
        <v>11061.857142857043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41491179.96398554</v>
      </c>
      <c r="Z146" s="2" t="str">
        <f t="shared" si="8"/>
        <v>HERE</v>
      </c>
      <c r="AA146" s="2">
        <f>IF(Z146="HERE",Y146,AA145+Graph!$G$1*1000)</f>
        <v>41491179.96398554</v>
      </c>
      <c r="AB146" s="2">
        <f t="shared" si="21"/>
        <v>-3116</v>
      </c>
      <c r="AC146" s="2">
        <f t="shared" si="30"/>
        <v>14012224</v>
      </c>
      <c r="AD146" s="3">
        <f t="shared" si="10"/>
        <v>41491179.96398554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35927426.017586984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76</v>
      </c>
      <c r="C147" s="7"/>
      <c r="D147" s="2" t="e">
        <f t="shared" si="12"/>
        <v>#N/A</v>
      </c>
      <c r="E147" s="2" t="e">
        <f t="shared" si="22"/>
        <v>#N/A</v>
      </c>
      <c r="F147" s="2">
        <v>757246.42352941632</v>
      </c>
      <c r="G147" s="2">
        <f t="shared" si="26"/>
        <v>488938.14285714284</v>
      </c>
      <c r="H147" s="2">
        <f t="shared" si="31"/>
        <v>54591046.327250741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1455849.1428571399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770846.25450178981</v>
      </c>
      <c r="Q147" s="2">
        <f t="shared" si="34"/>
        <v>500000</v>
      </c>
      <c r="R147" s="2">
        <f t="shared" si="32"/>
        <v>56003403.963985562</v>
      </c>
      <c r="S147" s="2">
        <f t="shared" si="17"/>
        <v>488938.14285714179</v>
      </c>
      <c r="T147" s="2">
        <f t="shared" si="18"/>
        <v>11061.857142857043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41446576.96398554</v>
      </c>
      <c r="Z147" s="2" t="str">
        <f t="shared" si="8"/>
        <v>HERE</v>
      </c>
      <c r="AA147" s="2">
        <f>IF(Z147="HERE",Y147,AA146+Graph!$G$1*1000)</f>
        <v>41446576.96398554</v>
      </c>
      <c r="AB147" s="2">
        <f t="shared" si="21"/>
        <v>-44603</v>
      </c>
      <c r="AC147" s="2">
        <f t="shared" si="30"/>
        <v>14556827</v>
      </c>
      <c r="AD147" s="3">
        <f t="shared" si="10"/>
        <v>41446576.96398554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35970915.217586987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77</v>
      </c>
      <c r="C148" s="7"/>
      <c r="D148" s="2" t="e">
        <f t="shared" si="12"/>
        <v>#N/A</v>
      </c>
      <c r="E148" s="2" t="e">
        <f t="shared" si="22"/>
        <v>#N/A</v>
      </c>
      <c r="F148" s="2">
        <v>761260.73973587155</v>
      </c>
      <c r="G148" s="2">
        <f t="shared" si="26"/>
        <v>488938.14285714284</v>
      </c>
      <c r="H148" s="2">
        <f t="shared" si="31"/>
        <v>55079984.470107883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1466910.999999997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774963.03121247888</v>
      </c>
      <c r="Q148" s="2">
        <f t="shared" si="34"/>
        <v>500000</v>
      </c>
      <c r="R148" s="2">
        <f t="shared" si="32"/>
        <v>56503403.963985562</v>
      </c>
      <c r="S148" s="2">
        <f t="shared" si="17"/>
        <v>488938.14285714179</v>
      </c>
      <c r="T148" s="2">
        <f t="shared" si="18"/>
        <v>11061.857142857043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41441214.96398554</v>
      </c>
      <c r="Z148" s="2" t="str">
        <f t="shared" si="8"/>
        <v>HERE</v>
      </c>
      <c r="AA148" s="2">
        <f>IF(Z148="HERE",Y148,AA147+Graph!$G$1*1000)</f>
        <v>41441214.96398554</v>
      </c>
      <c r="AB148" s="2">
        <f t="shared" si="21"/>
        <v>-5362</v>
      </c>
      <c r="AC148" s="2">
        <f t="shared" si="30"/>
        <v>15062189</v>
      </c>
      <c r="AD148" s="3">
        <f t="shared" si="10"/>
        <v>41441214.96398554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36002740.717586987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78</v>
      </c>
      <c r="C149" s="7"/>
      <c r="D149" s="2" t="e">
        <f t="shared" si="12"/>
        <v>#N/A</v>
      </c>
      <c r="E149" s="2" t="e">
        <f t="shared" si="22"/>
        <v>#N/A</v>
      </c>
      <c r="F149" s="2">
        <v>765275.05594235659</v>
      </c>
      <c r="G149" s="2">
        <f t="shared" si="26"/>
        <v>488938.14285714284</v>
      </c>
      <c r="H149" s="2">
        <f t="shared" si="31"/>
        <v>55568922.612965025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1477972.857142854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779079.80792316794</v>
      </c>
      <c r="Q149" s="2">
        <f t="shared" si="34"/>
        <v>500000</v>
      </c>
      <c r="R149" s="2">
        <f t="shared" si="32"/>
        <v>57003403.963985562</v>
      </c>
      <c r="S149" s="2">
        <f t="shared" si="17"/>
        <v>488938.14285714179</v>
      </c>
      <c r="T149" s="2">
        <f t="shared" si="18"/>
        <v>11061.857142857043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41703252.96398554</v>
      </c>
      <c r="Z149" s="2" t="str">
        <f t="shared" si="8"/>
        <v>HERE</v>
      </c>
      <c r="AA149" s="2">
        <f>IF(Z149="HERE",Y149,AA148+Graph!$G$1*1000)</f>
        <v>41703252.96398554</v>
      </c>
      <c r="AB149" s="2">
        <f t="shared" si="21"/>
        <v>262038</v>
      </c>
      <c r="AC149" s="2">
        <f t="shared" si="30"/>
        <v>15300151</v>
      </c>
      <c r="AD149" s="3">
        <f t="shared" si="10"/>
        <v>41703252.96398554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36265529.067586988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79</v>
      </c>
      <c r="C150" s="7"/>
      <c r="D150" s="2" t="e">
        <f t="shared" si="12"/>
        <v>#N/A</v>
      </c>
      <c r="E150" s="2" t="e">
        <f t="shared" si="22"/>
        <v>#N/A</v>
      </c>
      <c r="F150" s="2">
        <v>769289.37214884162</v>
      </c>
      <c r="G150" s="2">
        <f t="shared" si="26"/>
        <v>488938.14285714284</v>
      </c>
      <c r="H150" s="2">
        <f t="shared" si="31"/>
        <v>56057860.755822167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1489034.7142857111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783196.58463385701</v>
      </c>
      <c r="Q150" s="2">
        <f t="shared" si="34"/>
        <v>500000</v>
      </c>
      <c r="R150" s="2">
        <f t="shared" si="32"/>
        <v>57503403.963985562</v>
      </c>
      <c r="S150" s="2">
        <f t="shared" si="17"/>
        <v>488938.14285714179</v>
      </c>
      <c r="T150" s="2">
        <f t="shared" si="18"/>
        <v>11061.857142857043</v>
      </c>
      <c r="U150" s="2">
        <f t="shared" si="19"/>
        <v>500000</v>
      </c>
      <c r="V150" s="2">
        <f t="shared" si="33"/>
        <v>15576107</v>
      </c>
      <c r="W150" s="2">
        <f t="shared" si="20"/>
        <v>275956</v>
      </c>
      <c r="X150" s="2">
        <f t="shared" si="6"/>
        <v>224044</v>
      </c>
      <c r="Y150" s="2">
        <f t="shared" si="29"/>
        <v>41927296.96398554</v>
      </c>
      <c r="Z150" s="2" t="str">
        <f t="shared" si="8"/>
        <v>HERE</v>
      </c>
      <c r="AA150" s="2">
        <f>IF(Z150="HERE",Y150,AA149+Graph!$G$1*1000)</f>
        <v>41927296.96398554</v>
      </c>
      <c r="AB150" s="2">
        <f t="shared" si="21"/>
        <v>224044</v>
      </c>
      <c r="AC150" s="2">
        <f t="shared" si="30"/>
        <v>15576107</v>
      </c>
      <c r="AD150" s="3">
        <f t="shared" si="10"/>
        <v>41927296.96398554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36477697.367586985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80</v>
      </c>
      <c r="C151" s="7"/>
      <c r="D151" s="2" t="e">
        <f t="shared" si="12"/>
        <v>#N/A</v>
      </c>
      <c r="E151" s="2" t="e">
        <f t="shared" si="22"/>
        <v>#N/A</v>
      </c>
      <c r="F151" s="2">
        <v>773303.68835532665</v>
      </c>
      <c r="G151" s="2">
        <f t="shared" si="26"/>
        <v>488938.14285714284</v>
      </c>
      <c r="H151" s="2">
        <f t="shared" si="31"/>
        <v>56546798.898679309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1500096.5714285681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787313.36134454608</v>
      </c>
      <c r="Q151" s="2">
        <f t="shared" si="34"/>
        <v>500000</v>
      </c>
      <c r="R151" s="2">
        <f t="shared" si="32"/>
        <v>58003403.963985562</v>
      </c>
      <c r="S151" s="2">
        <f t="shared" si="17"/>
        <v>488938.14285714179</v>
      </c>
      <c r="T151" s="2">
        <f t="shared" si="18"/>
        <v>11061.857142857043</v>
      </c>
      <c r="U151" s="2">
        <f t="shared" si="19"/>
        <v>500000</v>
      </c>
      <c r="V151" s="2">
        <f t="shared" si="33"/>
        <v>15940972</v>
      </c>
      <c r="W151" s="2">
        <f t="shared" si="20"/>
        <v>364865</v>
      </c>
      <c r="X151" s="2">
        <f t="shared" si="6"/>
        <v>135135</v>
      </c>
      <c r="Y151" s="2">
        <f t="shared" si="29"/>
        <v>42062431.96398554</v>
      </c>
      <c r="Z151" s="2" t="str">
        <f t="shared" si="8"/>
        <v>HERE</v>
      </c>
      <c r="AA151" s="2">
        <f>IF(Z151="HERE",Y151,AA150+Graph!$G$1*1000)</f>
        <v>42062431.96398554</v>
      </c>
      <c r="AB151" s="2">
        <f t="shared" si="21"/>
        <v>135135</v>
      </c>
      <c r="AC151" s="2">
        <f t="shared" si="30"/>
        <v>15940972</v>
      </c>
      <c r="AD151" s="3">
        <f t="shared" si="10"/>
        <v>42062431.96398554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36663334.617586985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81</v>
      </c>
      <c r="C152" s="7"/>
      <c r="D152" s="2" t="e">
        <f t="shared" si="12"/>
        <v>#N/A</v>
      </c>
      <c r="E152" s="2" t="e">
        <f t="shared" si="22"/>
        <v>#N/A</v>
      </c>
      <c r="F152" s="2">
        <v>777318.00456181169</v>
      </c>
      <c r="G152" s="2">
        <f t="shared" si="26"/>
        <v>488938.14285714284</v>
      </c>
      <c r="H152" s="2">
        <f t="shared" si="31"/>
        <v>57035737.04153645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1511158.4285714251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791430.13805520535</v>
      </c>
      <c r="Q152" s="2">
        <f t="shared" si="34"/>
        <v>500000</v>
      </c>
      <c r="R152" s="2">
        <f t="shared" si="32"/>
        <v>58503403.963985562</v>
      </c>
      <c r="S152" s="2">
        <f t="shared" si="17"/>
        <v>488938.14285714179</v>
      </c>
      <c r="T152" s="2">
        <f t="shared" si="18"/>
        <v>11061.857142857043</v>
      </c>
      <c r="U152" s="2">
        <f t="shared" si="19"/>
        <v>500000</v>
      </c>
      <c r="V152" s="2">
        <f t="shared" si="33"/>
        <v>16423082</v>
      </c>
      <c r="W152" s="2">
        <f t="shared" si="20"/>
        <v>482110</v>
      </c>
      <c r="X152" s="2">
        <f t="shared" si="6"/>
        <v>17890</v>
      </c>
      <c r="Y152" s="2">
        <f t="shared" si="29"/>
        <v>42080321.96398554</v>
      </c>
      <c r="Z152" s="2" t="str">
        <f t="shared" si="8"/>
        <v>HERE</v>
      </c>
      <c r="AA152" s="2">
        <f>IF(Z152="HERE",Y152,AA151+Graph!$G$1*1000)</f>
        <v>42080321.96398554</v>
      </c>
      <c r="AB152" s="2">
        <f t="shared" si="21"/>
        <v>17890</v>
      </c>
      <c r="AC152" s="2">
        <f t="shared" si="30"/>
        <v>16423082</v>
      </c>
      <c r="AD152" s="3">
        <f t="shared" si="10"/>
        <v>42080321.96398554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36872944.41758699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82</v>
      </c>
      <c r="C153" s="7"/>
      <c r="D153" s="2" t="e">
        <f t="shared" si="12"/>
        <v>#N/A</v>
      </c>
      <c r="E153" s="2" t="e">
        <f t="shared" si="22"/>
        <v>#N/A</v>
      </c>
      <c r="F153" s="2">
        <v>781332.32076829672</v>
      </c>
      <c r="G153" s="2">
        <f t="shared" si="26"/>
        <v>488938.14285714284</v>
      </c>
      <c r="H153" s="2">
        <f t="shared" si="31"/>
        <v>57524675.184393592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1522220.2857142822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795546.91476589441</v>
      </c>
      <c r="Q153" s="2">
        <f t="shared" si="34"/>
        <v>500000</v>
      </c>
      <c r="R153" s="2">
        <f t="shared" si="32"/>
        <v>59003403.963985562</v>
      </c>
      <c r="S153" s="2">
        <f t="shared" si="17"/>
        <v>488938.14285714179</v>
      </c>
      <c r="T153" s="2">
        <f t="shared" si="18"/>
        <v>11061.857142857043</v>
      </c>
      <c r="U153" s="2">
        <f t="shared" si="19"/>
        <v>500000</v>
      </c>
      <c r="V153" s="2">
        <f t="shared" si="33"/>
        <v>16875536</v>
      </c>
      <c r="W153" s="2">
        <f t="shared" si="20"/>
        <v>452454</v>
      </c>
      <c r="X153" s="2">
        <f t="shared" si="6"/>
        <v>47546</v>
      </c>
      <c r="Y153" s="2">
        <f t="shared" si="29"/>
        <v>42127867.96398554</v>
      </c>
      <c r="Z153" s="2" t="str">
        <f t="shared" si="8"/>
        <v>HERE</v>
      </c>
      <c r="AA153" s="2">
        <f>IF(Z153="HERE",Y153,AA152+Graph!$G$1*1000)</f>
        <v>42127867.96398554</v>
      </c>
      <c r="AB153" s="2">
        <f t="shared" si="21"/>
        <v>47546</v>
      </c>
      <c r="AC153" s="2">
        <f t="shared" si="30"/>
        <v>16875536</v>
      </c>
      <c r="AD153" s="3">
        <f t="shared" si="10"/>
        <v>42127867.96398554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36945557.16758699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83</v>
      </c>
      <c r="C154" s="7"/>
      <c r="D154" s="2" t="e">
        <f t="shared" si="12"/>
        <v>#N/A</v>
      </c>
      <c r="E154" s="2" t="e">
        <f t="shared" si="22"/>
        <v>#N/A</v>
      </c>
      <c r="F154" s="2">
        <v>785346.63697478175</v>
      </c>
      <c r="G154" s="2">
        <f t="shared" si="26"/>
        <v>488938.14285714284</v>
      </c>
      <c r="H154" s="2">
        <f t="shared" si="31"/>
        <v>58013613.327250734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1533282.1428571392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799663.69147658348</v>
      </c>
      <c r="Q154" s="2">
        <f t="shared" si="34"/>
        <v>500000</v>
      </c>
      <c r="R154" s="2">
        <f t="shared" si="32"/>
        <v>59503403.963985562</v>
      </c>
      <c r="S154" s="2">
        <f t="shared" si="17"/>
        <v>488938.14285714179</v>
      </c>
      <c r="T154" s="2">
        <f t="shared" si="18"/>
        <v>11061.857142857043</v>
      </c>
      <c r="U154" s="2">
        <f t="shared" si="19"/>
        <v>500000</v>
      </c>
      <c r="V154" s="2">
        <f t="shared" si="33"/>
        <v>17247442</v>
      </c>
      <c r="W154" s="2">
        <f t="shared" si="20"/>
        <v>371906</v>
      </c>
      <c r="X154" s="2">
        <f t="shared" si="6"/>
        <v>128094</v>
      </c>
      <c r="Y154" s="2">
        <f t="shared" si="29"/>
        <v>42255961.96398554</v>
      </c>
      <c r="Z154" s="2" t="str">
        <f t="shared" si="8"/>
        <v>HERE</v>
      </c>
      <c r="AA154" s="2">
        <f>IF(Z154="HERE",Y154,AA153+Graph!$G$1*1000)</f>
        <v>42255961.96398554</v>
      </c>
      <c r="AB154" s="2">
        <f t="shared" si="21"/>
        <v>128094</v>
      </c>
      <c r="AC154" s="2">
        <f t="shared" si="30"/>
        <v>17247442</v>
      </c>
      <c r="AD154" s="3">
        <f t="shared" si="10"/>
        <v>42255961.96398554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36980964.567586988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84</v>
      </c>
      <c r="C155" s="7"/>
      <c r="D155" s="2" t="e">
        <f t="shared" si="12"/>
        <v>#N/A</v>
      </c>
      <c r="E155" s="2" t="e">
        <f t="shared" si="22"/>
        <v>#N/A</v>
      </c>
      <c r="F155" s="2">
        <v>789360.95318126678</v>
      </c>
      <c r="G155" s="2">
        <f t="shared" si="26"/>
        <v>488938.14285714284</v>
      </c>
      <c r="H155" s="2">
        <f t="shared" si="31"/>
        <v>58502551.470107876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1544343.9999999963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803780.46818727255</v>
      </c>
      <c r="Q155" s="2">
        <f t="shared" si="34"/>
        <v>500000</v>
      </c>
      <c r="R155" s="2">
        <f t="shared" si="32"/>
        <v>60003403.963985562</v>
      </c>
      <c r="S155" s="2">
        <f t="shared" si="17"/>
        <v>488938.14285714179</v>
      </c>
      <c r="T155" s="2">
        <f t="shared" si="18"/>
        <v>11061.857142857043</v>
      </c>
      <c r="U155" s="2">
        <f t="shared" si="19"/>
        <v>500000</v>
      </c>
      <c r="V155" s="2">
        <f t="shared" si="33"/>
        <v>17582121</v>
      </c>
      <c r="W155" s="2">
        <f t="shared" si="20"/>
        <v>334679</v>
      </c>
      <c r="X155" s="2">
        <f t="shared" si="6"/>
        <v>165321</v>
      </c>
      <c r="Y155" s="2">
        <f t="shared" si="29"/>
        <v>42421282.96398554</v>
      </c>
      <c r="Z155" s="2" t="str">
        <f t="shared" si="8"/>
        <v>HERE</v>
      </c>
      <c r="AA155" s="2">
        <f>IF(Z155="HERE",Y155,AA154+Graph!$G$1*1000)</f>
        <v>42421282.96398554</v>
      </c>
      <c r="AB155" s="2">
        <f t="shared" si="21"/>
        <v>165321</v>
      </c>
      <c r="AC155" s="2">
        <f t="shared" si="30"/>
        <v>17582121</v>
      </c>
      <c r="AD155" s="3">
        <f t="shared" si="10"/>
        <v>42421282.96398554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36922333.91758699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85</v>
      </c>
      <c r="C156" s="7"/>
      <c r="D156" s="2" t="e">
        <f t="shared" si="12"/>
        <v>#N/A</v>
      </c>
      <c r="E156" s="2" t="e">
        <f t="shared" si="22"/>
        <v>#N/A</v>
      </c>
      <c r="F156" s="2">
        <v>793375.26938775182</v>
      </c>
      <c r="G156" s="2">
        <f t="shared" si="26"/>
        <v>488938.14285714284</v>
      </c>
      <c r="H156" s="2">
        <f t="shared" si="31"/>
        <v>58991489.612965018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1555405.8571428533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807897.24489796162</v>
      </c>
      <c r="Q156" s="2">
        <f t="shared" si="34"/>
        <v>500000</v>
      </c>
      <c r="R156" s="2">
        <f t="shared" si="32"/>
        <v>60503403.963985562</v>
      </c>
      <c r="S156" s="2">
        <f t="shared" si="17"/>
        <v>488938.14285714179</v>
      </c>
      <c r="T156" s="2">
        <f t="shared" si="18"/>
        <v>11061.857142857043</v>
      </c>
      <c r="U156" s="2">
        <f t="shared" si="19"/>
        <v>500000</v>
      </c>
      <c r="V156" s="2">
        <f t="shared" si="33"/>
        <v>18038293.708043218</v>
      </c>
      <c r="W156" s="2">
        <f t="shared" si="20"/>
        <v>456172.70804321766</v>
      </c>
      <c r="X156" s="2">
        <f t="shared" si="6"/>
        <v>43827.291956782341</v>
      </c>
      <c r="Y156" s="2">
        <f t="shared" si="29"/>
        <v>42465110.255942322</v>
      </c>
      <c r="Z156" s="2" t="str">
        <f t="shared" si="8"/>
        <v>HERE</v>
      </c>
      <c r="AA156" s="2">
        <f>IF(Z156="HERE",Y156,AA155+Graph!$G$1*1000)</f>
        <v>42465110.255942322</v>
      </c>
      <c r="AB156" s="2">
        <f t="shared" si="21"/>
        <v>43827.291956782341</v>
      </c>
      <c r="AC156" s="2">
        <f t="shared" si="30"/>
        <v>18038293.708043218</v>
      </c>
      <c r="AD156" s="3">
        <f t="shared" si="10"/>
        <v>42465110.255942322</v>
      </c>
      <c r="AE156" s="2">
        <f>IF(AE154&gt;=52800000,52800000,IF(AB135=Graph!G$1*1000,AE155+Graph!G$1*1000,AC156))</f>
        <v>18038293.708043218</v>
      </c>
      <c r="AF156" s="3">
        <f t="shared" si="11"/>
        <v>18038293.708043218</v>
      </c>
      <c r="AG156" s="3">
        <f t="shared" si="27"/>
        <v>37101151.617586985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86</v>
      </c>
      <c r="C157" s="7"/>
      <c r="D157" s="2" t="e">
        <f t="shared" si="12"/>
        <v>#N/A</v>
      </c>
      <c r="E157" s="2" t="e">
        <f t="shared" si="22"/>
        <v>#N/A</v>
      </c>
      <c r="F157" s="2">
        <v>797389.58559423685</v>
      </c>
      <c r="G157" s="2">
        <f t="shared" si="26"/>
        <v>488938.14285714284</v>
      </c>
      <c r="H157" s="2">
        <f t="shared" si="31"/>
        <v>59480427.755822159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1566467.7142857104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812014.02160865068</v>
      </c>
      <c r="Q157" s="2">
        <f t="shared" si="34"/>
        <v>500000</v>
      </c>
      <c r="R157" s="2">
        <f t="shared" si="32"/>
        <v>61003403.963985562</v>
      </c>
      <c r="S157" s="2">
        <f t="shared" si="17"/>
        <v>488938.14285714179</v>
      </c>
      <c r="T157" s="2">
        <f t="shared" si="18"/>
        <v>11061.857142857043</v>
      </c>
      <c r="U157" s="2">
        <f t="shared" si="19"/>
        <v>500000</v>
      </c>
      <c r="V157" s="2">
        <f t="shared" si="33"/>
        <v>18498480.73229292</v>
      </c>
      <c r="W157" s="2">
        <f t="shared" si="20"/>
        <v>460187.02424970269</v>
      </c>
      <c r="X157" s="2">
        <f t="shared" si="6"/>
        <v>39812.975750297308</v>
      </c>
      <c r="Y157" s="2">
        <f t="shared" si="29"/>
        <v>42504923.23169262</v>
      </c>
      <c r="Z157" s="2" t="str">
        <f t="shared" si="8"/>
        <v>HERE</v>
      </c>
      <c r="AA157" s="2">
        <f>IF(Z157="HERE",Y157,AA156+Graph!$G$1*1000)</f>
        <v>42504923.23169262</v>
      </c>
      <c r="AB157" s="2">
        <f t="shared" si="21"/>
        <v>39812.975750297308</v>
      </c>
      <c r="AC157" s="2">
        <f t="shared" si="30"/>
        <v>18498480.73229292</v>
      </c>
      <c r="AD157" s="3">
        <f t="shared" si="10"/>
        <v>42504923.23169262</v>
      </c>
      <c r="AE157" s="2">
        <f>IF(AE155&gt;=52800000,52800000,IF(AB136=Graph!G$1*1000,AE156+Graph!G$1*1000,AC157))</f>
        <v>18498480.73229292</v>
      </c>
      <c r="AF157" s="3">
        <f t="shared" si="11"/>
        <v>18498480.73229292</v>
      </c>
      <c r="AG157" s="3">
        <f t="shared" si="27"/>
        <v>37253355.817586988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87</v>
      </c>
      <c r="C158" s="7"/>
      <c r="D158" s="2" t="e">
        <f t="shared" si="12"/>
        <v>#N/A</v>
      </c>
      <c r="E158" s="2" t="e">
        <f t="shared" si="22"/>
        <v>#N/A</v>
      </c>
      <c r="F158" s="2">
        <v>801403.90180072188</v>
      </c>
      <c r="G158" s="2">
        <f t="shared" si="26"/>
        <v>488938.14285714284</v>
      </c>
      <c r="H158" s="2">
        <f t="shared" si="31"/>
        <v>59969365.898679301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1577529.5714285674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816130.79831933975</v>
      </c>
      <c r="Q158" s="2">
        <f t="shared" si="34"/>
        <v>500000</v>
      </c>
      <c r="R158" s="2">
        <f t="shared" si="32"/>
        <v>61503403.963985562</v>
      </c>
      <c r="S158" s="2">
        <f t="shared" si="17"/>
        <v>488938.14285714179</v>
      </c>
      <c r="T158" s="2">
        <f t="shared" si="18"/>
        <v>11061.857142857043</v>
      </c>
      <c r="U158" s="2">
        <f t="shared" si="19"/>
        <v>500000</v>
      </c>
      <c r="V158" s="2">
        <f t="shared" si="33"/>
        <v>18962682.072749108</v>
      </c>
      <c r="W158" s="2">
        <f t="shared" si="20"/>
        <v>464201.34045618773</v>
      </c>
      <c r="X158" s="2">
        <f t="shared" si="6"/>
        <v>35798.659543812275</v>
      </c>
      <c r="Y158" s="2">
        <f t="shared" si="29"/>
        <v>42540721.891236432</v>
      </c>
      <c r="Z158" s="2" t="str">
        <f t="shared" si="8"/>
        <v>HERE</v>
      </c>
      <c r="AA158" s="2">
        <f>IF(Z158="HERE",Y158,AA157+Graph!$G$1*1000)</f>
        <v>42540721.891236432</v>
      </c>
      <c r="AB158" s="2">
        <f t="shared" si="21"/>
        <v>35798.659543812275</v>
      </c>
      <c r="AC158" s="2">
        <f t="shared" si="30"/>
        <v>18962682.072749108</v>
      </c>
      <c r="AD158" s="3">
        <f t="shared" si="10"/>
        <v>42540721.891236432</v>
      </c>
      <c r="AE158" s="2">
        <f>IF(AE156&gt;=52800000,52800000,IF(AB137=Graph!G$1*1000,AE157+Graph!G$1*1000,AC158))</f>
        <v>18962682.072749108</v>
      </c>
      <c r="AF158" s="3">
        <f t="shared" si="11"/>
        <v>18962682.072749108</v>
      </c>
      <c r="AG158" s="3">
        <f t="shared" si="27"/>
        <v>37384813.217586987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88</v>
      </c>
      <c r="C159" s="7"/>
      <c r="D159" s="2" t="e">
        <f t="shared" si="12"/>
        <v>#N/A</v>
      </c>
      <c r="E159" s="2" t="e">
        <f t="shared" si="22"/>
        <v>#N/A</v>
      </c>
      <c r="F159" s="2">
        <v>805418.21800720692</v>
      </c>
      <c r="G159" s="2">
        <f t="shared" si="26"/>
        <v>488938.14285714284</v>
      </c>
      <c r="H159" s="2">
        <f t="shared" si="31"/>
        <v>60458304.041536443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1588591.4285714244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820247.57502999902</v>
      </c>
      <c r="Q159" s="2">
        <f t="shared" si="34"/>
        <v>500000</v>
      </c>
      <c r="R159" s="2">
        <f t="shared" si="32"/>
        <v>62003403.963985562</v>
      </c>
      <c r="S159" s="2">
        <f t="shared" si="17"/>
        <v>488938.14285714179</v>
      </c>
      <c r="T159" s="2">
        <f t="shared" si="18"/>
        <v>11061.857142857043</v>
      </c>
      <c r="U159" s="2">
        <f t="shared" si="19"/>
        <v>500000</v>
      </c>
      <c r="V159" s="2">
        <f t="shared" si="33"/>
        <v>19430897.729411751</v>
      </c>
      <c r="W159" s="2">
        <f t="shared" si="20"/>
        <v>468215.65666264296</v>
      </c>
      <c r="X159" s="2">
        <f t="shared" si="6"/>
        <v>31784.343337357044</v>
      </c>
      <c r="Y159" s="2">
        <f t="shared" ref="Y159:Y222" si="35">IF(COUNT($C160)=0,IF(COUNT($C159)=1,C159,SUM(Y158+X159)),C159)</f>
        <v>42572506.234573789</v>
      </c>
      <c r="Z159" s="2" t="str">
        <f t="shared" si="8"/>
        <v>HERE</v>
      </c>
      <c r="AA159" s="2">
        <f>IF(Z159="HERE",Y159,AA158+Graph!$G$1*1000)</f>
        <v>42572506.234573789</v>
      </c>
      <c r="AB159" s="2">
        <f t="shared" si="21"/>
        <v>31784.343337357044</v>
      </c>
      <c r="AC159" s="2">
        <f t="shared" ref="AC159:AC222" si="36">IF(Z160="HERE",V159,AC158)</f>
        <v>19430897.729411751</v>
      </c>
      <c r="AD159" s="3">
        <f t="shared" si="10"/>
        <v>42572506.234573789</v>
      </c>
      <c r="AE159" s="2">
        <f>IF(AE157&gt;=52800000,52800000,IF(AB138=Graph!G$1*1000,AE158+Graph!G$1*1000,AC159))</f>
        <v>19430897.729411751</v>
      </c>
      <c r="AF159" s="3">
        <f t="shared" si="11"/>
        <v>19430897.729411751</v>
      </c>
      <c r="AG159" s="3">
        <f t="shared" si="27"/>
        <v>37436149.617586985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89</v>
      </c>
      <c r="C160" s="7"/>
      <c r="D160" s="2" t="e">
        <f t="shared" si="12"/>
        <v>#N/A</v>
      </c>
      <c r="E160" s="2" t="e">
        <f t="shared" si="22"/>
        <v>#N/A</v>
      </c>
      <c r="F160" s="2">
        <v>809432.53421369195</v>
      </c>
      <c r="G160" s="2">
        <f t="shared" si="26"/>
        <v>488938.14285714284</v>
      </c>
      <c r="H160" s="2">
        <f t="shared" ref="H160:H223" si="37">IF(COUNT($C161)=0,IF(COUNT($C160)=1,C160,SUM(H159+G160)),C160)</f>
        <v>60947242.184393585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1599653.2857142815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824364.35174068809</v>
      </c>
      <c r="Q160" s="2">
        <f t="shared" si="34"/>
        <v>500000</v>
      </c>
      <c r="R160" s="2">
        <f t="shared" ref="R160:R223" si="38">IF(COUNT($C161)=0,IF(COUNT($C160)=1,M160,SUM(R159+Q160)),M160)</f>
        <v>62503403.963985562</v>
      </c>
      <c r="S160" s="2">
        <f t="shared" si="17"/>
        <v>488938.14285714179</v>
      </c>
      <c r="T160" s="2">
        <f t="shared" si="18"/>
        <v>11061.857142857043</v>
      </c>
      <c r="U160" s="2">
        <f t="shared" si="19"/>
        <v>500000</v>
      </c>
      <c r="V160" s="2">
        <f t="shared" si="33"/>
        <v>19903127.702280879</v>
      </c>
      <c r="W160" s="2">
        <f t="shared" si="20"/>
        <v>472229.97286912799</v>
      </c>
      <c r="X160" s="2">
        <f t="shared" si="6"/>
        <v>27770.027130872011</v>
      </c>
      <c r="Y160" s="2">
        <f t="shared" si="35"/>
        <v>42600276.261704661</v>
      </c>
      <c r="Z160" s="2" t="str">
        <f t="shared" si="8"/>
        <v>HERE</v>
      </c>
      <c r="AA160" s="2">
        <f>IF(Z160="HERE",Y160,AA159+Graph!$G$1*1000)</f>
        <v>42600276.261704661</v>
      </c>
      <c r="AB160" s="2">
        <f t="shared" si="21"/>
        <v>27770.027130872011</v>
      </c>
      <c r="AC160" s="2">
        <f t="shared" si="36"/>
        <v>19903127.702280879</v>
      </c>
      <c r="AD160" s="3">
        <f t="shared" si="10"/>
        <v>42600276.261704661</v>
      </c>
      <c r="AE160" s="2">
        <f>IF(AE158&gt;=52800000,52800000,IF(AB139=Graph!G$1*1000,AE159+Graph!G$1*1000,AC160))</f>
        <v>19903127.702280879</v>
      </c>
      <c r="AF160" s="3">
        <f t="shared" si="11"/>
        <v>19903127.702280879</v>
      </c>
      <c r="AG160" s="3">
        <f t="shared" si="27"/>
        <v>37477673.617586985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90</v>
      </c>
      <c r="C161" s="7"/>
      <c r="D161" s="2" t="e">
        <f t="shared" si="12"/>
        <v>#N/A</v>
      </c>
      <c r="E161" s="2" t="e">
        <f t="shared" si="22"/>
        <v>#N/A</v>
      </c>
      <c r="F161" s="2">
        <v>813446.85042014718</v>
      </c>
      <c r="G161" s="2">
        <f t="shared" si="26"/>
        <v>488938.14285714284</v>
      </c>
      <c r="H161" s="2">
        <f t="shared" si="37"/>
        <v>61436180.327250727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1610715.1428571385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828481.12845137715</v>
      </c>
      <c r="Q161" s="2">
        <f t="shared" si="34"/>
        <v>500000</v>
      </c>
      <c r="R161" s="2">
        <f t="shared" si="38"/>
        <v>63003403.963985562</v>
      </c>
      <c r="S161" s="2">
        <f t="shared" si="17"/>
        <v>488938.14285714179</v>
      </c>
      <c r="T161" s="2">
        <f t="shared" si="18"/>
        <v>11061.857142857043</v>
      </c>
      <c r="U161" s="2">
        <f t="shared" si="19"/>
        <v>500000</v>
      </c>
      <c r="V161" s="2">
        <f t="shared" si="33"/>
        <v>20379371.991356492</v>
      </c>
      <c r="W161" s="2">
        <f t="shared" si="20"/>
        <v>476244.28907561302</v>
      </c>
      <c r="X161" s="2">
        <f t="shared" si="6"/>
        <v>23755.710924386978</v>
      </c>
      <c r="Y161" s="2">
        <f t="shared" si="35"/>
        <v>42624031.972629048</v>
      </c>
      <c r="Z161" s="2" t="str">
        <f t="shared" si="8"/>
        <v>HERE</v>
      </c>
      <c r="AA161" s="2">
        <f>IF(Z161="HERE",Y161,AA160+Graph!$G$1*1000)</f>
        <v>42624031.972629048</v>
      </c>
      <c r="AB161" s="2">
        <f t="shared" si="21"/>
        <v>23755.710924386978</v>
      </c>
      <c r="AC161" s="2">
        <f t="shared" si="36"/>
        <v>20379371.991356492</v>
      </c>
      <c r="AD161" s="3">
        <f t="shared" si="10"/>
        <v>42624031.972629048</v>
      </c>
      <c r="AE161" s="2">
        <f>IF(AE159&gt;=52800000,52800000,IF(AB140=Graph!G$1*1000,AE160+Graph!G$1*1000,AC161))</f>
        <v>20379371.991356492</v>
      </c>
      <c r="AF161" s="3">
        <f t="shared" si="11"/>
        <v>20379371.991356492</v>
      </c>
      <c r="AG161" s="3">
        <f t="shared" si="27"/>
        <v>37507635.067586988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91</v>
      </c>
      <c r="C162" s="7"/>
      <c r="D162" s="2" t="e">
        <f t="shared" si="12"/>
        <v>#N/A</v>
      </c>
      <c r="E162" s="2" t="e">
        <f t="shared" si="22"/>
        <v>#N/A</v>
      </c>
      <c r="F162" s="2">
        <v>817461.16662663221</v>
      </c>
      <c r="G162" s="2">
        <f t="shared" si="26"/>
        <v>488938.14285714284</v>
      </c>
      <c r="H162" s="2">
        <f t="shared" si="37"/>
        <v>61925118.470107868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1621776.9999999956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832597.90516206622</v>
      </c>
      <c r="Q162" s="2">
        <f t="shared" si="34"/>
        <v>500000</v>
      </c>
      <c r="R162" s="2">
        <f t="shared" si="38"/>
        <v>63503403.963985562</v>
      </c>
      <c r="S162" s="2">
        <f t="shared" si="17"/>
        <v>488938.14285714179</v>
      </c>
      <c r="T162" s="2">
        <f t="shared" si="18"/>
        <v>11061.857142857043</v>
      </c>
      <c r="U162" s="2">
        <f t="shared" si="19"/>
        <v>500000</v>
      </c>
      <c r="V162" s="2">
        <f t="shared" si="33"/>
        <v>20859630.59663859</v>
      </c>
      <c r="W162" s="2">
        <f t="shared" si="20"/>
        <v>480258.60528209805</v>
      </c>
      <c r="X162" s="2">
        <f t="shared" si="6"/>
        <v>19741.394717901945</v>
      </c>
      <c r="Y162" s="2">
        <f t="shared" si="35"/>
        <v>42643773.36734695</v>
      </c>
      <c r="Z162" s="2" t="str">
        <f t="shared" si="8"/>
        <v>HERE</v>
      </c>
      <c r="AA162" s="2">
        <f>IF(Z162="HERE",Y162,AA161+Graph!$G$1*1000)</f>
        <v>42643773.36734695</v>
      </c>
      <c r="AB162" s="2">
        <f t="shared" si="21"/>
        <v>19741.394717901945</v>
      </c>
      <c r="AC162" s="2">
        <f t="shared" si="36"/>
        <v>20859630.59663859</v>
      </c>
      <c r="AD162" s="3">
        <f t="shared" si="10"/>
        <v>42643773.36734695</v>
      </c>
      <c r="AE162" s="2">
        <f>IF(AE160&gt;=52800000,52800000,IF(AB141=Graph!G$1*1000,AE161+Graph!G$1*1000,AC162))</f>
        <v>20859630.59663859</v>
      </c>
      <c r="AF162" s="3">
        <f t="shared" si="11"/>
        <v>20859630.59663859</v>
      </c>
      <c r="AG162" s="3">
        <f t="shared" si="27"/>
        <v>37490918.767586984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92</v>
      </c>
      <c r="C163" s="7"/>
      <c r="D163" s="2" t="e">
        <f t="shared" si="12"/>
        <v>#N/A</v>
      </c>
      <c r="E163" s="2" t="e">
        <f t="shared" si="22"/>
        <v>#N/A</v>
      </c>
      <c r="F163" s="2">
        <v>821475.48283311725</v>
      </c>
      <c r="G163" s="2">
        <f t="shared" si="26"/>
        <v>488938.14285714284</v>
      </c>
      <c r="H163" s="2">
        <f t="shared" si="37"/>
        <v>62414056.61296501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1632838.8571428526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836714.68187275529</v>
      </c>
      <c r="Q163" s="2">
        <f t="shared" si="34"/>
        <v>500000</v>
      </c>
      <c r="R163" s="2">
        <f t="shared" si="38"/>
        <v>64003403.963985562</v>
      </c>
      <c r="S163" s="2">
        <f t="shared" si="17"/>
        <v>488938.14285714179</v>
      </c>
      <c r="T163" s="2">
        <f t="shared" si="18"/>
        <v>11061.857142857043</v>
      </c>
      <c r="U163" s="2">
        <f t="shared" si="19"/>
        <v>500000</v>
      </c>
      <c r="V163" s="2">
        <f t="shared" si="33"/>
        <v>21343903.518127173</v>
      </c>
      <c r="W163" s="2">
        <f t="shared" si="20"/>
        <v>484272.92148858309</v>
      </c>
      <c r="X163" s="2">
        <f t="shared" si="6"/>
        <v>15727.078511416912</v>
      </c>
      <c r="Y163" s="2">
        <f t="shared" si="35"/>
        <v>42659500.445858367</v>
      </c>
      <c r="Z163" s="2" t="str">
        <f t="shared" si="8"/>
        <v>HERE</v>
      </c>
      <c r="AA163" s="2">
        <f>IF(Z163="HERE",Y163,AA162+Graph!$G$1*1000)</f>
        <v>42659500.445858367</v>
      </c>
      <c r="AB163" s="2">
        <f t="shared" si="21"/>
        <v>15727.078511416912</v>
      </c>
      <c r="AC163" s="2">
        <f t="shared" si="36"/>
        <v>21343903.518127173</v>
      </c>
      <c r="AD163" s="3">
        <f t="shared" si="10"/>
        <v>42659500.445858367</v>
      </c>
      <c r="AE163" s="2">
        <f>IF(AE161&gt;=52800000,52800000,IF(AB142=Graph!G$1*1000,AE162+Graph!G$1*1000,AC163))</f>
        <v>21343903.518127173</v>
      </c>
      <c r="AF163" s="3">
        <f t="shared" si="11"/>
        <v>21343903.518127173</v>
      </c>
      <c r="AG163" s="3">
        <f t="shared" si="27"/>
        <v>37703158.467586987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93</v>
      </c>
      <c r="C164" s="7"/>
      <c r="D164" s="2" t="e">
        <f t="shared" si="12"/>
        <v>#N/A</v>
      </c>
      <c r="E164" s="2" t="e">
        <f t="shared" si="22"/>
        <v>#N/A</v>
      </c>
      <c r="F164" s="2">
        <v>825489.79903960228</v>
      </c>
      <c r="G164" s="2">
        <f t="shared" si="26"/>
        <v>488938.14285714284</v>
      </c>
      <c r="H164" s="2">
        <f t="shared" si="37"/>
        <v>62902994.755822152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1643900.7142857097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840831.45858344436</v>
      </c>
      <c r="Q164" s="2">
        <f t="shared" si="34"/>
        <v>500000</v>
      </c>
      <c r="R164" s="2">
        <f t="shared" si="38"/>
        <v>64503403.963985562</v>
      </c>
      <c r="S164" s="2">
        <f t="shared" si="17"/>
        <v>488938.14285714179</v>
      </c>
      <c r="T164" s="2">
        <f t="shared" si="18"/>
        <v>11061.857142857043</v>
      </c>
      <c r="U164" s="2">
        <f t="shared" si="19"/>
        <v>500000</v>
      </c>
      <c r="V164" s="2">
        <f t="shared" si="33"/>
        <v>21832190.755822241</v>
      </c>
      <c r="W164" s="2">
        <f t="shared" si="20"/>
        <v>488287.23769506812</v>
      </c>
      <c r="X164" s="2">
        <f t="shared" si="6"/>
        <v>11712.762304931879</v>
      </c>
      <c r="Y164" s="2">
        <f t="shared" si="35"/>
        <v>42671213.208163299</v>
      </c>
      <c r="Z164" s="2" t="str">
        <f t="shared" si="8"/>
        <v>HERE</v>
      </c>
      <c r="AA164" s="2">
        <f>IF(Z164="HERE",Y164,AA163+Graph!$G$1*1000)</f>
        <v>42671213.208163299</v>
      </c>
      <c r="AB164" s="2">
        <f t="shared" si="21"/>
        <v>11712.762304931879</v>
      </c>
      <c r="AC164" s="2">
        <f t="shared" si="36"/>
        <v>21832190.755822241</v>
      </c>
      <c r="AD164" s="3">
        <f t="shared" si="10"/>
        <v>42671213.208163299</v>
      </c>
      <c r="AE164" s="2">
        <f>IF(AE162&gt;=52800000,52800000,IF(AB143=Graph!G$1*1000,AE163+Graph!G$1*1000,AC164))</f>
        <v>21832190.755822241</v>
      </c>
      <c r="AF164" s="3">
        <f t="shared" si="11"/>
        <v>21832190.755822241</v>
      </c>
      <c r="AG164" s="3">
        <f t="shared" si="27"/>
        <v>37853550.467586987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94</v>
      </c>
      <c r="C165" s="7"/>
      <c r="D165" s="2" t="e">
        <f t="shared" si="12"/>
        <v>#N/A</v>
      </c>
      <c r="E165" s="2" t="e">
        <f t="shared" si="22"/>
        <v>#N/A</v>
      </c>
      <c r="F165" s="2">
        <v>829504.11524608731</v>
      </c>
      <c r="G165" s="2">
        <f t="shared" si="26"/>
        <v>488938.14285714284</v>
      </c>
      <c r="H165" s="2">
        <f t="shared" si="37"/>
        <v>63391932.898679294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1654962.5714285667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844948.23529410362</v>
      </c>
      <c r="Q165" s="2">
        <f t="shared" si="34"/>
        <v>500000</v>
      </c>
      <c r="R165" s="2">
        <f t="shared" si="38"/>
        <v>65003403.963985562</v>
      </c>
      <c r="S165" s="2">
        <f t="shared" si="17"/>
        <v>488938.14285714179</v>
      </c>
      <c r="T165" s="2">
        <f t="shared" si="18"/>
        <v>11061.857142857043</v>
      </c>
      <c r="U165" s="2">
        <f t="shared" si="19"/>
        <v>500000</v>
      </c>
      <c r="V165" s="2">
        <f t="shared" si="33"/>
        <v>22321128.898679383</v>
      </c>
      <c r="W165" s="2">
        <f t="shared" si="20"/>
        <v>488938.14285714179</v>
      </c>
      <c r="X165" s="2">
        <f t="shared" si="6"/>
        <v>11061.857142858207</v>
      </c>
      <c r="Y165" s="2">
        <f t="shared" si="35"/>
        <v>42682275.065306157</v>
      </c>
      <c r="Z165" s="2" t="str">
        <f t="shared" si="8"/>
        <v>HERE</v>
      </c>
      <c r="AA165" s="2">
        <f>IF(Z165="HERE",Y165,AA164+Graph!$G$1*1000)</f>
        <v>42682275.065306157</v>
      </c>
      <c r="AB165" s="2">
        <f t="shared" si="21"/>
        <v>11061.857142858207</v>
      </c>
      <c r="AC165" s="2">
        <f t="shared" si="36"/>
        <v>22321128.898679383</v>
      </c>
      <c r="AD165" s="3">
        <f t="shared" si="10"/>
        <v>42682275.065306157</v>
      </c>
      <c r="AE165" s="2">
        <f>IF(AE163&gt;=52800000,52800000,IF(AB144=Graph!G$1*1000,AE164+Graph!G$1*1000,AC165))</f>
        <v>22321128.898679383</v>
      </c>
      <c r="AF165" s="3">
        <f t="shared" si="11"/>
        <v>22321128.898679383</v>
      </c>
      <c r="AG165" s="3">
        <f t="shared" si="27"/>
        <v>37953510.267586984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95</v>
      </c>
      <c r="C166" s="7"/>
      <c r="D166" s="2" t="e">
        <f t="shared" si="12"/>
        <v>#N/A</v>
      </c>
      <c r="E166" s="2" t="e">
        <f t="shared" si="22"/>
        <v>#N/A</v>
      </c>
      <c r="F166" s="2">
        <v>833518.43145257235</v>
      </c>
      <c r="G166" s="2">
        <f t="shared" si="26"/>
        <v>488938.14285714284</v>
      </c>
      <c r="H166" s="2">
        <f t="shared" si="37"/>
        <v>63880871.041536435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1666024.4285714237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849065.01200479269</v>
      </c>
      <c r="Q166" s="2">
        <f t="shared" ref="Q166:Q229" si="39">IF(P166&gt;500000,500000,P166)</f>
        <v>500000</v>
      </c>
      <c r="R166" s="2">
        <f t="shared" si="38"/>
        <v>65503403.963985562</v>
      </c>
      <c r="S166" s="2">
        <f t="shared" si="17"/>
        <v>488938.14285714179</v>
      </c>
      <c r="T166" s="2">
        <f t="shared" si="18"/>
        <v>11061.857142857043</v>
      </c>
      <c r="U166" s="2">
        <f t="shared" si="19"/>
        <v>500000</v>
      </c>
      <c r="V166" s="2">
        <f t="shared" si="33"/>
        <v>22810067.041536525</v>
      </c>
      <c r="W166" s="2">
        <f t="shared" si="20"/>
        <v>488938.14285714179</v>
      </c>
      <c r="X166" s="2">
        <f t="shared" si="6"/>
        <v>11061.857142858207</v>
      </c>
      <c r="Y166" s="2">
        <f t="shared" si="35"/>
        <v>42693336.922449015</v>
      </c>
      <c r="Z166" s="2" t="str">
        <f t="shared" si="8"/>
        <v>HERE</v>
      </c>
      <c r="AA166" s="2">
        <f>IF(Z166="HERE",Y166,AA165+Graph!$G$1*1000)</f>
        <v>42693336.922449015</v>
      </c>
      <c r="AB166" s="2">
        <f t="shared" si="21"/>
        <v>11061.857142858207</v>
      </c>
      <c r="AC166" s="2">
        <f t="shared" si="36"/>
        <v>22810067.041536525</v>
      </c>
      <c r="AD166" s="3">
        <f t="shared" si="10"/>
        <v>42693336.922449015</v>
      </c>
      <c r="AE166" s="2">
        <f>IF(AE164&gt;=52800000,52800000,IF(AB145=Graph!G$1*1000,AE165+Graph!G$1*1000,AC166))</f>
        <v>22810067.041536525</v>
      </c>
      <c r="AF166" s="3">
        <f t="shared" si="11"/>
        <v>22810067.041536525</v>
      </c>
      <c r="AG166" s="3">
        <f t="shared" si="27"/>
        <v>38020321.767586984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96</v>
      </c>
      <c r="C167" s="7"/>
      <c r="D167" s="2" t="e">
        <f t="shared" si="12"/>
        <v>#N/A</v>
      </c>
      <c r="E167" s="2" t="e">
        <f t="shared" si="22"/>
        <v>#N/A</v>
      </c>
      <c r="F167" s="2">
        <v>837532.74765905738</v>
      </c>
      <c r="G167" s="2">
        <f t="shared" si="26"/>
        <v>488938.14285714284</v>
      </c>
      <c r="H167" s="2">
        <f t="shared" si="37"/>
        <v>64369809.184393577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1677086.2857142808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853181.78871548176</v>
      </c>
      <c r="Q167" s="2">
        <f t="shared" si="39"/>
        <v>500000</v>
      </c>
      <c r="R167" s="2">
        <f t="shared" si="38"/>
        <v>66003403.963985562</v>
      </c>
      <c r="S167" s="2">
        <f t="shared" si="17"/>
        <v>488938.14285714179</v>
      </c>
      <c r="T167" s="2">
        <f t="shared" si="18"/>
        <v>11061.857142857043</v>
      </c>
      <c r="U167" s="2">
        <f t="shared" si="19"/>
        <v>500000</v>
      </c>
      <c r="V167" s="2">
        <f t="shared" si="33"/>
        <v>23299005.184393667</v>
      </c>
      <c r="W167" s="2">
        <f t="shared" si="20"/>
        <v>488938.14285714179</v>
      </c>
      <c r="X167" s="2">
        <f t="shared" si="6"/>
        <v>11061.857142858207</v>
      </c>
      <c r="Y167" s="2">
        <f t="shared" si="35"/>
        <v>42704398.779591873</v>
      </c>
      <c r="Z167" s="2" t="str">
        <f t="shared" si="8"/>
        <v>HERE</v>
      </c>
      <c r="AA167" s="2">
        <f>IF(Z167="HERE",Y167,AA166+Graph!$G$1*1000)</f>
        <v>42704398.779591873</v>
      </c>
      <c r="AB167" s="2">
        <f t="shared" si="21"/>
        <v>11061.857142858207</v>
      </c>
      <c r="AC167" s="2">
        <f t="shared" si="36"/>
        <v>23299005.184393667</v>
      </c>
      <c r="AD167" s="3">
        <f t="shared" si="10"/>
        <v>42704398.779591873</v>
      </c>
      <c r="AE167" s="2">
        <f>IF(AE165&gt;=52800000,52800000,IF(AB146=Graph!G$1*1000,AE166+Graph!G$1*1000,AC167))</f>
        <v>23299005.184393667</v>
      </c>
      <c r="AF167" s="3">
        <f t="shared" si="11"/>
        <v>23299005.184393667</v>
      </c>
      <c r="AG167" s="3">
        <f t="shared" si="27"/>
        <v>38042673.16758699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97</v>
      </c>
      <c r="C168" s="7"/>
      <c r="D168" s="2" t="e">
        <f t="shared" si="12"/>
        <v>#N/A</v>
      </c>
      <c r="E168" s="2" t="e">
        <f t="shared" si="22"/>
        <v>#N/A</v>
      </c>
      <c r="F168" s="2">
        <v>841547.06386554241</v>
      </c>
      <c r="G168" s="2">
        <f t="shared" si="26"/>
        <v>488938.14285714284</v>
      </c>
      <c r="H168" s="2">
        <f t="shared" si="37"/>
        <v>64858747.327250719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1688148.1428571378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857298.56542617083</v>
      </c>
      <c r="Q168" s="2">
        <f t="shared" si="39"/>
        <v>500000</v>
      </c>
      <c r="R168" s="2">
        <f t="shared" si="38"/>
        <v>66503403.963985562</v>
      </c>
      <c r="S168" s="2">
        <f t="shared" si="17"/>
        <v>488938.14285714179</v>
      </c>
      <c r="T168" s="2">
        <f t="shared" si="18"/>
        <v>11061.857142857043</v>
      </c>
      <c r="U168" s="2">
        <f t="shared" si="19"/>
        <v>500000</v>
      </c>
      <c r="V168" s="2">
        <f t="shared" si="33"/>
        <v>23787943.327250808</v>
      </c>
      <c r="W168" s="2">
        <f t="shared" si="20"/>
        <v>488938.14285714179</v>
      </c>
      <c r="X168" s="2">
        <f t="shared" si="6"/>
        <v>11061.857142858207</v>
      </c>
      <c r="Y168" s="2">
        <f t="shared" si="35"/>
        <v>42715460.636734731</v>
      </c>
      <c r="Z168" s="2" t="str">
        <f t="shared" si="8"/>
        <v>HERE</v>
      </c>
      <c r="AA168" s="2">
        <f>IF(Z168="HERE",Y168,AA167+Graph!$G$1*1000)</f>
        <v>42715460.636734731</v>
      </c>
      <c r="AB168" s="2">
        <f t="shared" si="21"/>
        <v>11061.857142858207</v>
      </c>
      <c r="AC168" s="2">
        <f t="shared" si="36"/>
        <v>23787943.327250808</v>
      </c>
      <c r="AD168" s="3">
        <f t="shared" si="10"/>
        <v>42715460.636734731</v>
      </c>
      <c r="AE168" s="2">
        <f>IF(AE166&gt;=52800000,52800000,IF(AB147=Graph!G$1*1000,AE167+Graph!G$1*1000,AC168))</f>
        <v>23787943.327250808</v>
      </c>
      <c r="AF168" s="3">
        <f t="shared" si="11"/>
        <v>23787943.327250808</v>
      </c>
      <c r="AG168" s="3">
        <f t="shared" si="27"/>
        <v>38029760.617586985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98</v>
      </c>
      <c r="C169" s="7"/>
      <c r="D169" s="2" t="e">
        <f t="shared" si="12"/>
        <v>#N/A</v>
      </c>
      <c r="E169" s="2" t="e">
        <f t="shared" si="22"/>
        <v>#N/A</v>
      </c>
      <c r="F169" s="2">
        <v>845561.38007202744</v>
      </c>
      <c r="G169" s="2">
        <f t="shared" si="26"/>
        <v>488938.14285714284</v>
      </c>
      <c r="H169" s="2">
        <f t="shared" si="37"/>
        <v>65347685.470107861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1699209.9999999949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861415.34213685989</v>
      </c>
      <c r="Q169" s="2">
        <f t="shared" si="39"/>
        <v>500000</v>
      </c>
      <c r="R169" s="2">
        <f t="shared" si="38"/>
        <v>67003403.963985562</v>
      </c>
      <c r="S169" s="2">
        <f t="shared" si="17"/>
        <v>488938.14285714179</v>
      </c>
      <c r="T169" s="2">
        <f t="shared" si="18"/>
        <v>11061.857142857043</v>
      </c>
      <c r="U169" s="2">
        <f t="shared" si="19"/>
        <v>500000</v>
      </c>
      <c r="V169" s="2">
        <f t="shared" si="33"/>
        <v>24276881.47010795</v>
      </c>
      <c r="W169" s="2">
        <f t="shared" si="20"/>
        <v>488938.14285714179</v>
      </c>
      <c r="X169" s="2">
        <f t="shared" si="6"/>
        <v>11061.857142858207</v>
      </c>
      <c r="Y169" s="2">
        <f t="shared" si="35"/>
        <v>42726522.49387759</v>
      </c>
      <c r="Z169" s="2" t="str">
        <f t="shared" si="8"/>
        <v>HERE</v>
      </c>
      <c r="AA169" s="2">
        <f>IF(Z169="HERE",Y169,AA168+Graph!$G$1*1000)</f>
        <v>42726522.49387759</v>
      </c>
      <c r="AB169" s="2">
        <f t="shared" si="21"/>
        <v>11061.857142858207</v>
      </c>
      <c r="AC169" s="2">
        <f t="shared" si="36"/>
        <v>24276881.47010795</v>
      </c>
      <c r="AD169" s="3">
        <f t="shared" si="10"/>
        <v>42726522.49387759</v>
      </c>
      <c r="AE169" s="2">
        <f>IF(AE167&gt;=52800000,52800000,IF(AB148=Graph!G$1*1000,AE168+Graph!G$1*1000,AC169))</f>
        <v>24276881.47010795</v>
      </c>
      <c r="AF169" s="3">
        <f t="shared" si="11"/>
        <v>24276881.47010795</v>
      </c>
      <c r="AG169" s="3">
        <f t="shared" si="27"/>
        <v>38050202.91758699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99</v>
      </c>
      <c r="C170" s="7"/>
      <c r="D170" s="2" t="e">
        <f t="shared" si="12"/>
        <v>#N/A</v>
      </c>
      <c r="E170" s="2" t="e">
        <f t="shared" si="22"/>
        <v>#N/A</v>
      </c>
      <c r="F170" s="2">
        <v>849575.69627851248</v>
      </c>
      <c r="G170" s="2">
        <f t="shared" si="26"/>
        <v>488938.14285714284</v>
      </c>
      <c r="H170" s="2">
        <f t="shared" si="37"/>
        <v>65836623.612965003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1710271.8571428519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865532.11884754896</v>
      </c>
      <c r="Q170" s="2">
        <f t="shared" si="39"/>
        <v>500000</v>
      </c>
      <c r="R170" s="2">
        <f t="shared" si="38"/>
        <v>67503403.963985562</v>
      </c>
      <c r="S170" s="2">
        <f t="shared" si="17"/>
        <v>488938.14285714179</v>
      </c>
      <c r="T170" s="2">
        <f t="shared" si="18"/>
        <v>11061.857142857043</v>
      </c>
      <c r="U170" s="2">
        <f t="shared" si="19"/>
        <v>500000</v>
      </c>
      <c r="V170" s="2">
        <f t="shared" si="33"/>
        <v>24765819.612965092</v>
      </c>
      <c r="W170" s="2">
        <f t="shared" si="20"/>
        <v>488938.14285714179</v>
      </c>
      <c r="X170" s="2">
        <f t="shared" si="6"/>
        <v>11061.857142858207</v>
      </c>
      <c r="Y170" s="2">
        <f t="shared" si="35"/>
        <v>42737584.351020448</v>
      </c>
      <c r="Z170" s="2" t="str">
        <f t="shared" si="8"/>
        <v>HERE</v>
      </c>
      <c r="AA170" s="2">
        <f>IF(Z170="HERE",Y170,AA169+Graph!$G$1*1000)</f>
        <v>42737584.351020448</v>
      </c>
      <c r="AB170" s="2">
        <f t="shared" si="21"/>
        <v>11061.857142858207</v>
      </c>
      <c r="AC170" s="2">
        <f t="shared" si="36"/>
        <v>24765819.612965092</v>
      </c>
      <c r="AD170" s="3">
        <f t="shared" si="10"/>
        <v>42737584.351020448</v>
      </c>
      <c r="AE170" s="2">
        <f>IF(AE168&gt;=52800000,52800000,IF(AB149=Graph!G$1*1000,AE169+Graph!G$1*1000,AC170))</f>
        <v>24765819.612965092</v>
      </c>
      <c r="AF170" s="3">
        <f t="shared" si="11"/>
        <v>24765819.612965092</v>
      </c>
      <c r="AG170" s="3">
        <f t="shared" si="27"/>
        <v>38297935.217586987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100</v>
      </c>
      <c r="C171" s="7"/>
      <c r="D171" s="2" t="e">
        <f t="shared" si="12"/>
        <v>#N/A</v>
      </c>
      <c r="E171" s="2" t="e">
        <f t="shared" si="22"/>
        <v>#N/A</v>
      </c>
      <c r="F171" s="2">
        <v>853590.01248499751</v>
      </c>
      <c r="G171" s="2">
        <f t="shared" si="26"/>
        <v>488938.14285714284</v>
      </c>
      <c r="H171" s="2">
        <f t="shared" si="37"/>
        <v>66325561.755822144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1721333.714285709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869648.89555820823</v>
      </c>
      <c r="Q171" s="2">
        <f t="shared" si="39"/>
        <v>500000</v>
      </c>
      <c r="R171" s="2">
        <f t="shared" si="38"/>
        <v>68003403.963985562</v>
      </c>
      <c r="S171" s="2">
        <f t="shared" si="17"/>
        <v>488938.14285714179</v>
      </c>
      <c r="T171" s="2">
        <f t="shared" si="18"/>
        <v>11061.857142857043</v>
      </c>
      <c r="U171" s="2">
        <f t="shared" si="19"/>
        <v>500000</v>
      </c>
      <c r="V171" s="2">
        <f t="shared" si="33"/>
        <v>25254757.755822234</v>
      </c>
      <c r="W171" s="2">
        <f t="shared" si="20"/>
        <v>488938.14285714179</v>
      </c>
      <c r="X171" s="2">
        <f t="shared" si="6"/>
        <v>11061.857142858207</v>
      </c>
      <c r="Y171" s="2">
        <f t="shared" si="35"/>
        <v>42748646.208163306</v>
      </c>
      <c r="Z171" s="2" t="str">
        <f t="shared" si="8"/>
        <v>HERE</v>
      </c>
      <c r="AA171" s="2">
        <f>IF(Z171="HERE",Y171,AA170+Graph!$G$1*1000)</f>
        <v>42748646.208163306</v>
      </c>
      <c r="AB171" s="2">
        <f t="shared" si="21"/>
        <v>11061.857142858207</v>
      </c>
      <c r="AC171" s="2">
        <f t="shared" si="36"/>
        <v>25254757.755822234</v>
      </c>
      <c r="AD171" s="3">
        <f t="shared" si="10"/>
        <v>42748646.208163306</v>
      </c>
      <c r="AE171" s="2">
        <f>IF(AE169&gt;=52800000,52800000,IF(AB150=Graph!G$1*1000,AE170+Graph!G$1*1000,AC171))</f>
        <v>25254757.755822234</v>
      </c>
      <c r="AF171" s="3">
        <f t="shared" si="11"/>
        <v>25254757.755822234</v>
      </c>
      <c r="AG171" s="3">
        <f t="shared" si="27"/>
        <v>38513372.617586985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101</v>
      </c>
      <c r="C172" s="7"/>
      <c r="D172" s="2" t="e">
        <f t="shared" si="12"/>
        <v>#N/A</v>
      </c>
      <c r="E172" s="2" t="e">
        <f t="shared" si="22"/>
        <v>#N/A</v>
      </c>
      <c r="F172" s="2">
        <v>857604.32869148254</v>
      </c>
      <c r="G172" s="2">
        <f t="shared" si="26"/>
        <v>488938.14285714284</v>
      </c>
      <c r="H172" s="2">
        <f t="shared" si="37"/>
        <v>66814499.898679286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1732395.571428566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873765.67226889729</v>
      </c>
      <c r="Q172" s="2">
        <f t="shared" si="39"/>
        <v>500000</v>
      </c>
      <c r="R172" s="2">
        <f t="shared" si="38"/>
        <v>68503403.963985562</v>
      </c>
      <c r="S172" s="2">
        <f t="shared" si="17"/>
        <v>488938.14285714179</v>
      </c>
      <c r="T172" s="2">
        <f t="shared" si="18"/>
        <v>11061.857142857043</v>
      </c>
      <c r="U172" s="2">
        <f t="shared" si="19"/>
        <v>500000</v>
      </c>
      <c r="V172" s="2">
        <f t="shared" si="33"/>
        <v>25743695.898679376</v>
      </c>
      <c r="W172" s="2">
        <f t="shared" si="20"/>
        <v>488938.14285714179</v>
      </c>
      <c r="X172" s="2">
        <f t="shared" si="6"/>
        <v>11061.857142858207</v>
      </c>
      <c r="Y172" s="2">
        <f t="shared" si="35"/>
        <v>42759708.065306164</v>
      </c>
      <c r="Z172" s="2" t="str">
        <f t="shared" si="8"/>
        <v>HERE</v>
      </c>
      <c r="AA172" s="2">
        <f>IF(Z172="HERE",Y172,AA171+Graph!$G$1*1000)</f>
        <v>42759708.065306164</v>
      </c>
      <c r="AB172" s="2">
        <f t="shared" si="21"/>
        <v>11061.857142858207</v>
      </c>
      <c r="AC172" s="2">
        <f t="shared" si="36"/>
        <v>25743695.898679376</v>
      </c>
      <c r="AD172" s="3">
        <f t="shared" si="10"/>
        <v>42759708.065306164</v>
      </c>
      <c r="AE172" s="2">
        <f>IF(AE170&gt;=52800000,52800000,IF(AB151=Graph!G$1*1000,AE171+Graph!G$1*1000,AC172))</f>
        <v>25743695.898679376</v>
      </c>
      <c r="AF172" s="3">
        <f t="shared" si="11"/>
        <v>25743695.898679376</v>
      </c>
      <c r="AG172" s="3">
        <f t="shared" si="27"/>
        <v>38653237.367586985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102</v>
      </c>
      <c r="C173" s="7"/>
      <c r="D173" s="2" t="e">
        <f t="shared" si="12"/>
        <v>#N/A</v>
      </c>
      <c r="E173" s="2" t="e">
        <f t="shared" si="22"/>
        <v>#N/A</v>
      </c>
      <c r="F173" s="2">
        <v>861618.64489793777</v>
      </c>
      <c r="G173" s="2">
        <f t="shared" si="26"/>
        <v>488938.14285714284</v>
      </c>
      <c r="H173" s="2">
        <f t="shared" si="37"/>
        <v>67303438.041536435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1743457.4285714231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877882.44897958636</v>
      </c>
      <c r="Q173" s="2">
        <f t="shared" si="39"/>
        <v>500000</v>
      </c>
      <c r="R173" s="2">
        <f t="shared" si="38"/>
        <v>69003403.963985562</v>
      </c>
      <c r="S173" s="2">
        <f t="shared" si="17"/>
        <v>488938.14285714924</v>
      </c>
      <c r="T173" s="2">
        <f t="shared" si="18"/>
        <v>11061.857142857043</v>
      </c>
      <c r="U173" s="2">
        <f t="shared" si="19"/>
        <v>500000</v>
      </c>
      <c r="V173" s="2">
        <f t="shared" si="33"/>
        <v>26232634.041536517</v>
      </c>
      <c r="W173" s="2">
        <f t="shared" si="20"/>
        <v>488938.14285714179</v>
      </c>
      <c r="X173" s="2">
        <f t="shared" si="6"/>
        <v>11061.857142858207</v>
      </c>
      <c r="Y173" s="2">
        <f t="shared" si="35"/>
        <v>42770769.922449023</v>
      </c>
      <c r="Z173" s="2" t="str">
        <f t="shared" si="8"/>
        <v>HERE</v>
      </c>
      <c r="AA173" s="2">
        <f>IF(Z173="HERE",Y173,AA172+Graph!$G$1*1000)</f>
        <v>42770769.922449023</v>
      </c>
      <c r="AB173" s="2">
        <f t="shared" si="21"/>
        <v>11061.857142858207</v>
      </c>
      <c r="AC173" s="2">
        <f t="shared" si="36"/>
        <v>26232634.041536517</v>
      </c>
      <c r="AD173" s="3">
        <f t="shared" si="10"/>
        <v>42770769.922449023</v>
      </c>
      <c r="AE173" s="2">
        <f>IF(AE171&gt;=52800000,52800000,IF(AB152=Graph!G$1*1000,AE172+Graph!G$1*1000,AC173))</f>
        <v>26232634.041536517</v>
      </c>
      <c r="AF173" s="3">
        <f t="shared" si="11"/>
        <v>26232634.041536517</v>
      </c>
      <c r="AG173" s="3">
        <f t="shared" si="27"/>
        <v>38693443.867586985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103</v>
      </c>
      <c r="C174" s="7"/>
      <c r="D174" s="2" t="e">
        <f t="shared" si="12"/>
        <v>#N/A</v>
      </c>
      <c r="E174" s="2" t="e">
        <f t="shared" si="22"/>
        <v>#N/A</v>
      </c>
      <c r="F174" s="2">
        <v>865632.96110442281</v>
      </c>
      <c r="G174" s="2">
        <f t="shared" si="26"/>
        <v>488938.14285714284</v>
      </c>
      <c r="H174" s="2">
        <f t="shared" si="37"/>
        <v>67792376.184393585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1754519.2857142801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881999.22569027543</v>
      </c>
      <c r="Q174" s="2">
        <f t="shared" si="39"/>
        <v>500000</v>
      </c>
      <c r="R174" s="2">
        <f t="shared" si="38"/>
        <v>69503403.963985562</v>
      </c>
      <c r="S174" s="2">
        <f t="shared" si="17"/>
        <v>488938.14285714924</v>
      </c>
      <c r="T174" s="2">
        <f t="shared" si="18"/>
        <v>11061.857142857043</v>
      </c>
      <c r="U174" s="2">
        <f t="shared" si="19"/>
        <v>500000</v>
      </c>
      <c r="V174" s="2">
        <f t="shared" si="33"/>
        <v>26721572.184393659</v>
      </c>
      <c r="W174" s="2">
        <f t="shared" si="20"/>
        <v>488938.14285714179</v>
      </c>
      <c r="X174" s="2">
        <f t="shared" si="6"/>
        <v>11061.857142858207</v>
      </c>
      <c r="Y174" s="2">
        <f t="shared" si="35"/>
        <v>42781831.779591881</v>
      </c>
      <c r="Z174" s="2" t="str">
        <f t="shared" si="8"/>
        <v>HERE</v>
      </c>
      <c r="AA174" s="2">
        <f>IF(Z174="HERE",Y174,AA173+Graph!$G$1*1000)</f>
        <v>42781831.779591881</v>
      </c>
      <c r="AB174" s="2">
        <f t="shared" si="21"/>
        <v>11061.857142858207</v>
      </c>
      <c r="AC174" s="2">
        <f t="shared" si="36"/>
        <v>26721572.184393659</v>
      </c>
      <c r="AD174" s="3">
        <f t="shared" si="10"/>
        <v>42781831.779591881</v>
      </c>
      <c r="AE174" s="2">
        <f>IF(AE172&gt;=52800000,52800000,IF(AB153=Graph!G$1*1000,AE173+Graph!G$1*1000,AC174))</f>
        <v>26721572.184393659</v>
      </c>
      <c r="AF174" s="3">
        <f t="shared" si="11"/>
        <v>26721572.184393659</v>
      </c>
      <c r="AG174" s="3">
        <f t="shared" si="27"/>
        <v>38758857.967586987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104</v>
      </c>
      <c r="C175" s="7"/>
      <c r="D175" s="2" t="e">
        <f t="shared" si="12"/>
        <v>#N/A</v>
      </c>
      <c r="E175" s="2" t="e">
        <f t="shared" si="22"/>
        <v>#N/A</v>
      </c>
      <c r="F175" s="2">
        <v>869647.27731090784</v>
      </c>
      <c r="G175" s="2">
        <f t="shared" si="26"/>
        <v>488938.14285714284</v>
      </c>
      <c r="H175" s="2">
        <f t="shared" si="37"/>
        <v>68281314.327250734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1765581.1428571371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886116.0024009645</v>
      </c>
      <c r="Q175" s="2">
        <f t="shared" si="39"/>
        <v>500000</v>
      </c>
      <c r="R175" s="2">
        <f t="shared" si="38"/>
        <v>70003403.963985562</v>
      </c>
      <c r="S175" s="2">
        <f t="shared" si="17"/>
        <v>488938.14285714924</v>
      </c>
      <c r="T175" s="2">
        <f t="shared" si="18"/>
        <v>11061.857142857043</v>
      </c>
      <c r="U175" s="2">
        <f t="shared" si="19"/>
        <v>500000</v>
      </c>
      <c r="V175" s="2">
        <f t="shared" si="33"/>
        <v>27210510.327250801</v>
      </c>
      <c r="W175" s="2">
        <f t="shared" si="20"/>
        <v>488938.14285714179</v>
      </c>
      <c r="X175" s="2">
        <f t="shared" si="6"/>
        <v>11061.857142858207</v>
      </c>
      <c r="Y175" s="2">
        <f t="shared" si="35"/>
        <v>42792893.636734739</v>
      </c>
      <c r="Z175" s="2" t="str">
        <f t="shared" si="8"/>
        <v>HERE</v>
      </c>
      <c r="AA175" s="2">
        <f>IF(Z175="HERE",Y175,AA174+Graph!$G$1*1000)</f>
        <v>42792893.636734739</v>
      </c>
      <c r="AB175" s="2">
        <f t="shared" si="21"/>
        <v>11061.857142858207</v>
      </c>
      <c r="AC175" s="2">
        <f t="shared" si="36"/>
        <v>27210510.327250801</v>
      </c>
      <c r="AD175" s="3">
        <f t="shared" si="10"/>
        <v>42792893.636734739</v>
      </c>
      <c r="AE175" s="2">
        <f>IF(AE173&gt;=52800000,52800000,IF(AB154=Graph!G$1*1000,AE174+Graph!G$1*1000,AC175))</f>
        <v>27210510.327250801</v>
      </c>
      <c r="AF175" s="3">
        <f t="shared" si="11"/>
        <v>27210510.327250801</v>
      </c>
      <c r="AG175" s="3">
        <f t="shared" si="27"/>
        <v>38892737.867586985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105</v>
      </c>
      <c r="C176" s="7"/>
      <c r="D176" s="2" t="e">
        <f t="shared" si="12"/>
        <v>#N/A</v>
      </c>
      <c r="E176" s="2" t="e">
        <f t="shared" si="22"/>
        <v>#N/A</v>
      </c>
      <c r="F176" s="2">
        <v>873661.59351739287</v>
      </c>
      <c r="G176" s="2">
        <f t="shared" si="26"/>
        <v>488938.14285714284</v>
      </c>
      <c r="H176" s="2">
        <f t="shared" si="37"/>
        <v>68770252.470107883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1776642.9999999942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890232.77911165357</v>
      </c>
      <c r="Q176" s="2">
        <f t="shared" si="39"/>
        <v>500000</v>
      </c>
      <c r="R176" s="2">
        <f t="shared" si="38"/>
        <v>70503403.963985562</v>
      </c>
      <c r="S176" s="2">
        <f t="shared" si="17"/>
        <v>488938.14285714924</v>
      </c>
      <c r="T176" s="2">
        <f t="shared" si="18"/>
        <v>11061.857142857043</v>
      </c>
      <c r="U176" s="2">
        <f t="shared" si="19"/>
        <v>500000</v>
      </c>
      <c r="V176" s="2">
        <f t="shared" si="33"/>
        <v>27699448.470107943</v>
      </c>
      <c r="W176" s="2">
        <f t="shared" si="20"/>
        <v>488938.14285714179</v>
      </c>
      <c r="X176" s="2">
        <f t="shared" si="6"/>
        <v>11061.857142858207</v>
      </c>
      <c r="Y176" s="2">
        <f t="shared" si="35"/>
        <v>42803955.493877597</v>
      </c>
      <c r="Z176" s="2" t="str">
        <f t="shared" si="8"/>
        <v>HERE</v>
      </c>
      <c r="AA176" s="2">
        <f>IF(Z176="HERE",Y176,AA175+Graph!$G$1*1000)</f>
        <v>42803955.493877597</v>
      </c>
      <c r="AB176" s="2">
        <f t="shared" si="21"/>
        <v>11061.857142858207</v>
      </c>
      <c r="AC176" s="2">
        <f t="shared" si="36"/>
        <v>27699448.470107943</v>
      </c>
      <c r="AD176" s="3">
        <f t="shared" si="10"/>
        <v>42803955.493877597</v>
      </c>
      <c r="AE176" s="2">
        <f>IF(AE174&gt;=52800000,52800000,IF(AB155=Graph!G$1*1000,AE175+Graph!G$1*1000,AC176))</f>
        <v>27699448.470107943</v>
      </c>
      <c r="AF176" s="3">
        <f t="shared" si="11"/>
        <v>27699448.470107943</v>
      </c>
      <c r="AG176" s="3">
        <f t="shared" si="27"/>
        <v>39058260.717586987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106</v>
      </c>
      <c r="C177" s="7"/>
      <c r="D177" s="2" t="e">
        <f t="shared" si="12"/>
        <v>#N/A</v>
      </c>
      <c r="E177" s="2" t="e">
        <f t="shared" si="22"/>
        <v>#N/A</v>
      </c>
      <c r="F177" s="2">
        <v>877675.90972387791</v>
      </c>
      <c r="G177" s="2">
        <f t="shared" si="26"/>
        <v>488938.14285714284</v>
      </c>
      <c r="H177" s="2">
        <f t="shared" si="37"/>
        <v>69259190.612965032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1787704.8571428512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894349.55582231283</v>
      </c>
      <c r="Q177" s="2">
        <f t="shared" si="39"/>
        <v>500000</v>
      </c>
      <c r="R177" s="2">
        <f t="shared" si="38"/>
        <v>71003403.963985562</v>
      </c>
      <c r="S177" s="2">
        <f t="shared" si="17"/>
        <v>488938.14285714924</v>
      </c>
      <c r="T177" s="2">
        <f t="shared" si="18"/>
        <v>11061.857142857043</v>
      </c>
      <c r="U177" s="2">
        <f t="shared" si="19"/>
        <v>500000</v>
      </c>
      <c r="V177" s="2">
        <f t="shared" si="33"/>
        <v>28188386.612965085</v>
      </c>
      <c r="W177" s="2">
        <f t="shared" si="20"/>
        <v>488938.14285714179</v>
      </c>
      <c r="X177" s="2">
        <f t="shared" si="6"/>
        <v>11061.857142858207</v>
      </c>
      <c r="Y177" s="2">
        <f t="shared" si="35"/>
        <v>42815017.351020455</v>
      </c>
      <c r="Z177" s="2" t="str">
        <f t="shared" si="8"/>
        <v>HERE</v>
      </c>
      <c r="AA177" s="2">
        <f>IF(Z177="HERE",Y177,AA176+Graph!$G$1*1000)</f>
        <v>42815017.351020455</v>
      </c>
      <c r="AB177" s="2">
        <f t="shared" si="21"/>
        <v>11061.857142858207</v>
      </c>
      <c r="AC177" s="2">
        <f t="shared" si="36"/>
        <v>28188386.612965085</v>
      </c>
      <c r="AD177" s="3">
        <f t="shared" si="10"/>
        <v>42815017.351020455</v>
      </c>
      <c r="AE177" s="2">
        <f>IF(AE175&gt;=52800000,52800000,IF(AB156=Graph!G$1*1000,AE176+Graph!G$1*1000,AC177))</f>
        <v>28188386.612965085</v>
      </c>
      <c r="AF177" s="3">
        <f t="shared" si="11"/>
        <v>28188386.612965085</v>
      </c>
      <c r="AG177" s="3">
        <f t="shared" si="27"/>
        <v>39120513.91575025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107</v>
      </c>
      <c r="C178" s="7"/>
      <c r="D178" s="2" t="e">
        <f t="shared" si="12"/>
        <v>#N/A</v>
      </c>
      <c r="E178" s="2" t="e">
        <f t="shared" si="22"/>
        <v>#N/A</v>
      </c>
      <c r="F178" s="2">
        <v>881690.22593036294</v>
      </c>
      <c r="G178" s="2">
        <f t="shared" si="26"/>
        <v>488938.14285714284</v>
      </c>
      <c r="H178" s="2">
        <f t="shared" si="37"/>
        <v>69748128.755822182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1798766.7142857083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898466.3325330019</v>
      </c>
      <c r="Q178" s="2">
        <f t="shared" si="39"/>
        <v>500000</v>
      </c>
      <c r="R178" s="2">
        <f t="shared" si="38"/>
        <v>71503403.963985562</v>
      </c>
      <c r="S178" s="2">
        <f t="shared" si="17"/>
        <v>488938.14285714924</v>
      </c>
      <c r="T178" s="2">
        <f t="shared" si="18"/>
        <v>11061.857142857043</v>
      </c>
      <c r="U178" s="2">
        <f t="shared" si="19"/>
        <v>500000</v>
      </c>
      <c r="V178" s="2">
        <f t="shared" si="33"/>
        <v>28677324.755822226</v>
      </c>
      <c r="W178" s="2">
        <f t="shared" si="20"/>
        <v>488938.14285714179</v>
      </c>
      <c r="X178" s="2">
        <f t="shared" si="6"/>
        <v>11061.857142858207</v>
      </c>
      <c r="Y178" s="2">
        <f t="shared" si="35"/>
        <v>42826079.208163314</v>
      </c>
      <c r="Z178" s="2" t="str">
        <f t="shared" si="8"/>
        <v>HERE</v>
      </c>
      <c r="AA178" s="2">
        <f>IF(Z178="HERE",Y178,AA177+Graph!$G$1*1000)</f>
        <v>42826079.208163314</v>
      </c>
      <c r="AB178" s="2">
        <f t="shared" si="21"/>
        <v>11061.857142858207</v>
      </c>
      <c r="AC178" s="2">
        <f t="shared" si="36"/>
        <v>28677324.755822226</v>
      </c>
      <c r="AD178" s="3">
        <f t="shared" si="10"/>
        <v>42826079.208163314</v>
      </c>
      <c r="AE178" s="2">
        <f>IF(AE176&gt;=52800000,52800000,IF(AB157=Graph!G$1*1000,AE177+Graph!G$1*1000,AC178))</f>
        <v>28677324.755822226</v>
      </c>
      <c r="AF178" s="3">
        <f t="shared" si="11"/>
        <v>28677324.755822226</v>
      </c>
      <c r="AG178" s="3">
        <f t="shared" si="27"/>
        <v>39179354.945138007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108</v>
      </c>
      <c r="C179" s="7"/>
      <c r="D179" s="2" t="e">
        <f t="shared" si="12"/>
        <v>#N/A</v>
      </c>
      <c r="E179" s="2" t="e">
        <f t="shared" si="22"/>
        <v>#N/A</v>
      </c>
      <c r="F179" s="2">
        <v>885704.54213684797</v>
      </c>
      <c r="G179" s="2">
        <f t="shared" si="26"/>
        <v>488938.14285714284</v>
      </c>
      <c r="H179" s="2">
        <f t="shared" si="37"/>
        <v>70237066.898679331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1809828.5714285653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902583.10924369097</v>
      </c>
      <c r="Q179" s="2">
        <f t="shared" si="39"/>
        <v>500000</v>
      </c>
      <c r="R179" s="2">
        <f t="shared" si="38"/>
        <v>72003403.963985562</v>
      </c>
      <c r="S179" s="2">
        <f t="shared" si="17"/>
        <v>488938.14285714924</v>
      </c>
      <c r="T179" s="2">
        <f t="shared" si="18"/>
        <v>11061.857142857043</v>
      </c>
      <c r="U179" s="2">
        <f t="shared" si="19"/>
        <v>500000</v>
      </c>
      <c r="V179" s="2">
        <f t="shared" si="33"/>
        <v>29166262.898679368</v>
      </c>
      <c r="W179" s="2">
        <f t="shared" si="20"/>
        <v>488938.14285714179</v>
      </c>
      <c r="X179" s="2">
        <f t="shared" si="6"/>
        <v>11061.857142858207</v>
      </c>
      <c r="Y179" s="2">
        <f t="shared" si="35"/>
        <v>42837141.065306172</v>
      </c>
      <c r="Z179" s="2" t="str">
        <f t="shared" si="8"/>
        <v>HERE</v>
      </c>
      <c r="AA179" s="2">
        <f>IF(Z179="HERE",Y179,AA178+Graph!$G$1*1000)</f>
        <v>42837141.065306172</v>
      </c>
      <c r="AB179" s="2">
        <f t="shared" si="21"/>
        <v>11061.857142858207</v>
      </c>
      <c r="AC179" s="2">
        <f t="shared" si="36"/>
        <v>29166262.898679368</v>
      </c>
      <c r="AD179" s="3">
        <f t="shared" si="10"/>
        <v>42837141.065306172</v>
      </c>
      <c r="AE179" s="2">
        <f>IF(AE177&gt;=52800000,52800000,IF(AB158=Graph!G$1*1000,AE178+Graph!G$1*1000,AC179))</f>
        <v>29166262.898679368</v>
      </c>
      <c r="AF179" s="3">
        <f t="shared" si="11"/>
        <v>29166262.898679368</v>
      </c>
      <c r="AG179" s="3">
        <f t="shared" si="27"/>
        <v>39234783.805750243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109</v>
      </c>
      <c r="C180" s="7"/>
      <c r="D180" s="2" t="e">
        <f t="shared" si="12"/>
        <v>#N/A</v>
      </c>
      <c r="E180" s="2" t="e">
        <f t="shared" si="22"/>
        <v>#N/A</v>
      </c>
      <c r="F180" s="2">
        <v>889718.85834333301</v>
      </c>
      <c r="G180" s="2">
        <f t="shared" si="26"/>
        <v>488938.14285714284</v>
      </c>
      <c r="H180" s="2">
        <f t="shared" si="37"/>
        <v>70726005.04153648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1820890.4285714224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906699.88595438004</v>
      </c>
      <c r="Q180" s="2">
        <f t="shared" si="39"/>
        <v>500000</v>
      </c>
      <c r="R180" s="2">
        <f t="shared" si="38"/>
        <v>72503403.963985562</v>
      </c>
      <c r="S180" s="2">
        <f t="shared" si="17"/>
        <v>488938.14285714924</v>
      </c>
      <c r="T180" s="2">
        <f t="shared" si="18"/>
        <v>11061.857142857043</v>
      </c>
      <c r="U180" s="2">
        <f t="shared" si="19"/>
        <v>500000</v>
      </c>
      <c r="V180" s="2">
        <f t="shared" si="33"/>
        <v>29655201.04153651</v>
      </c>
      <c r="W180" s="2">
        <f t="shared" si="20"/>
        <v>488938.14285714179</v>
      </c>
      <c r="X180" s="2">
        <f t="shared" si="6"/>
        <v>11061.857142858207</v>
      </c>
      <c r="Y180" s="2">
        <f t="shared" si="35"/>
        <v>42848202.92244903</v>
      </c>
      <c r="Z180" s="2" t="str">
        <f t="shared" si="8"/>
        <v>HERE</v>
      </c>
      <c r="AA180" s="2">
        <f>IF(Z180="HERE",Y180,AA179+Graph!$G$1*1000)</f>
        <v>42848202.92244903</v>
      </c>
      <c r="AB180" s="2">
        <f t="shared" si="21"/>
        <v>11061.857142858207</v>
      </c>
      <c r="AC180" s="2">
        <f t="shared" si="36"/>
        <v>29655201.04153651</v>
      </c>
      <c r="AD180" s="3">
        <f t="shared" si="10"/>
        <v>42848202.92244903</v>
      </c>
      <c r="AE180" s="2">
        <f>IF(AE178&gt;=52800000,52800000,IF(AB159=Graph!G$1*1000,AE179+Graph!G$1*1000,AC180))</f>
        <v>29655201.04153651</v>
      </c>
      <c r="AF180" s="3">
        <f t="shared" si="11"/>
        <v>29655201.04153651</v>
      </c>
      <c r="AG180" s="3">
        <f t="shared" si="27"/>
        <v>39286800.497586995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110</v>
      </c>
      <c r="C181" s="7"/>
      <c r="D181" s="2" t="e">
        <f t="shared" si="12"/>
        <v>#N/A</v>
      </c>
      <c r="E181" s="2" t="e">
        <f t="shared" si="22"/>
        <v>#N/A</v>
      </c>
      <c r="F181" s="2">
        <v>893733.17454981804</v>
      </c>
      <c r="G181" s="2">
        <f t="shared" si="26"/>
        <v>488938.14285714284</v>
      </c>
      <c r="H181" s="2">
        <f t="shared" si="37"/>
        <v>71214943.184393629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1831952.2857142794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910816.6626650691</v>
      </c>
      <c r="Q181" s="2">
        <f t="shared" si="39"/>
        <v>500000</v>
      </c>
      <c r="R181" s="2">
        <f t="shared" si="38"/>
        <v>73003403.963985562</v>
      </c>
      <c r="S181" s="2">
        <f t="shared" si="17"/>
        <v>488938.14285714924</v>
      </c>
      <c r="T181" s="2">
        <f t="shared" si="18"/>
        <v>11061.857142857043</v>
      </c>
      <c r="U181" s="2">
        <f t="shared" si="19"/>
        <v>500000</v>
      </c>
      <c r="V181" s="2">
        <f t="shared" si="33"/>
        <v>30144139.184393652</v>
      </c>
      <c r="W181" s="2">
        <f t="shared" si="20"/>
        <v>488938.14285714179</v>
      </c>
      <c r="X181" s="2">
        <f t="shared" si="6"/>
        <v>11061.857142858207</v>
      </c>
      <c r="Y181" s="2">
        <f t="shared" si="35"/>
        <v>42859264.779591888</v>
      </c>
      <c r="Z181" s="2" t="str">
        <f t="shared" si="8"/>
        <v>HERE</v>
      </c>
      <c r="AA181" s="2">
        <f>IF(Z181="HERE",Y181,AA180+Graph!$G$1*1000)</f>
        <v>42859264.779591888</v>
      </c>
      <c r="AB181" s="2">
        <f t="shared" si="21"/>
        <v>11061.857142858207</v>
      </c>
      <c r="AC181" s="2">
        <f t="shared" si="36"/>
        <v>30144139.184393652</v>
      </c>
      <c r="AD181" s="3">
        <f t="shared" si="10"/>
        <v>42859264.779591888</v>
      </c>
      <c r="AE181" s="2">
        <f>IF(AE179&gt;=52800000,52800000,IF(AB160=Graph!G$1*1000,AE180+Graph!G$1*1000,AC181))</f>
        <v>30144139.184393652</v>
      </c>
      <c r="AF181" s="3">
        <f t="shared" si="11"/>
        <v>30144139.184393652</v>
      </c>
      <c r="AG181" s="3">
        <f t="shared" si="27"/>
        <v>39335405.020648241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111</v>
      </c>
      <c r="C182" s="7"/>
      <c r="D182" s="2" t="e">
        <f t="shared" si="12"/>
        <v>#N/A</v>
      </c>
      <c r="E182" s="2" t="e">
        <f t="shared" si="22"/>
        <v>#N/A</v>
      </c>
      <c r="F182" s="2">
        <v>897747.49075630307</v>
      </c>
      <c r="G182" s="2">
        <f t="shared" si="26"/>
        <v>488938.14285714284</v>
      </c>
      <c r="H182" s="2">
        <f t="shared" si="37"/>
        <v>71703881.327250779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1843014.1428571364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914933.43937575817</v>
      </c>
      <c r="Q182" s="2">
        <f t="shared" si="39"/>
        <v>500000</v>
      </c>
      <c r="R182" s="2">
        <f t="shared" si="38"/>
        <v>73503403.963985562</v>
      </c>
      <c r="S182" s="2">
        <f t="shared" si="17"/>
        <v>488938.14285714924</v>
      </c>
      <c r="T182" s="2">
        <f t="shared" si="18"/>
        <v>11061.857142857043</v>
      </c>
      <c r="U182" s="2">
        <f t="shared" si="19"/>
        <v>500000</v>
      </c>
      <c r="V182" s="2">
        <f t="shared" si="33"/>
        <v>30633077.327250794</v>
      </c>
      <c r="W182" s="2">
        <f t="shared" si="20"/>
        <v>488938.14285714179</v>
      </c>
      <c r="X182" s="2">
        <f t="shared" si="6"/>
        <v>11061.857142858207</v>
      </c>
      <c r="Y182" s="2">
        <f t="shared" si="35"/>
        <v>42870326.636734746</v>
      </c>
      <c r="Z182" s="2" t="str">
        <f t="shared" si="8"/>
        <v>HERE</v>
      </c>
      <c r="AA182" s="2">
        <f>IF(Z182="HERE",Y182,AA181+Graph!$G$1*1000)</f>
        <v>42870326.636734746</v>
      </c>
      <c r="AB182" s="2">
        <f t="shared" si="21"/>
        <v>11061.857142858207</v>
      </c>
      <c r="AC182" s="2">
        <f t="shared" si="36"/>
        <v>30633077.327250794</v>
      </c>
      <c r="AD182" s="3">
        <f t="shared" si="10"/>
        <v>42870326.636734746</v>
      </c>
      <c r="AE182" s="2">
        <f>IF(AE180&gt;=52800000,52800000,IF(AB161=Graph!G$1*1000,AE181+Graph!G$1*1000,AC182))</f>
        <v>30633077.327250794</v>
      </c>
      <c r="AF182" s="3">
        <f t="shared" si="11"/>
        <v>30633077.327250794</v>
      </c>
      <c r="AG182" s="3">
        <f t="shared" si="27"/>
        <v>39380597.374933966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112</v>
      </c>
      <c r="C183" s="7"/>
      <c r="D183" s="2" t="e">
        <f t="shared" si="12"/>
        <v>#N/A</v>
      </c>
      <c r="E183" s="2" t="e">
        <f t="shared" si="22"/>
        <v>#N/A</v>
      </c>
      <c r="F183" s="2">
        <v>901761.80696278811</v>
      </c>
      <c r="G183" s="2">
        <f t="shared" si="26"/>
        <v>488938.14285714284</v>
      </c>
      <c r="H183" s="2">
        <f t="shared" si="37"/>
        <v>72192819.470107928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1854075.9999999935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919050.21608641744</v>
      </c>
      <c r="Q183" s="2">
        <f t="shared" si="39"/>
        <v>500000</v>
      </c>
      <c r="R183" s="2">
        <f t="shared" si="38"/>
        <v>74003403.963985562</v>
      </c>
      <c r="S183" s="2">
        <f t="shared" si="17"/>
        <v>488938.14285714924</v>
      </c>
      <c r="T183" s="2">
        <f t="shared" si="18"/>
        <v>11061.857142857043</v>
      </c>
      <c r="U183" s="2">
        <f t="shared" si="19"/>
        <v>500000</v>
      </c>
      <c r="V183" s="2">
        <f t="shared" si="33"/>
        <v>31122015.470107935</v>
      </c>
      <c r="W183" s="2">
        <f t="shared" si="20"/>
        <v>488938.14285714179</v>
      </c>
      <c r="X183" s="2">
        <f t="shared" si="6"/>
        <v>11061.857142858207</v>
      </c>
      <c r="Y183" s="2">
        <f t="shared" si="35"/>
        <v>42881388.493877605</v>
      </c>
      <c r="Z183" s="2" t="str">
        <f t="shared" si="8"/>
        <v>HERE</v>
      </c>
      <c r="AA183" s="2">
        <f>IF(Z183="HERE",Y183,AA182+Graph!$G$1*1000)</f>
        <v>42881388.493877605</v>
      </c>
      <c r="AB183" s="2">
        <f t="shared" si="21"/>
        <v>11061.857142858207</v>
      </c>
      <c r="AC183" s="2">
        <f t="shared" si="36"/>
        <v>31122015.470107935</v>
      </c>
      <c r="AD183" s="3">
        <f t="shared" si="10"/>
        <v>42881388.493877605</v>
      </c>
      <c r="AE183" s="2">
        <f>IF(AE181&gt;=52800000,52800000,IF(AB162=Graph!G$1*1000,AE182+Graph!G$1*1000,AC183))</f>
        <v>31122015.470107935</v>
      </c>
      <c r="AF183" s="3">
        <f t="shared" si="11"/>
        <v>31122015.470107935</v>
      </c>
      <c r="AG183" s="3">
        <f t="shared" si="27"/>
        <v>39422377.560444184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113</v>
      </c>
      <c r="C184" s="7"/>
      <c r="D184" s="2" t="e">
        <f t="shared" si="12"/>
        <v>#N/A</v>
      </c>
      <c r="E184" s="2" t="e">
        <f t="shared" si="22"/>
        <v>#N/A</v>
      </c>
      <c r="F184" s="2">
        <v>905776.12316927314</v>
      </c>
      <c r="G184" s="2">
        <f t="shared" si="26"/>
        <v>488938.14285714284</v>
      </c>
      <c r="H184" s="2">
        <f t="shared" si="37"/>
        <v>72681757.612965077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1865137.8571428505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923166.9927971065</v>
      </c>
      <c r="Q184" s="2">
        <f t="shared" si="39"/>
        <v>500000</v>
      </c>
      <c r="R184" s="2">
        <f t="shared" si="38"/>
        <v>74503403.963985562</v>
      </c>
      <c r="S184" s="2">
        <f t="shared" si="17"/>
        <v>488938.14285714924</v>
      </c>
      <c r="T184" s="2">
        <f t="shared" si="18"/>
        <v>11061.857142857043</v>
      </c>
      <c r="U184" s="2">
        <f t="shared" si="19"/>
        <v>500000</v>
      </c>
      <c r="V184" s="2">
        <f t="shared" si="33"/>
        <v>31610953.612965077</v>
      </c>
      <c r="W184" s="2">
        <f t="shared" si="20"/>
        <v>488938.14285714179</v>
      </c>
      <c r="X184" s="2">
        <f t="shared" si="6"/>
        <v>11061.857142858207</v>
      </c>
      <c r="Y184" s="2">
        <f t="shared" si="35"/>
        <v>42892450.351020463</v>
      </c>
      <c r="Z184" s="2" t="str">
        <f t="shared" si="8"/>
        <v>HERE</v>
      </c>
      <c r="AA184" s="2">
        <f>IF(Z184="HERE",Y184,AA183+Graph!$G$1*1000)</f>
        <v>42892450.351020463</v>
      </c>
      <c r="AB184" s="2">
        <f t="shared" si="21"/>
        <v>11061.857142858207</v>
      </c>
      <c r="AC184" s="2">
        <f t="shared" si="36"/>
        <v>31610953.612965077</v>
      </c>
      <c r="AD184" s="3">
        <f t="shared" si="10"/>
        <v>42892450.351020463</v>
      </c>
      <c r="AE184" s="2">
        <f>IF(AE182&gt;=52800000,52800000,IF(AB163=Graph!G$1*1000,AE183+Graph!G$1*1000,AC184))</f>
        <v>31610953.612965077</v>
      </c>
      <c r="AF184" s="3">
        <f t="shared" si="11"/>
        <v>31610953.612965077</v>
      </c>
      <c r="AG184" s="3">
        <f t="shared" si="27"/>
        <v>39460745.577178888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114</v>
      </c>
      <c r="C185" s="7"/>
      <c r="D185" s="2" t="e">
        <f t="shared" si="12"/>
        <v>#N/A</v>
      </c>
      <c r="E185" s="2" t="e">
        <f t="shared" si="22"/>
        <v>#N/A</v>
      </c>
      <c r="F185" s="2">
        <v>909790.43937572837</v>
      </c>
      <c r="G185" s="2">
        <f t="shared" si="26"/>
        <v>488938.14285714284</v>
      </c>
      <c r="H185" s="2">
        <f t="shared" si="37"/>
        <v>73170695.755822226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1876199.7142857076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927283.76950779557</v>
      </c>
      <c r="Q185" s="2">
        <f t="shared" si="39"/>
        <v>500000</v>
      </c>
      <c r="R185" s="2">
        <f t="shared" si="38"/>
        <v>75003403.963985562</v>
      </c>
      <c r="S185" s="2">
        <f t="shared" si="17"/>
        <v>488938.14285714924</v>
      </c>
      <c r="T185" s="2">
        <f t="shared" si="18"/>
        <v>11061.857142857043</v>
      </c>
      <c r="U185" s="2">
        <f t="shared" si="19"/>
        <v>500000</v>
      </c>
      <c r="V185" s="2">
        <f t="shared" si="33"/>
        <v>32099891.755822219</v>
      </c>
      <c r="W185" s="2">
        <f t="shared" si="20"/>
        <v>488938.14285714179</v>
      </c>
      <c r="X185" s="2">
        <f t="shared" si="6"/>
        <v>11061.857142858207</v>
      </c>
      <c r="Y185" s="2">
        <f t="shared" si="35"/>
        <v>42903512.208163321</v>
      </c>
      <c r="Z185" s="2" t="str">
        <f t="shared" si="8"/>
        <v>HERE</v>
      </c>
      <c r="AA185" s="2">
        <f>IF(Z185="HERE",Y185,AA184+Graph!$G$1*1000)</f>
        <v>42903512.208163321</v>
      </c>
      <c r="AB185" s="2">
        <f t="shared" si="21"/>
        <v>11061.857142858207</v>
      </c>
      <c r="AC185" s="2">
        <f t="shared" si="36"/>
        <v>32099891.755822219</v>
      </c>
      <c r="AD185" s="3">
        <f t="shared" si="10"/>
        <v>42903512.208163321</v>
      </c>
      <c r="AE185" s="2">
        <f>IF(AE183&gt;=52800000,52800000,IF(AB164=Graph!G$1*1000,AE184+Graph!G$1*1000,AC185))</f>
        <v>32099891.755822219</v>
      </c>
      <c r="AF185" s="3">
        <f t="shared" si="11"/>
        <v>32099891.755822219</v>
      </c>
      <c r="AG185" s="3">
        <f t="shared" si="27"/>
        <v>39495701.425138079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115</v>
      </c>
      <c r="C186" s="7"/>
      <c r="D186" s="2" t="e">
        <f t="shared" si="12"/>
        <v>#N/A</v>
      </c>
      <c r="E186" s="2" t="e">
        <f t="shared" si="22"/>
        <v>#N/A</v>
      </c>
      <c r="F186" s="2">
        <v>913804.7555822134</v>
      </c>
      <c r="G186" s="2">
        <f t="shared" si="26"/>
        <v>488938.14285714284</v>
      </c>
      <c r="H186" s="2">
        <f t="shared" si="37"/>
        <v>73659633.898679376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1887261.5714285646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931400.54621848464</v>
      </c>
      <c r="Q186" s="2">
        <f t="shared" si="39"/>
        <v>500000</v>
      </c>
      <c r="R186" s="2">
        <f t="shared" si="38"/>
        <v>75503403.963985562</v>
      </c>
      <c r="S186" s="2">
        <f t="shared" si="17"/>
        <v>488938.14285714924</v>
      </c>
      <c r="T186" s="2">
        <f t="shared" si="18"/>
        <v>11061.857142857043</v>
      </c>
      <c r="U186" s="2">
        <f t="shared" si="19"/>
        <v>500000</v>
      </c>
      <c r="V186" s="2">
        <f t="shared" si="33"/>
        <v>32588829.898679361</v>
      </c>
      <c r="W186" s="2">
        <f t="shared" si="20"/>
        <v>488938.14285714179</v>
      </c>
      <c r="X186" s="2">
        <f t="shared" si="6"/>
        <v>11061.857142858207</v>
      </c>
      <c r="Y186" s="2">
        <f t="shared" si="35"/>
        <v>42914574.065306179</v>
      </c>
      <c r="Z186" s="2" t="str">
        <f t="shared" si="8"/>
        <v>HERE</v>
      </c>
      <c r="AA186" s="2">
        <f>IF(Z186="HERE",Y186,AA185+Graph!$G$1*1000)</f>
        <v>42914574.065306179</v>
      </c>
      <c r="AB186" s="2">
        <f t="shared" si="21"/>
        <v>11061.857142858207</v>
      </c>
      <c r="AC186" s="2">
        <f t="shared" si="36"/>
        <v>32588829.898679361</v>
      </c>
      <c r="AD186" s="3">
        <f t="shared" si="10"/>
        <v>42914574.065306179</v>
      </c>
      <c r="AE186" s="2">
        <f>IF(AE184&gt;=52800000,52800000,IF(AB165=Graph!G$1*1000,AE185+Graph!G$1*1000,AC186))</f>
        <v>32588829.898679361</v>
      </c>
      <c r="AF186" s="3">
        <f t="shared" si="11"/>
        <v>32588829.898679361</v>
      </c>
      <c r="AG186" s="3">
        <f t="shared" si="27"/>
        <v>39530104.00370951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116</v>
      </c>
      <c r="C187" s="7"/>
      <c r="D187" s="2" t="e">
        <f t="shared" si="12"/>
        <v>#N/A</v>
      </c>
      <c r="E187" s="2" t="e">
        <f t="shared" si="22"/>
        <v>#N/A</v>
      </c>
      <c r="F187" s="2">
        <v>917819.07178869843</v>
      </c>
      <c r="G187" s="2">
        <f t="shared" si="26"/>
        <v>488938.14285714284</v>
      </c>
      <c r="H187" s="2">
        <f t="shared" si="37"/>
        <v>74148572.041536525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1898323.4285714217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935517.32292917371</v>
      </c>
      <c r="Q187" s="2">
        <f t="shared" si="39"/>
        <v>500000</v>
      </c>
      <c r="R187" s="2">
        <f t="shared" si="38"/>
        <v>76003403.963985562</v>
      </c>
      <c r="S187" s="2">
        <f t="shared" si="17"/>
        <v>488938.14285714924</v>
      </c>
      <c r="T187" s="2">
        <f t="shared" si="18"/>
        <v>11061.857142857043</v>
      </c>
      <c r="U187" s="2">
        <f t="shared" si="19"/>
        <v>500000</v>
      </c>
      <c r="V187" s="2">
        <f t="shared" si="33"/>
        <v>33077768.041536503</v>
      </c>
      <c r="W187" s="2">
        <f t="shared" si="20"/>
        <v>488938.14285714179</v>
      </c>
      <c r="X187" s="2">
        <f t="shared" si="6"/>
        <v>11061.857142858207</v>
      </c>
      <c r="Y187" s="2">
        <f t="shared" si="35"/>
        <v>42925635.922449037</v>
      </c>
      <c r="Z187" s="2" t="str">
        <f t="shared" si="8"/>
        <v>HERE</v>
      </c>
      <c r="AA187" s="2">
        <f>IF(Z187="HERE",Y187,AA186+Graph!$G$1*1000)</f>
        <v>42925635.922449037</v>
      </c>
      <c r="AB187" s="2">
        <f t="shared" si="21"/>
        <v>11061.857142858207</v>
      </c>
      <c r="AC187" s="2">
        <f t="shared" si="36"/>
        <v>33077768.041536503</v>
      </c>
      <c r="AD187" s="3">
        <f t="shared" si="10"/>
        <v>42925635.922449037</v>
      </c>
      <c r="AE187" s="2">
        <f>IF(AE185&gt;=52800000,52800000,IF(AB166=Graph!G$1*1000,AE186+Graph!G$1*1000,AC187))</f>
        <v>33077768.041536503</v>
      </c>
      <c r="AF187" s="3">
        <f t="shared" si="11"/>
        <v>33077768.041536503</v>
      </c>
      <c r="AG187" s="3">
        <f t="shared" si="27"/>
        <v>39564506.582280941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117</v>
      </c>
      <c r="C188" s="7"/>
      <c r="D188" s="2" t="e">
        <f t="shared" si="12"/>
        <v>#N/A</v>
      </c>
      <c r="E188" s="2" t="e">
        <f t="shared" si="22"/>
        <v>#N/A</v>
      </c>
      <c r="F188" s="2">
        <v>921833.38799518347</v>
      </c>
      <c r="G188" s="2">
        <f t="shared" si="26"/>
        <v>488938.14285714284</v>
      </c>
      <c r="H188" s="2">
        <f t="shared" si="37"/>
        <v>74637510.184393674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1909385.2857142787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939634.09963986278</v>
      </c>
      <c r="Q188" s="2">
        <f t="shared" si="39"/>
        <v>500000</v>
      </c>
      <c r="R188" s="2">
        <f t="shared" si="38"/>
        <v>76503403.963985562</v>
      </c>
      <c r="S188" s="2">
        <f t="shared" si="17"/>
        <v>488938.14285714924</v>
      </c>
      <c r="T188" s="2">
        <f t="shared" si="18"/>
        <v>11061.857142857043</v>
      </c>
      <c r="U188" s="2">
        <f t="shared" si="19"/>
        <v>500000</v>
      </c>
      <c r="V188" s="2">
        <f t="shared" si="33"/>
        <v>33566706.184393644</v>
      </c>
      <c r="W188" s="2">
        <f t="shared" si="20"/>
        <v>488938.14285714179</v>
      </c>
      <c r="X188" s="2">
        <f t="shared" si="6"/>
        <v>11061.857142858207</v>
      </c>
      <c r="Y188" s="2">
        <f t="shared" si="35"/>
        <v>42936697.779591896</v>
      </c>
      <c r="Z188" s="2" t="str">
        <f t="shared" si="8"/>
        <v>HERE</v>
      </c>
      <c r="AA188" s="2">
        <f>IF(Z188="HERE",Y188,AA187+Graph!$G$1*1000)</f>
        <v>42936697.779591896</v>
      </c>
      <c r="AB188" s="2">
        <f t="shared" si="21"/>
        <v>11061.857142858207</v>
      </c>
      <c r="AC188" s="2">
        <f t="shared" si="36"/>
        <v>33566706.184393644</v>
      </c>
      <c r="AD188" s="3">
        <f t="shared" si="10"/>
        <v>42936697.779591896</v>
      </c>
      <c r="AE188" s="2">
        <f>IF(AE186&gt;=52800000,52800000,IF(AB167=Graph!G$1*1000,AE187+Graph!G$1*1000,AC188))</f>
        <v>33566706.184393644</v>
      </c>
      <c r="AF188" s="3">
        <f t="shared" si="11"/>
        <v>33566706.184393644</v>
      </c>
      <c r="AG188" s="3">
        <f t="shared" si="27"/>
        <v>39598909.160852373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118</v>
      </c>
      <c r="C189" s="7"/>
      <c r="D189" s="2" t="e">
        <f t="shared" si="12"/>
        <v>#N/A</v>
      </c>
      <c r="E189" s="2" t="e">
        <f t="shared" si="22"/>
        <v>#N/A</v>
      </c>
      <c r="F189" s="2">
        <v>925847.7042016685</v>
      </c>
      <c r="G189" s="2">
        <f t="shared" si="26"/>
        <v>488938.14285714284</v>
      </c>
      <c r="H189" s="2">
        <f t="shared" si="37"/>
        <v>75126448.327250823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1920447.1428571357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943750.87635055184</v>
      </c>
      <c r="Q189" s="2">
        <f t="shared" si="39"/>
        <v>500000</v>
      </c>
      <c r="R189" s="2">
        <f t="shared" si="38"/>
        <v>77003403.963985562</v>
      </c>
      <c r="S189" s="2">
        <f t="shared" si="17"/>
        <v>488938.14285714924</v>
      </c>
      <c r="T189" s="2">
        <f t="shared" si="18"/>
        <v>11061.857142857043</v>
      </c>
      <c r="U189" s="2">
        <f t="shared" si="19"/>
        <v>500000</v>
      </c>
      <c r="V189" s="2">
        <f t="shared" si="33"/>
        <v>34055644.327250786</v>
      </c>
      <c r="W189" s="2">
        <f t="shared" si="20"/>
        <v>488938.14285714179</v>
      </c>
      <c r="X189" s="2">
        <f t="shared" si="6"/>
        <v>11061.857142858207</v>
      </c>
      <c r="Y189" s="2">
        <f t="shared" si="35"/>
        <v>42947759.636734754</v>
      </c>
      <c r="Z189" s="2" t="str">
        <f t="shared" si="8"/>
        <v>HERE</v>
      </c>
      <c r="AA189" s="2">
        <f>IF(Z189="HERE",Y189,AA188+Graph!$G$1*1000)</f>
        <v>42947759.636734754</v>
      </c>
      <c r="AB189" s="2">
        <f t="shared" si="21"/>
        <v>11061.857142858207</v>
      </c>
      <c r="AC189" s="2">
        <f t="shared" si="36"/>
        <v>34055644.327250786</v>
      </c>
      <c r="AD189" s="3">
        <f t="shared" si="10"/>
        <v>42947759.636734754</v>
      </c>
      <c r="AE189" s="2">
        <f>IF(AE187&gt;=52800000,52800000,IF(AB168=Graph!G$1*1000,AE188+Graph!G$1*1000,AC189))</f>
        <v>34055644.327250786</v>
      </c>
      <c r="AF189" s="3">
        <f t="shared" si="11"/>
        <v>34055644.327250786</v>
      </c>
      <c r="AG189" s="3">
        <f t="shared" si="27"/>
        <v>39633311.739423797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119</v>
      </c>
      <c r="C190" s="7"/>
      <c r="D190" s="2" t="e">
        <f t="shared" si="12"/>
        <v>#N/A</v>
      </c>
      <c r="E190" s="2" t="e">
        <f t="shared" si="22"/>
        <v>#N/A</v>
      </c>
      <c r="F190" s="2">
        <v>929862.02040815353</v>
      </c>
      <c r="G190" s="2">
        <f t="shared" si="26"/>
        <v>488938.14285714284</v>
      </c>
      <c r="H190" s="2">
        <f t="shared" si="37"/>
        <v>75615386.470107973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1931508.9999999928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947867.65306121111</v>
      </c>
      <c r="Q190" s="2">
        <f t="shared" si="39"/>
        <v>500000</v>
      </c>
      <c r="R190" s="2">
        <f t="shared" si="38"/>
        <v>77503403.963985562</v>
      </c>
      <c r="S190" s="2">
        <f t="shared" si="17"/>
        <v>488938.14285714924</v>
      </c>
      <c r="T190" s="2">
        <f t="shared" si="18"/>
        <v>11061.857142857043</v>
      </c>
      <c r="U190" s="2">
        <f t="shared" si="19"/>
        <v>500000</v>
      </c>
      <c r="V190" s="2">
        <f t="shared" si="33"/>
        <v>34544582.470107928</v>
      </c>
      <c r="W190" s="2">
        <f t="shared" si="20"/>
        <v>488938.14285714179</v>
      </c>
      <c r="X190" s="2">
        <f t="shared" si="6"/>
        <v>11061.857142858207</v>
      </c>
      <c r="Y190" s="2">
        <f t="shared" si="35"/>
        <v>42958821.493877612</v>
      </c>
      <c r="Z190" s="2" t="str">
        <f t="shared" si="8"/>
        <v>HERE</v>
      </c>
      <c r="AA190" s="2">
        <f>IF(Z190="HERE",Y190,AA189+Graph!$G$1*1000)</f>
        <v>42958821.493877612</v>
      </c>
      <c r="AB190" s="2">
        <f t="shared" si="21"/>
        <v>11061.857142858207</v>
      </c>
      <c r="AC190" s="2">
        <f t="shared" si="36"/>
        <v>34544582.470107928</v>
      </c>
      <c r="AD190" s="3">
        <f t="shared" si="10"/>
        <v>42958821.493877612</v>
      </c>
      <c r="AE190" s="2">
        <f>IF(AE188&gt;=52800000,52800000,IF(AB169=Graph!G$1*1000,AE189+Graph!G$1*1000,AC190))</f>
        <v>34544582.470107928</v>
      </c>
      <c r="AF190" s="3">
        <f t="shared" si="11"/>
        <v>34544582.470107928</v>
      </c>
      <c r="AG190" s="3">
        <f t="shared" si="27"/>
        <v>39667714.317995228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120</v>
      </c>
      <c r="C191" s="7"/>
      <c r="D191" s="2" t="e">
        <f t="shared" si="12"/>
        <v>#N/A</v>
      </c>
      <c r="E191" s="2" t="e">
        <f t="shared" si="22"/>
        <v>#N/A</v>
      </c>
      <c r="F191" s="2">
        <v>933876.33661463857</v>
      </c>
      <c r="G191" s="2">
        <f t="shared" si="26"/>
        <v>488938.14285714284</v>
      </c>
      <c r="H191" s="2">
        <f t="shared" si="37"/>
        <v>76104324.612965122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1942570.8571428498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951984.42977190018</v>
      </c>
      <c r="Q191" s="2">
        <f t="shared" si="39"/>
        <v>500000</v>
      </c>
      <c r="R191" s="2">
        <f t="shared" si="38"/>
        <v>78003403.963985562</v>
      </c>
      <c r="S191" s="2">
        <f t="shared" si="17"/>
        <v>488938.14285714924</v>
      </c>
      <c r="T191" s="2">
        <f t="shared" si="18"/>
        <v>11061.857142857043</v>
      </c>
      <c r="U191" s="2">
        <f t="shared" si="19"/>
        <v>500000</v>
      </c>
      <c r="V191" s="2">
        <f t="shared" si="33"/>
        <v>35033520.61296507</v>
      </c>
      <c r="W191" s="2">
        <f t="shared" si="20"/>
        <v>488938.14285714179</v>
      </c>
      <c r="X191" s="2">
        <f t="shared" si="6"/>
        <v>11061.857142858207</v>
      </c>
      <c r="Y191" s="2">
        <f t="shared" si="35"/>
        <v>42969883.35102047</v>
      </c>
      <c r="Z191" s="2" t="str">
        <f t="shared" si="8"/>
        <v>HERE</v>
      </c>
      <c r="AA191" s="2">
        <f>IF(Z191="HERE",Y191,AA190+Graph!$G$1*1000)</f>
        <v>42969883.35102047</v>
      </c>
      <c r="AB191" s="2">
        <f t="shared" si="21"/>
        <v>11061.857142858207</v>
      </c>
      <c r="AC191" s="2">
        <f t="shared" si="36"/>
        <v>35033520.61296507</v>
      </c>
      <c r="AD191" s="3">
        <f t="shared" si="10"/>
        <v>42969883.35102047</v>
      </c>
      <c r="AE191" s="2">
        <f>IF(AE189&gt;=52800000,52800000,IF(AB170=Graph!G$1*1000,AE190+Graph!G$1*1000,AC191))</f>
        <v>35033520.61296507</v>
      </c>
      <c r="AF191" s="3">
        <f t="shared" si="11"/>
        <v>35033520.61296507</v>
      </c>
      <c r="AG191" s="3">
        <f t="shared" si="27"/>
        <v>39702116.896566659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121</v>
      </c>
      <c r="C192" s="7"/>
      <c r="D192" s="2" t="e">
        <f t="shared" si="12"/>
        <v>#N/A</v>
      </c>
      <c r="E192" s="2" t="e">
        <f t="shared" si="22"/>
        <v>#N/A</v>
      </c>
      <c r="F192" s="2">
        <v>937890.6528211236</v>
      </c>
      <c r="G192" s="2">
        <f t="shared" si="26"/>
        <v>488938.14285714284</v>
      </c>
      <c r="H192" s="2">
        <f t="shared" si="37"/>
        <v>76593262.755822271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1953632.7142857069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956101.20648258924</v>
      </c>
      <c r="Q192" s="2">
        <f t="shared" si="39"/>
        <v>500000</v>
      </c>
      <c r="R192" s="2">
        <f t="shared" si="38"/>
        <v>78503403.963985562</v>
      </c>
      <c r="S192" s="2">
        <f t="shared" si="17"/>
        <v>488938.14285714924</v>
      </c>
      <c r="T192" s="2">
        <f t="shared" si="18"/>
        <v>11061.857142857043</v>
      </c>
      <c r="U192" s="2">
        <f t="shared" si="19"/>
        <v>500000</v>
      </c>
      <c r="V192" s="2">
        <f t="shared" si="33"/>
        <v>35522458.755822212</v>
      </c>
      <c r="W192" s="2">
        <f t="shared" si="20"/>
        <v>488938.14285714179</v>
      </c>
      <c r="X192" s="2">
        <f t="shared" si="6"/>
        <v>11061.857142858207</v>
      </c>
      <c r="Y192" s="2">
        <f t="shared" si="35"/>
        <v>42980945.208163328</v>
      </c>
      <c r="Z192" s="2" t="str">
        <f t="shared" si="8"/>
        <v>HERE</v>
      </c>
      <c r="AA192" s="2">
        <f>IF(Z192="HERE",Y192,AA191+Graph!$G$1*1000)</f>
        <v>42980945.208163328</v>
      </c>
      <c r="AB192" s="2">
        <f t="shared" si="21"/>
        <v>11061.857142858207</v>
      </c>
      <c r="AC192" s="2">
        <f t="shared" si="36"/>
        <v>35522458.755822212</v>
      </c>
      <c r="AD192" s="3">
        <f t="shared" si="10"/>
        <v>42980945.208163328</v>
      </c>
      <c r="AE192" s="2">
        <f>IF(AE190&gt;=52800000,52800000,IF(AB171=Graph!G$1*1000,AE191+Graph!G$1*1000,AC192))</f>
        <v>35522458.755822212</v>
      </c>
      <c r="AF192" s="3">
        <f t="shared" si="11"/>
        <v>35522458.755822212</v>
      </c>
      <c r="AG192" s="3">
        <f t="shared" si="27"/>
        <v>39736519.475138091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122</v>
      </c>
      <c r="C193" s="7"/>
      <c r="D193" s="2" t="e">
        <f t="shared" si="12"/>
        <v>#N/A</v>
      </c>
      <c r="E193" s="2" t="e">
        <f t="shared" si="22"/>
        <v>#N/A</v>
      </c>
      <c r="F193" s="2">
        <v>941904.96902760863</v>
      </c>
      <c r="G193" s="2">
        <f t="shared" si="26"/>
        <v>488938.14285714284</v>
      </c>
      <c r="H193" s="2">
        <f t="shared" si="37"/>
        <v>77082200.89867942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1964694.5714285639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960217.98319327831</v>
      </c>
      <c r="Q193" s="2">
        <f t="shared" si="39"/>
        <v>500000</v>
      </c>
      <c r="R193" s="2">
        <f t="shared" si="38"/>
        <v>79003403.963985562</v>
      </c>
      <c r="S193" s="2">
        <f t="shared" si="17"/>
        <v>488938.14285714924</v>
      </c>
      <c r="T193" s="2">
        <f t="shared" si="18"/>
        <v>11061.857142857043</v>
      </c>
      <c r="U193" s="2">
        <f t="shared" si="19"/>
        <v>500000</v>
      </c>
      <c r="V193" s="2">
        <f t="shared" si="33"/>
        <v>36011396.898679353</v>
      </c>
      <c r="W193" s="2">
        <f t="shared" si="20"/>
        <v>488938.14285714179</v>
      </c>
      <c r="X193" s="2">
        <f t="shared" si="6"/>
        <v>11061.857142858207</v>
      </c>
      <c r="Y193" s="2">
        <f t="shared" si="35"/>
        <v>42992007.065306187</v>
      </c>
      <c r="Z193" s="2" t="str">
        <f t="shared" si="8"/>
        <v>HERE</v>
      </c>
      <c r="AA193" s="2">
        <f>IF(Z193="HERE",Y193,AA192+Graph!$G$1*1000)</f>
        <v>42992007.065306187</v>
      </c>
      <c r="AB193" s="2">
        <f t="shared" si="21"/>
        <v>11061.857142858207</v>
      </c>
      <c r="AC193" s="2">
        <f t="shared" si="36"/>
        <v>36011396.898679353</v>
      </c>
      <c r="AD193" s="3">
        <f t="shared" si="10"/>
        <v>42992007.065306187</v>
      </c>
      <c r="AE193" s="2">
        <f>IF(AE191&gt;=52800000,52800000,IF(AB172=Graph!G$1*1000,AE192+Graph!G$1*1000,AC193))</f>
        <v>36011396.898679353</v>
      </c>
      <c r="AF193" s="3">
        <f t="shared" si="11"/>
        <v>36011396.898679353</v>
      </c>
      <c r="AG193" s="3">
        <f t="shared" si="27"/>
        <v>39770922.053709514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123</v>
      </c>
      <c r="C194" s="7"/>
      <c r="D194" s="2" t="e">
        <f t="shared" si="12"/>
        <v>#N/A</v>
      </c>
      <c r="E194" s="2" t="e">
        <f t="shared" si="22"/>
        <v>#N/A</v>
      </c>
      <c r="F194" s="2">
        <v>945919.28523409367</v>
      </c>
      <c r="G194" s="2">
        <f t="shared" si="26"/>
        <v>488938.14285714284</v>
      </c>
      <c r="H194" s="2">
        <f t="shared" si="37"/>
        <v>77571139.04153657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1975756.428571421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964334.75990396738</v>
      </c>
      <c r="Q194" s="2">
        <f t="shared" si="39"/>
        <v>500000</v>
      </c>
      <c r="R194" s="2">
        <f t="shared" si="38"/>
        <v>79503403.963985562</v>
      </c>
      <c r="S194" s="2">
        <f t="shared" si="17"/>
        <v>488938.14285714924</v>
      </c>
      <c r="T194" s="2">
        <f t="shared" si="18"/>
        <v>11061.857142857043</v>
      </c>
      <c r="U194" s="2">
        <f t="shared" si="19"/>
        <v>500000</v>
      </c>
      <c r="V194" s="2">
        <f t="shared" si="33"/>
        <v>36500335.041536495</v>
      </c>
      <c r="W194" s="2">
        <f t="shared" si="20"/>
        <v>488938.14285714179</v>
      </c>
      <c r="X194" s="2">
        <f t="shared" si="6"/>
        <v>11061.857142858207</v>
      </c>
      <c r="Y194" s="2">
        <f t="shared" si="35"/>
        <v>43003068.922449045</v>
      </c>
      <c r="Z194" s="2" t="str">
        <f t="shared" si="8"/>
        <v>HERE</v>
      </c>
      <c r="AA194" s="2">
        <f>IF(Z194="HERE",Y194,AA193+Graph!$G$1*1000)</f>
        <v>43003068.922449045</v>
      </c>
      <c r="AB194" s="2">
        <f t="shared" si="21"/>
        <v>11061.857142858207</v>
      </c>
      <c r="AC194" s="2">
        <f t="shared" si="36"/>
        <v>36500335.041536495</v>
      </c>
      <c r="AD194" s="3">
        <f t="shared" si="10"/>
        <v>43003068.922449045</v>
      </c>
      <c r="AE194" s="2">
        <f>IF(AE192&gt;=52800000,52800000,IF(AB173=Graph!G$1*1000,AE193+Graph!G$1*1000,AC194))</f>
        <v>36500335.041536495</v>
      </c>
      <c r="AF194" s="3">
        <f t="shared" si="11"/>
        <v>36500335.041536495</v>
      </c>
      <c r="AG194" s="3">
        <f t="shared" si="27"/>
        <v>39805324.632280946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124</v>
      </c>
      <c r="C195" s="7"/>
      <c r="D195" s="2" t="e">
        <f t="shared" si="12"/>
        <v>#N/A</v>
      </c>
      <c r="E195" s="2" t="e">
        <f t="shared" si="22"/>
        <v>#N/A</v>
      </c>
      <c r="F195" s="2">
        <v>949933.6014405787</v>
      </c>
      <c r="G195" s="2">
        <f t="shared" si="26"/>
        <v>488938.14285714284</v>
      </c>
      <c r="H195" s="2">
        <f t="shared" si="37"/>
        <v>78060077.184393719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1986818.285714278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968451.53661465645</v>
      </c>
      <c r="Q195" s="2">
        <f t="shared" si="39"/>
        <v>500000</v>
      </c>
      <c r="R195" s="2">
        <f t="shared" si="38"/>
        <v>80003403.963985562</v>
      </c>
      <c r="S195" s="2">
        <f t="shared" si="17"/>
        <v>488938.14285714924</v>
      </c>
      <c r="T195" s="2">
        <f t="shared" si="18"/>
        <v>11061.857142857043</v>
      </c>
      <c r="U195" s="2">
        <f t="shared" si="19"/>
        <v>500000</v>
      </c>
      <c r="V195" s="2">
        <f t="shared" si="33"/>
        <v>36989273.184393637</v>
      </c>
      <c r="W195" s="2">
        <f t="shared" si="20"/>
        <v>488938.14285714179</v>
      </c>
      <c r="X195" s="2">
        <f t="shared" si="6"/>
        <v>11061.857142858207</v>
      </c>
      <c r="Y195" s="2">
        <f t="shared" si="35"/>
        <v>43014130.779591903</v>
      </c>
      <c r="Z195" s="2" t="str">
        <f t="shared" si="8"/>
        <v>HERE</v>
      </c>
      <c r="AA195" s="2">
        <f>IF(Z195="HERE",Y195,AA194+Graph!$G$1*1000)</f>
        <v>43014130.779591903</v>
      </c>
      <c r="AB195" s="2">
        <f t="shared" si="21"/>
        <v>11061.857142858207</v>
      </c>
      <c r="AC195" s="2">
        <f t="shared" si="36"/>
        <v>36989273.184393637</v>
      </c>
      <c r="AD195" s="3">
        <f t="shared" si="10"/>
        <v>43014130.779591903</v>
      </c>
      <c r="AE195" s="2">
        <f>IF(AE193&gt;=52800000,52800000,IF(AB174=Graph!G$1*1000,AE194+Graph!G$1*1000,AC195))</f>
        <v>36989273.184393637</v>
      </c>
      <c r="AF195" s="3">
        <f t="shared" si="11"/>
        <v>36989273.184393637</v>
      </c>
      <c r="AG195" s="3">
        <f t="shared" si="27"/>
        <v>39839727.210852377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125</v>
      </c>
      <c r="C196" s="7"/>
      <c r="D196" s="2" t="e">
        <f t="shared" si="12"/>
        <v>#N/A</v>
      </c>
      <c r="E196" s="2" t="e">
        <f t="shared" si="22"/>
        <v>#N/A</v>
      </c>
      <c r="F196" s="2">
        <v>953947.91764706373</v>
      </c>
      <c r="G196" s="2">
        <f t="shared" si="26"/>
        <v>488938.14285714284</v>
      </c>
      <c r="H196" s="2">
        <f t="shared" si="37"/>
        <v>78549015.327250868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1997880.142857135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972568.31332531571</v>
      </c>
      <c r="Q196" s="2">
        <f t="shared" si="39"/>
        <v>500000</v>
      </c>
      <c r="R196" s="2">
        <f t="shared" si="38"/>
        <v>80503403.963985562</v>
      </c>
      <c r="S196" s="2">
        <f t="shared" si="17"/>
        <v>488938.14285714924</v>
      </c>
      <c r="T196" s="2">
        <f t="shared" si="18"/>
        <v>11061.857142857043</v>
      </c>
      <c r="U196" s="2">
        <f t="shared" si="19"/>
        <v>500000</v>
      </c>
      <c r="V196" s="2">
        <f t="shared" si="33"/>
        <v>37478211.327250779</v>
      </c>
      <c r="W196" s="2">
        <f t="shared" si="20"/>
        <v>488938.14285714179</v>
      </c>
      <c r="X196" s="2">
        <f t="shared" si="6"/>
        <v>11061.857142858207</v>
      </c>
      <c r="Y196" s="2">
        <f t="shared" si="35"/>
        <v>43025192.636734761</v>
      </c>
      <c r="Z196" s="2" t="str">
        <f t="shared" si="8"/>
        <v>HERE</v>
      </c>
      <c r="AA196" s="2">
        <f>IF(Z196="HERE",Y196,AA195+Graph!$G$1*1000)</f>
        <v>43025192.636734761</v>
      </c>
      <c r="AB196" s="2">
        <f t="shared" si="21"/>
        <v>11061.857142858207</v>
      </c>
      <c r="AC196" s="2">
        <f t="shared" si="36"/>
        <v>37478211.327250779</v>
      </c>
      <c r="AD196" s="3">
        <f t="shared" si="10"/>
        <v>43025192.636734761</v>
      </c>
      <c r="AE196" s="2">
        <f>IF(AE194&gt;=52800000,52800000,IF(AB175=Graph!G$1*1000,AE195+Graph!G$1*1000,AC196))</f>
        <v>37478211.327250779</v>
      </c>
      <c r="AF196" s="3">
        <f t="shared" si="11"/>
        <v>37478211.327250779</v>
      </c>
      <c r="AG196" s="3">
        <f t="shared" si="27"/>
        <v>39874129.789423808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126</v>
      </c>
      <c r="C197" s="7"/>
      <c r="D197" s="2" t="e">
        <f t="shared" si="12"/>
        <v>#N/A</v>
      </c>
      <c r="E197" s="2" t="e">
        <f t="shared" si="22"/>
        <v>#N/A</v>
      </c>
      <c r="F197" s="2">
        <v>957962.23385351896</v>
      </c>
      <c r="G197" s="2">
        <f t="shared" si="26"/>
        <v>488938.14285714284</v>
      </c>
      <c r="H197" s="2">
        <f t="shared" si="37"/>
        <v>79037953.470108017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2008941.9999999921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976685.09003600478</v>
      </c>
      <c r="Q197" s="2">
        <f t="shared" si="39"/>
        <v>500000</v>
      </c>
      <c r="R197" s="2">
        <f t="shared" si="38"/>
        <v>81003403.963985562</v>
      </c>
      <c r="S197" s="2">
        <f t="shared" si="17"/>
        <v>488938.14285714924</v>
      </c>
      <c r="T197" s="2">
        <f t="shared" si="18"/>
        <v>11061.857142857043</v>
      </c>
      <c r="U197" s="2">
        <f t="shared" si="19"/>
        <v>500000</v>
      </c>
      <c r="V197" s="2">
        <f t="shared" si="33"/>
        <v>37967149.47010792</v>
      </c>
      <c r="W197" s="2">
        <f t="shared" si="20"/>
        <v>488938.14285714179</v>
      </c>
      <c r="X197" s="2">
        <f t="shared" si="6"/>
        <v>11061.857142858207</v>
      </c>
      <c r="Y197" s="2">
        <f t="shared" si="35"/>
        <v>43036254.49387762</v>
      </c>
      <c r="Z197" s="2" t="str">
        <f t="shared" si="8"/>
        <v>HERE</v>
      </c>
      <c r="AA197" s="2">
        <f>IF(Z197="HERE",Y197,AA196+Graph!$G$1*1000)</f>
        <v>43036254.49387762</v>
      </c>
      <c r="AB197" s="2">
        <f t="shared" si="21"/>
        <v>11061.857142858207</v>
      </c>
      <c r="AC197" s="2">
        <f t="shared" si="36"/>
        <v>37967149.47010792</v>
      </c>
      <c r="AD197" s="3">
        <f t="shared" si="10"/>
        <v>43036254.49387762</v>
      </c>
      <c r="AE197" s="2">
        <f>IF(AE195&gt;=52800000,52800000,IF(AB176=Graph!G$1*1000,AE196+Graph!G$1*1000,AC197))</f>
        <v>37967149.47010792</v>
      </c>
      <c r="AF197" s="3">
        <f t="shared" si="11"/>
        <v>37967149.47010792</v>
      </c>
      <c r="AG197" s="3">
        <f t="shared" si="27"/>
        <v>39908532.367995232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127</v>
      </c>
      <c r="C198" s="7"/>
      <c r="D198" s="2" t="e">
        <f t="shared" si="12"/>
        <v>#N/A</v>
      </c>
      <c r="E198" s="2" t="e">
        <f t="shared" si="22"/>
        <v>#N/A</v>
      </c>
      <c r="F198" s="2">
        <v>961976.550060004</v>
      </c>
      <c r="G198" s="2">
        <f t="shared" si="26"/>
        <v>488938.14285714284</v>
      </c>
      <c r="H198" s="2">
        <f t="shared" si="37"/>
        <v>79526891.612965167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2020003.8571428491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980801.86674669385</v>
      </c>
      <c r="Q198" s="2">
        <f t="shared" si="39"/>
        <v>500000</v>
      </c>
      <c r="R198" s="2">
        <f t="shared" si="38"/>
        <v>81503403.963985562</v>
      </c>
      <c r="S198" s="2">
        <f t="shared" si="17"/>
        <v>488938.14285714924</v>
      </c>
      <c r="T198" s="2">
        <f t="shared" si="18"/>
        <v>11061.857142857043</v>
      </c>
      <c r="U198" s="2">
        <f t="shared" si="19"/>
        <v>500000</v>
      </c>
      <c r="V198" s="2">
        <f t="shared" si="33"/>
        <v>38456087.612965062</v>
      </c>
      <c r="W198" s="2">
        <f t="shared" si="20"/>
        <v>488938.14285714179</v>
      </c>
      <c r="X198" s="2">
        <f t="shared" si="6"/>
        <v>11061.857142858207</v>
      </c>
      <c r="Y198" s="2">
        <f t="shared" si="35"/>
        <v>43047316.351020478</v>
      </c>
      <c r="Z198" s="2" t="str">
        <f t="shared" si="8"/>
        <v>HERE</v>
      </c>
      <c r="AA198" s="2">
        <f>IF(Z198="HERE",Y198,AA197+Graph!$G$1*1000)</f>
        <v>43047316.351020478</v>
      </c>
      <c r="AB198" s="2">
        <f t="shared" si="21"/>
        <v>11061.857142858207</v>
      </c>
      <c r="AC198" s="2">
        <f t="shared" si="36"/>
        <v>38456087.612965062</v>
      </c>
      <c r="AD198" s="3">
        <f t="shared" si="10"/>
        <v>43047316.351020478</v>
      </c>
      <c r="AE198" s="2">
        <f>IF(AE196&gt;=52800000,52800000,IF(AB177=Graph!G$1*1000,AE197+Graph!G$1*1000,AC198))</f>
        <v>38456087.612965062</v>
      </c>
      <c r="AF198" s="3">
        <f t="shared" si="11"/>
        <v>38456087.612965062</v>
      </c>
      <c r="AG198" s="3">
        <f t="shared" si="27"/>
        <v>39942934.946566664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128</v>
      </c>
      <c r="C199" s="7"/>
      <c r="D199" s="2" t="e">
        <f t="shared" si="12"/>
        <v>#N/A</v>
      </c>
      <c r="E199" s="2" t="e">
        <f t="shared" si="22"/>
        <v>#N/A</v>
      </c>
      <c r="F199" s="2">
        <v>965990.86626648903</v>
      </c>
      <c r="G199" s="2">
        <f t="shared" si="26"/>
        <v>488938.14285714284</v>
      </c>
      <c r="H199" s="2">
        <f t="shared" si="37"/>
        <v>80015829.755822316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2031065.7142857062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984918.64345738292</v>
      </c>
      <c r="Q199" s="2">
        <f t="shared" si="39"/>
        <v>500000</v>
      </c>
      <c r="R199" s="2">
        <f t="shared" si="38"/>
        <v>82003403.963985562</v>
      </c>
      <c r="S199" s="2">
        <f t="shared" si="17"/>
        <v>488938.14285714924</v>
      </c>
      <c r="T199" s="2">
        <f t="shared" si="18"/>
        <v>11061.857142857043</v>
      </c>
      <c r="U199" s="2">
        <f t="shared" si="19"/>
        <v>500000</v>
      </c>
      <c r="V199" s="2">
        <f t="shared" si="33"/>
        <v>38945025.755822204</v>
      </c>
      <c r="W199" s="2">
        <f t="shared" si="20"/>
        <v>488938.14285714179</v>
      </c>
      <c r="X199" s="2">
        <f t="shared" si="6"/>
        <v>11061.857142858207</v>
      </c>
      <c r="Y199" s="2">
        <f t="shared" si="35"/>
        <v>43058378.208163336</v>
      </c>
      <c r="Z199" s="2" t="str">
        <f t="shared" si="8"/>
        <v>HERE</v>
      </c>
      <c r="AA199" s="2">
        <f>IF(Z199="HERE",Y199,AA198+Graph!$G$1*1000)</f>
        <v>43058378.208163336</v>
      </c>
      <c r="AB199" s="2">
        <f t="shared" si="21"/>
        <v>11061.857142858207</v>
      </c>
      <c r="AC199" s="2">
        <f t="shared" si="36"/>
        <v>38945025.755822204</v>
      </c>
      <c r="AD199" s="3">
        <f t="shared" si="10"/>
        <v>43058378.208163336</v>
      </c>
      <c r="AE199" s="2">
        <f>IF(AE197&gt;=52800000,52800000,IF(AB178=Graph!G$1*1000,AE198+Graph!G$1*1000,AC199))</f>
        <v>38945025.755822204</v>
      </c>
      <c r="AF199" s="3">
        <f t="shared" si="11"/>
        <v>38945025.755822204</v>
      </c>
      <c r="AG199" s="3">
        <f t="shared" si="27"/>
        <v>39977337.525138095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129</v>
      </c>
      <c r="C200" s="7"/>
      <c r="D200" s="2" t="e">
        <f t="shared" si="12"/>
        <v>#N/A</v>
      </c>
      <c r="E200" s="2" t="e">
        <f t="shared" si="22"/>
        <v>#N/A</v>
      </c>
      <c r="F200" s="2">
        <v>970005.18247297406</v>
      </c>
      <c r="G200" s="2">
        <f t="shared" si="26"/>
        <v>488938.14285714284</v>
      </c>
      <c r="H200" s="2">
        <f t="shared" si="37"/>
        <v>80504767.898679465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2042127.5714285632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989035.42016807199</v>
      </c>
      <c r="Q200" s="2">
        <f t="shared" si="39"/>
        <v>500000</v>
      </c>
      <c r="R200" s="2">
        <f t="shared" si="38"/>
        <v>82503403.963985562</v>
      </c>
      <c r="S200" s="2">
        <f t="shared" si="17"/>
        <v>488938.14285714924</v>
      </c>
      <c r="T200" s="2">
        <f t="shared" si="18"/>
        <v>11061.857142857043</v>
      </c>
      <c r="U200" s="2">
        <f t="shared" si="19"/>
        <v>500000</v>
      </c>
      <c r="V200" s="2">
        <f t="shared" si="33"/>
        <v>39433963.898679346</v>
      </c>
      <c r="W200" s="2">
        <f t="shared" si="20"/>
        <v>488938.14285714179</v>
      </c>
      <c r="X200" s="2">
        <f t="shared" si="6"/>
        <v>11061.857142858207</v>
      </c>
      <c r="Y200" s="2">
        <f t="shared" si="35"/>
        <v>43069440.065306194</v>
      </c>
      <c r="Z200" s="2" t="str">
        <f t="shared" si="8"/>
        <v>HERE</v>
      </c>
      <c r="AA200" s="2">
        <f>IF(Z200="HERE",Y200,AA199+Graph!$G$1*1000)</f>
        <v>43069440.065306194</v>
      </c>
      <c r="AB200" s="2">
        <f t="shared" si="21"/>
        <v>11061.857142858207</v>
      </c>
      <c r="AC200" s="2">
        <f t="shared" si="36"/>
        <v>39433963.898679346</v>
      </c>
      <c r="AD200" s="3">
        <f t="shared" si="10"/>
        <v>43069440.065306194</v>
      </c>
      <c r="AE200" s="2">
        <f>IF(AE198&gt;=52800000,52800000,IF(AB179=Graph!G$1*1000,AE199+Graph!G$1*1000,AC200))</f>
        <v>39433963.898679346</v>
      </c>
      <c r="AF200" s="3">
        <f t="shared" si="11"/>
        <v>39433963.898679346</v>
      </c>
      <c r="AG200" s="3">
        <f t="shared" si="27"/>
        <v>40011740.103709526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130</v>
      </c>
      <c r="C201" s="7"/>
      <c r="D201" s="2" t="e">
        <f t="shared" si="12"/>
        <v>#N/A</v>
      </c>
      <c r="E201" s="2" t="e">
        <f t="shared" si="22"/>
        <v>#N/A</v>
      </c>
      <c r="F201" s="2">
        <v>974019.4986794591</v>
      </c>
      <c r="G201" s="2">
        <f t="shared" si="26"/>
        <v>488938.14285714284</v>
      </c>
      <c r="H201" s="2">
        <f t="shared" si="37"/>
        <v>80993706.041536614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2053189.4285714203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993152.19687876105</v>
      </c>
      <c r="Q201" s="2">
        <f t="shared" si="39"/>
        <v>500000</v>
      </c>
      <c r="R201" s="2">
        <f t="shared" si="38"/>
        <v>83003403.963985562</v>
      </c>
      <c r="S201" s="2">
        <f t="shared" si="17"/>
        <v>488938.14285714924</v>
      </c>
      <c r="T201" s="2">
        <f t="shared" si="18"/>
        <v>11061.857142857043</v>
      </c>
      <c r="U201" s="2">
        <f t="shared" si="19"/>
        <v>500000</v>
      </c>
      <c r="V201" s="2">
        <f t="shared" si="33"/>
        <v>39922902.041536488</v>
      </c>
      <c r="W201" s="2">
        <f t="shared" si="20"/>
        <v>488938.14285714179</v>
      </c>
      <c r="X201" s="2">
        <f t="shared" si="6"/>
        <v>11061.857142858207</v>
      </c>
      <c r="Y201" s="2">
        <f t="shared" si="35"/>
        <v>43080501.922449052</v>
      </c>
      <c r="Z201" s="2" t="str">
        <f t="shared" si="8"/>
        <v>HERE</v>
      </c>
      <c r="AA201" s="2">
        <f>IF(Z201="HERE",Y201,AA200+Graph!$G$1*1000)</f>
        <v>43080501.922449052</v>
      </c>
      <c r="AB201" s="2">
        <f t="shared" si="21"/>
        <v>11061.857142858207</v>
      </c>
      <c r="AC201" s="2">
        <f t="shared" si="36"/>
        <v>39922902.041536488</v>
      </c>
      <c r="AD201" s="3">
        <f t="shared" si="10"/>
        <v>43080501.922449052</v>
      </c>
      <c r="AE201" s="2">
        <f>IF(AE199&gt;=52800000,52800000,IF(AB180=Graph!G$1*1000,AE200+Graph!G$1*1000,AC201))</f>
        <v>39922902.041536488</v>
      </c>
      <c r="AF201" s="3">
        <f t="shared" si="11"/>
        <v>39922902.041536488</v>
      </c>
      <c r="AG201" s="3">
        <f t="shared" si="27"/>
        <v>40046142.68228095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131</v>
      </c>
      <c r="C202" s="7"/>
      <c r="D202" s="2" t="e">
        <f t="shared" si="12"/>
        <v>#N/A</v>
      </c>
      <c r="E202" s="2" t="e">
        <f t="shared" si="22"/>
        <v>#N/A</v>
      </c>
      <c r="F202" s="2">
        <v>978033.81488594413</v>
      </c>
      <c r="G202" s="2">
        <f t="shared" si="26"/>
        <v>488938.14285714284</v>
      </c>
      <c r="H202" s="2">
        <f t="shared" si="37"/>
        <v>81482644.184393764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2064251.2857142773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997268.97358942032</v>
      </c>
      <c r="Q202" s="2">
        <f t="shared" si="39"/>
        <v>500000</v>
      </c>
      <c r="R202" s="2">
        <f t="shared" si="38"/>
        <v>83503403.963985562</v>
      </c>
      <c r="S202" s="2">
        <f t="shared" si="17"/>
        <v>488938.14285714924</v>
      </c>
      <c r="T202" s="2">
        <f t="shared" si="18"/>
        <v>11061.857142857043</v>
      </c>
      <c r="U202" s="2">
        <f t="shared" si="19"/>
        <v>500000</v>
      </c>
      <c r="V202" s="2">
        <f t="shared" si="33"/>
        <v>40411840.184393629</v>
      </c>
      <c r="W202" s="2">
        <f t="shared" si="20"/>
        <v>488938.14285714179</v>
      </c>
      <c r="X202" s="2">
        <f t="shared" si="6"/>
        <v>11061.857142858207</v>
      </c>
      <c r="Y202" s="2">
        <f t="shared" si="35"/>
        <v>43091563.779591911</v>
      </c>
      <c r="Z202" s="2" t="str">
        <f t="shared" si="8"/>
        <v>HERE</v>
      </c>
      <c r="AA202" s="2">
        <f>IF(Z202="HERE",Y202,AA201+Graph!$G$1*1000)</f>
        <v>43091563.779591911</v>
      </c>
      <c r="AB202" s="2">
        <f t="shared" si="21"/>
        <v>11061.857142858207</v>
      </c>
      <c r="AC202" s="2">
        <f t="shared" si="36"/>
        <v>40411840.184393629</v>
      </c>
      <c r="AD202" s="3">
        <f t="shared" si="10"/>
        <v>43091563.779591911</v>
      </c>
      <c r="AE202" s="2">
        <f>IF(AE200&gt;=52800000,52800000,IF(AB181=Graph!G$1*1000,AE201+Graph!G$1*1000,AC202))</f>
        <v>40411840.184393629</v>
      </c>
      <c r="AF202" s="3">
        <f t="shared" si="11"/>
        <v>40411840.184393629</v>
      </c>
      <c r="AG202" s="3">
        <f t="shared" si="27"/>
        <v>40080545.260852382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132</v>
      </c>
      <c r="C203" s="7"/>
      <c r="D203" s="2" t="e">
        <f t="shared" si="12"/>
        <v>#N/A</v>
      </c>
      <c r="E203" s="2" t="e">
        <f t="shared" si="22"/>
        <v>#N/A</v>
      </c>
      <c r="F203" s="2">
        <v>982048.13109242916</v>
      </c>
      <c r="G203" s="2">
        <f t="shared" si="26"/>
        <v>488938.14285714284</v>
      </c>
      <c r="H203" s="2">
        <f t="shared" si="37"/>
        <v>81971582.327250913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2075313.1428571343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1001385.7503001094</v>
      </c>
      <c r="Q203" s="2">
        <f t="shared" si="39"/>
        <v>500000</v>
      </c>
      <c r="R203" s="2">
        <f t="shared" si="38"/>
        <v>84003403.963985562</v>
      </c>
      <c r="S203" s="2">
        <f t="shared" si="17"/>
        <v>488938.14285714924</v>
      </c>
      <c r="T203" s="2">
        <f t="shared" si="18"/>
        <v>11061.857142857043</v>
      </c>
      <c r="U203" s="2">
        <f t="shared" si="19"/>
        <v>500000</v>
      </c>
      <c r="V203" s="2">
        <f t="shared" si="33"/>
        <v>40900778.327250771</v>
      </c>
      <c r="W203" s="2">
        <f t="shared" si="20"/>
        <v>488938.14285714179</v>
      </c>
      <c r="X203" s="2">
        <f t="shared" si="6"/>
        <v>11061.857142858207</v>
      </c>
      <c r="Y203" s="2">
        <f t="shared" si="35"/>
        <v>43102625.636734769</v>
      </c>
      <c r="Z203" s="2" t="str">
        <f t="shared" si="8"/>
        <v>HERE</v>
      </c>
      <c r="AA203" s="2">
        <f>IF(Z203="HERE",Y203,AA202+Graph!$G$1*1000)</f>
        <v>43102625.636734769</v>
      </c>
      <c r="AB203" s="2">
        <f t="shared" si="21"/>
        <v>11061.857142858207</v>
      </c>
      <c r="AC203" s="2">
        <f t="shared" si="36"/>
        <v>40900778.327250771</v>
      </c>
      <c r="AD203" s="3">
        <f t="shared" si="10"/>
        <v>43102625.636734769</v>
      </c>
      <c r="AE203" s="2">
        <f>IF(AE201&gt;=52800000,52800000,IF(AB182=Graph!G$1*1000,AE202+Graph!G$1*1000,AC203))</f>
        <v>40900778.327250771</v>
      </c>
      <c r="AF203" s="3">
        <f t="shared" si="11"/>
        <v>40900778.327250771</v>
      </c>
      <c r="AG203" s="3">
        <f t="shared" si="27"/>
        <v>40114947.839423813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133</v>
      </c>
      <c r="C204" s="7"/>
      <c r="D204" s="2" t="e">
        <f t="shared" si="12"/>
        <v>#N/A</v>
      </c>
      <c r="E204" s="2" t="e">
        <f t="shared" si="22"/>
        <v>#N/A</v>
      </c>
      <c r="F204" s="2">
        <v>986062.44729891419</v>
      </c>
      <c r="G204" s="2">
        <f t="shared" si="26"/>
        <v>488938.14285714284</v>
      </c>
      <c r="H204" s="2">
        <f t="shared" si="37"/>
        <v>82460520.470108062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2086374.9999999914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1005502.5270107985</v>
      </c>
      <c r="Q204" s="2">
        <f t="shared" si="39"/>
        <v>500000</v>
      </c>
      <c r="R204" s="2">
        <f t="shared" si="38"/>
        <v>84503403.963985562</v>
      </c>
      <c r="S204" s="2">
        <f t="shared" si="17"/>
        <v>488938.14285714924</v>
      </c>
      <c r="T204" s="2">
        <f t="shared" si="18"/>
        <v>11061.857142857043</v>
      </c>
      <c r="U204" s="2">
        <f t="shared" si="19"/>
        <v>500000</v>
      </c>
      <c r="V204" s="2">
        <f t="shared" si="33"/>
        <v>41389716.470107913</v>
      </c>
      <c r="W204" s="2">
        <f t="shared" si="20"/>
        <v>488938.14285714179</v>
      </c>
      <c r="X204" s="2">
        <f t="shared" si="6"/>
        <v>11061.857142858207</v>
      </c>
      <c r="Y204" s="2">
        <f t="shared" si="35"/>
        <v>43113687.493877627</v>
      </c>
      <c r="Z204" s="2" t="str">
        <f t="shared" si="8"/>
        <v>HERE</v>
      </c>
      <c r="AA204" s="2">
        <f>IF(Z204="HERE",Y204,AA203+Graph!$G$1*1000)</f>
        <v>43113687.493877627</v>
      </c>
      <c r="AB204" s="2">
        <f t="shared" si="21"/>
        <v>11061.857142858207</v>
      </c>
      <c r="AC204" s="2">
        <f t="shared" si="36"/>
        <v>41389716.470107913</v>
      </c>
      <c r="AD204" s="3">
        <f t="shared" si="10"/>
        <v>43113687.493877627</v>
      </c>
      <c r="AE204" s="2">
        <f>IF(AE202&gt;=52800000,52800000,IF(AB183=Graph!G$1*1000,AE203+Graph!G$1*1000,AC204))</f>
        <v>41389716.470107913</v>
      </c>
      <c r="AF204" s="3">
        <f t="shared" si="11"/>
        <v>41389716.470107913</v>
      </c>
      <c r="AG204" s="3">
        <f t="shared" si="27"/>
        <v>40149350.417995244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134</v>
      </c>
      <c r="C205" s="7"/>
      <c r="D205" s="2" t="e">
        <f t="shared" si="12"/>
        <v>#N/A</v>
      </c>
      <c r="E205" s="2" t="e">
        <f t="shared" si="22"/>
        <v>#N/A</v>
      </c>
      <c r="F205" s="2">
        <v>990076.76350539923</v>
      </c>
      <c r="G205" s="2">
        <f t="shared" si="26"/>
        <v>488938.14285714284</v>
      </c>
      <c r="H205" s="2">
        <f t="shared" si="37"/>
        <v>82949458.612965211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2097436.8571428484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1009619.3037214875</v>
      </c>
      <c r="Q205" s="2">
        <f t="shared" si="39"/>
        <v>500000</v>
      </c>
      <c r="R205" s="2">
        <f t="shared" si="38"/>
        <v>85003403.963985562</v>
      </c>
      <c r="S205" s="2">
        <f t="shared" si="17"/>
        <v>488938.14285714924</v>
      </c>
      <c r="T205" s="2">
        <f t="shared" si="18"/>
        <v>11061.857142857043</v>
      </c>
      <c r="U205" s="2">
        <f t="shared" si="19"/>
        <v>500000</v>
      </c>
      <c r="V205" s="2">
        <f t="shared" si="33"/>
        <v>41878654.612965055</v>
      </c>
      <c r="W205" s="2">
        <f t="shared" si="20"/>
        <v>488938.14285714179</v>
      </c>
      <c r="X205" s="2">
        <f t="shared" si="6"/>
        <v>11061.857142858207</v>
      </c>
      <c r="Y205" s="2">
        <f t="shared" si="35"/>
        <v>43124749.351020485</v>
      </c>
      <c r="Z205" s="2" t="str">
        <f t="shared" si="8"/>
        <v>HERE</v>
      </c>
      <c r="AA205" s="2">
        <f>IF(Z205="HERE",Y205,AA204+Graph!$G$1*1000)</f>
        <v>43124749.351020485</v>
      </c>
      <c r="AB205" s="2">
        <f t="shared" si="21"/>
        <v>11061.857142858207</v>
      </c>
      <c r="AC205" s="2">
        <f t="shared" si="36"/>
        <v>41878654.612965055</v>
      </c>
      <c r="AD205" s="3">
        <f t="shared" si="10"/>
        <v>43124749.351020485</v>
      </c>
      <c r="AE205" s="2">
        <f>IF(AE203&gt;=52800000,52800000,IF(AB184=Graph!G$1*1000,AE204+Graph!G$1*1000,AC205))</f>
        <v>41878654.612965055</v>
      </c>
      <c r="AF205" s="3">
        <f t="shared" si="11"/>
        <v>41878654.612965055</v>
      </c>
      <c r="AG205" s="3">
        <f t="shared" si="27"/>
        <v>40183752.996566668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135</v>
      </c>
      <c r="C206" s="7"/>
      <c r="D206" s="2" t="e">
        <f t="shared" si="12"/>
        <v>#N/A</v>
      </c>
      <c r="E206" s="2" t="e">
        <f t="shared" si="22"/>
        <v>#N/A</v>
      </c>
      <c r="F206" s="2">
        <v>994091.07971188426</v>
      </c>
      <c r="G206" s="2">
        <f t="shared" si="26"/>
        <v>488938.14285714284</v>
      </c>
      <c r="H206" s="2">
        <f t="shared" si="37"/>
        <v>83438396.755822361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2108498.7142857057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1013736.0804321766</v>
      </c>
      <c r="Q206" s="2">
        <f t="shared" si="39"/>
        <v>500000</v>
      </c>
      <c r="R206" s="2">
        <f t="shared" si="38"/>
        <v>85503403.963985562</v>
      </c>
      <c r="S206" s="2">
        <f t="shared" si="17"/>
        <v>488938.14285714924</v>
      </c>
      <c r="T206" s="2">
        <f t="shared" si="18"/>
        <v>11061.857142857276</v>
      </c>
      <c r="U206" s="2">
        <f t="shared" si="19"/>
        <v>500000</v>
      </c>
      <c r="V206" s="2">
        <f t="shared" si="33"/>
        <v>42367592.755822197</v>
      </c>
      <c r="W206" s="2">
        <f t="shared" si="20"/>
        <v>488938.14285714179</v>
      </c>
      <c r="X206" s="2">
        <f t="shared" si="6"/>
        <v>11061.857142858207</v>
      </c>
      <c r="Y206" s="2">
        <f t="shared" si="35"/>
        <v>43135811.208163343</v>
      </c>
      <c r="Z206" s="2" t="str">
        <f t="shared" si="8"/>
        <v>HERE</v>
      </c>
      <c r="AA206" s="2">
        <f>IF(Z206="HERE",Y206,AA205+Graph!$G$1*1000)</f>
        <v>43135811.208163343</v>
      </c>
      <c r="AB206" s="2">
        <f t="shared" si="21"/>
        <v>11061.857142858207</v>
      </c>
      <c r="AC206" s="2">
        <f t="shared" si="36"/>
        <v>42367592.755822197</v>
      </c>
      <c r="AD206" s="3">
        <f t="shared" si="10"/>
        <v>43135811.208163343</v>
      </c>
      <c r="AE206" s="2">
        <f>IF(AE204&gt;=52800000,52800000,IF(AB185=Graph!G$1*1000,AE205+Graph!G$1*1000,AC206))</f>
        <v>42367592.755822197</v>
      </c>
      <c r="AF206" s="3">
        <f t="shared" si="11"/>
        <v>42367592.755822197</v>
      </c>
      <c r="AG206" s="3">
        <f t="shared" si="27"/>
        <v>40218155.575138099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136</v>
      </c>
      <c r="C207" s="7"/>
      <c r="D207" s="2" t="e">
        <f t="shared" si="12"/>
        <v>#N/A</v>
      </c>
      <c r="E207" s="2" t="e">
        <f t="shared" si="22"/>
        <v>#N/A</v>
      </c>
      <c r="F207" s="2">
        <v>998105.39591836929</v>
      </c>
      <c r="G207" s="2">
        <f t="shared" si="26"/>
        <v>488938.14285714284</v>
      </c>
      <c r="H207" s="2">
        <f t="shared" si="37"/>
        <v>83927334.89867951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2119560.571428563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1017852.8571428657</v>
      </c>
      <c r="Q207" s="2">
        <f t="shared" si="39"/>
        <v>500000</v>
      </c>
      <c r="R207" s="2">
        <f t="shared" si="38"/>
        <v>86003403.963985562</v>
      </c>
      <c r="S207" s="2">
        <f t="shared" si="17"/>
        <v>488938.14285714924</v>
      </c>
      <c r="T207" s="2">
        <f t="shared" si="18"/>
        <v>11061.857142857276</v>
      </c>
      <c r="U207" s="2">
        <f t="shared" si="19"/>
        <v>500000</v>
      </c>
      <c r="V207" s="2">
        <f t="shared" si="33"/>
        <v>42856530.898679338</v>
      </c>
      <c r="W207" s="2">
        <f t="shared" si="20"/>
        <v>488938.14285714179</v>
      </c>
      <c r="X207" s="2">
        <f t="shared" si="6"/>
        <v>11061.857142858207</v>
      </c>
      <c r="Y207" s="2">
        <f t="shared" si="35"/>
        <v>43146873.065306202</v>
      </c>
      <c r="Z207" s="2" t="str">
        <f t="shared" si="8"/>
        <v>HERE</v>
      </c>
      <c r="AA207" s="2">
        <f>IF(Z207="HERE",Y207,AA206+Graph!$G$1*1000)</f>
        <v>43146873.065306202</v>
      </c>
      <c r="AB207" s="2">
        <f t="shared" si="21"/>
        <v>11061.857142858207</v>
      </c>
      <c r="AC207" s="2">
        <f t="shared" si="36"/>
        <v>42367592.755822197</v>
      </c>
      <c r="AD207" s="3">
        <f t="shared" si="10"/>
        <v>43146873.065306202</v>
      </c>
      <c r="AE207" s="2">
        <f>IF(AE205&gt;=52800000,52800000,IF(AB186=Graph!G$1*1000,AE206+Graph!G$1*1000,AC207))</f>
        <v>42367592.755822197</v>
      </c>
      <c r="AF207" s="3">
        <f t="shared" si="11"/>
        <v>42367592.755822197</v>
      </c>
      <c r="AG207" s="3">
        <f t="shared" si="27"/>
        <v>40252558.153709531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137</v>
      </c>
      <c r="C208" s="7"/>
      <c r="D208" s="2" t="e">
        <f t="shared" si="12"/>
        <v>#N/A</v>
      </c>
      <c r="E208" s="2" t="e">
        <f t="shared" si="22"/>
        <v>#N/A</v>
      </c>
      <c r="F208" s="2">
        <v>1002119.7121248543</v>
      </c>
      <c r="G208" s="2">
        <f t="shared" si="26"/>
        <v>488938.14285714284</v>
      </c>
      <c r="H208" s="2">
        <f t="shared" si="37"/>
        <v>84416273.041536659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2130622.4285714203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1021969.6338535249</v>
      </c>
      <c r="Q208" s="2">
        <f t="shared" si="39"/>
        <v>500000</v>
      </c>
      <c r="R208" s="2">
        <f t="shared" si="38"/>
        <v>86503403.963985562</v>
      </c>
      <c r="S208" s="2">
        <f t="shared" si="17"/>
        <v>488938.14285714924</v>
      </c>
      <c r="T208" s="2">
        <f t="shared" si="18"/>
        <v>11061.857142857276</v>
      </c>
      <c r="U208" s="2">
        <f t="shared" si="19"/>
        <v>500000</v>
      </c>
      <c r="V208" s="2">
        <f t="shared" si="33"/>
        <v>43345469.04153648</v>
      </c>
      <c r="W208" s="2">
        <f t="shared" si="20"/>
        <v>488938.14285714179</v>
      </c>
      <c r="X208" s="2">
        <f t="shared" si="6"/>
        <v>11061.857142858207</v>
      </c>
      <c r="Y208" s="2">
        <f t="shared" si="35"/>
        <v>43157934.92244906</v>
      </c>
      <c r="Z208" s="2" t="str">
        <f t="shared" si="8"/>
        <v>MEEP</v>
      </c>
      <c r="AA208" s="2">
        <f>IF(Z208="HERE",Y208,AA207+Graph!$G$1*1000)</f>
        <v>43566873.065306202</v>
      </c>
      <c r="AB208" s="2">
        <f t="shared" si="21"/>
        <v>420000</v>
      </c>
      <c r="AC208" s="2">
        <f t="shared" si="36"/>
        <v>42367592.755822197</v>
      </c>
      <c r="AD208" s="3">
        <f t="shared" si="10"/>
        <v>43566873.065306202</v>
      </c>
      <c r="AE208" s="2">
        <f>IF(AE206&gt;=52800000,52800000,IF(AB187=Graph!G$1*1000,AE207+Graph!G$1*1000,AC208))</f>
        <v>42367592.755822197</v>
      </c>
      <c r="AF208" s="3">
        <f t="shared" si="11"/>
        <v>42367592.755822197</v>
      </c>
      <c r="AG208" s="3">
        <f t="shared" si="27"/>
        <v>40286960.732280962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138</v>
      </c>
      <c r="C209" s="7"/>
      <c r="D209" s="2" t="e">
        <f t="shared" si="12"/>
        <v>#N/A</v>
      </c>
      <c r="E209" s="2" t="e">
        <f t="shared" si="22"/>
        <v>#N/A</v>
      </c>
      <c r="F209" s="2">
        <v>1006134.0283313096</v>
      </c>
      <c r="G209" s="2">
        <f t="shared" si="26"/>
        <v>488938.14285714284</v>
      </c>
      <c r="H209" s="2">
        <f t="shared" si="37"/>
        <v>84905211.184393808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2141684.2857142775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1026086.410564214</v>
      </c>
      <c r="Q209" s="2">
        <f t="shared" si="39"/>
        <v>500000</v>
      </c>
      <c r="R209" s="2">
        <f t="shared" si="38"/>
        <v>87003403.963985562</v>
      </c>
      <c r="S209" s="2">
        <f t="shared" si="17"/>
        <v>488938.14285714924</v>
      </c>
      <c r="T209" s="2">
        <f t="shared" si="18"/>
        <v>11061.857142857276</v>
      </c>
      <c r="U209" s="2">
        <f t="shared" si="19"/>
        <v>500000</v>
      </c>
      <c r="V209" s="2">
        <f t="shared" si="33"/>
        <v>43834407.184393622</v>
      </c>
      <c r="W209" s="2">
        <f t="shared" si="20"/>
        <v>488938.14285714179</v>
      </c>
      <c r="X209" s="2">
        <f t="shared" si="6"/>
        <v>11061.857142858207</v>
      </c>
      <c r="Y209" s="2">
        <f t="shared" si="35"/>
        <v>43168996.779591918</v>
      </c>
      <c r="Z209" s="2" t="str">
        <f t="shared" si="8"/>
        <v>MEEP</v>
      </c>
      <c r="AA209" s="2">
        <f>IF(Z209="HERE",Y209,AA208+Graph!$G$1*1000)</f>
        <v>43986873.065306202</v>
      </c>
      <c r="AB209" s="2">
        <f t="shared" si="21"/>
        <v>420000</v>
      </c>
      <c r="AC209" s="2">
        <f t="shared" si="36"/>
        <v>42367592.755822197</v>
      </c>
      <c r="AD209" s="3">
        <f t="shared" si="10"/>
        <v>43986873.065306202</v>
      </c>
      <c r="AE209" s="2">
        <f>IF(AE207&gt;=52800000,52800000,IF(AB188=Graph!G$1*1000,AE208+Graph!G$1*1000,AC209))</f>
        <v>42367592.755822197</v>
      </c>
      <c r="AF209" s="3">
        <f t="shared" si="11"/>
        <v>42367592.755822197</v>
      </c>
      <c r="AG209" s="3">
        <f t="shared" si="27"/>
        <v>40321363.310852386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139</v>
      </c>
      <c r="C210" s="7"/>
      <c r="D210" s="2" t="e">
        <f t="shared" si="12"/>
        <v>#N/A</v>
      </c>
      <c r="E210" s="2" t="e">
        <f t="shared" si="22"/>
        <v>#N/A</v>
      </c>
      <c r="F210" s="2">
        <v>1010148.3445377946</v>
      </c>
      <c r="G210" s="2">
        <f t="shared" si="26"/>
        <v>488938.14285714284</v>
      </c>
      <c r="H210" s="2">
        <f t="shared" si="37"/>
        <v>85394149.327250957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2152746.1428571348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1030203.1872749031</v>
      </c>
      <c r="Q210" s="2">
        <f t="shared" si="39"/>
        <v>500000</v>
      </c>
      <c r="R210" s="2">
        <f t="shared" si="38"/>
        <v>87503403.963985562</v>
      </c>
      <c r="S210" s="2">
        <f t="shared" si="17"/>
        <v>488938.14285714924</v>
      </c>
      <c r="T210" s="2">
        <f t="shared" si="18"/>
        <v>11061.857142857276</v>
      </c>
      <c r="U210" s="2">
        <f t="shared" si="19"/>
        <v>500000</v>
      </c>
      <c r="V210" s="2">
        <f t="shared" si="33"/>
        <v>44323345.327250764</v>
      </c>
      <c r="W210" s="2">
        <f t="shared" si="20"/>
        <v>488938.14285714179</v>
      </c>
      <c r="X210" s="2">
        <f t="shared" si="6"/>
        <v>11061.857142858207</v>
      </c>
      <c r="Y210" s="2">
        <f t="shared" si="35"/>
        <v>43180058.636734776</v>
      </c>
      <c r="Z210" s="2" t="str">
        <f t="shared" si="8"/>
        <v>MEEP</v>
      </c>
      <c r="AA210" s="2">
        <f>IF(Z210="HERE",Y210,AA209+Graph!$G$1*1000)</f>
        <v>44406873.065306202</v>
      </c>
      <c r="AB210" s="2">
        <f t="shared" si="21"/>
        <v>420000</v>
      </c>
      <c r="AC210" s="2">
        <f t="shared" si="36"/>
        <v>42367592.755822197</v>
      </c>
      <c r="AD210" s="3">
        <f t="shared" si="10"/>
        <v>44406873.065306202</v>
      </c>
      <c r="AE210" s="2">
        <f>IF(AE208&gt;=52800000,52800000,IF(AB189=Graph!G$1*1000,AE209+Graph!G$1*1000,AC210))</f>
        <v>42367592.755822197</v>
      </c>
      <c r="AF210" s="3">
        <f t="shared" si="11"/>
        <v>42367592.755822197</v>
      </c>
      <c r="AG210" s="3">
        <f t="shared" si="27"/>
        <v>40355765.889423817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140</v>
      </c>
      <c r="C211" s="7"/>
      <c r="D211" s="2" t="e">
        <f t="shared" si="12"/>
        <v>#N/A</v>
      </c>
      <c r="E211" s="2" t="e">
        <f t="shared" si="22"/>
        <v>#N/A</v>
      </c>
      <c r="F211" s="2">
        <v>1014162.6607442796</v>
      </c>
      <c r="G211" s="2">
        <f t="shared" si="26"/>
        <v>488938.14285714284</v>
      </c>
      <c r="H211" s="2">
        <f t="shared" si="37"/>
        <v>85883087.470108107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2163807.9999999921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1034319.9639855921</v>
      </c>
      <c r="Q211" s="2">
        <f t="shared" si="39"/>
        <v>500000</v>
      </c>
      <c r="R211" s="2">
        <f t="shared" si="38"/>
        <v>88003403.963985562</v>
      </c>
      <c r="S211" s="2">
        <f t="shared" si="17"/>
        <v>488938.14285714924</v>
      </c>
      <c r="T211" s="2">
        <f t="shared" si="18"/>
        <v>11061.857142857276</v>
      </c>
      <c r="U211" s="2">
        <f t="shared" si="19"/>
        <v>500000</v>
      </c>
      <c r="V211" s="2">
        <f t="shared" si="33"/>
        <v>44812283.470107906</v>
      </c>
      <c r="W211" s="2">
        <f t="shared" si="20"/>
        <v>488938.14285714179</v>
      </c>
      <c r="X211" s="2">
        <f t="shared" si="6"/>
        <v>11061.857142858207</v>
      </c>
      <c r="Y211" s="2">
        <f t="shared" si="35"/>
        <v>43191120.493877634</v>
      </c>
      <c r="Z211" s="2" t="str">
        <f t="shared" si="8"/>
        <v>MEEP</v>
      </c>
      <c r="AA211" s="2">
        <f>IF(Z211="HERE",Y211,AA210+Graph!$G$1*1000)</f>
        <v>44826873.065306202</v>
      </c>
      <c r="AB211" s="2">
        <f t="shared" si="21"/>
        <v>420000</v>
      </c>
      <c r="AC211" s="2">
        <f t="shared" si="36"/>
        <v>42367592.755822197</v>
      </c>
      <c r="AD211" s="3">
        <f t="shared" si="10"/>
        <v>44826873.065306202</v>
      </c>
      <c r="AE211" s="2">
        <f>IF(AE209&gt;=52800000,52800000,IF(AB190=Graph!G$1*1000,AE210+Graph!G$1*1000,AC211))</f>
        <v>42367592.755822197</v>
      </c>
      <c r="AF211" s="3">
        <f t="shared" si="11"/>
        <v>42367592.755822197</v>
      </c>
      <c r="AG211" s="3">
        <f t="shared" si="27"/>
        <v>40390168.467995249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141</v>
      </c>
      <c r="C212" s="7"/>
      <c r="D212" s="2" t="e">
        <f t="shared" si="12"/>
        <v>#N/A</v>
      </c>
      <c r="E212" s="2" t="e">
        <f t="shared" si="22"/>
        <v>#N/A</v>
      </c>
      <c r="F212" s="2">
        <v>1018176.9769507647</v>
      </c>
      <c r="G212" s="2">
        <f t="shared" si="26"/>
        <v>488938.14285714284</v>
      </c>
      <c r="H212" s="2">
        <f t="shared" si="37"/>
        <v>86372025.612965256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2174869.8571428494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1038436.7406962812</v>
      </c>
      <c r="Q212" s="2">
        <f t="shared" si="39"/>
        <v>500000</v>
      </c>
      <c r="R212" s="2">
        <f t="shared" si="38"/>
        <v>88503403.963985562</v>
      </c>
      <c r="S212" s="2">
        <f t="shared" si="17"/>
        <v>488938.14285714924</v>
      </c>
      <c r="T212" s="2">
        <f t="shared" si="18"/>
        <v>11061.857142857276</v>
      </c>
      <c r="U212" s="2">
        <f t="shared" si="19"/>
        <v>500000</v>
      </c>
      <c r="V212" s="2">
        <f t="shared" si="33"/>
        <v>45301221.612965047</v>
      </c>
      <c r="W212" s="2">
        <f t="shared" si="20"/>
        <v>488938.14285714179</v>
      </c>
      <c r="X212" s="2">
        <f t="shared" si="6"/>
        <v>11061.857142858207</v>
      </c>
      <c r="Y212" s="2">
        <f t="shared" si="35"/>
        <v>43202182.351020493</v>
      </c>
      <c r="Z212" s="2" t="str">
        <f t="shared" si="8"/>
        <v>MEEP</v>
      </c>
      <c r="AA212" s="2">
        <f>IF(Z212="HERE",Y212,AA211+Graph!$G$1*1000)</f>
        <v>45246873.065306202</v>
      </c>
      <c r="AB212" s="2">
        <f t="shared" si="21"/>
        <v>420000</v>
      </c>
      <c r="AC212" s="2">
        <f t="shared" si="36"/>
        <v>42367592.755822197</v>
      </c>
      <c r="AD212" s="3">
        <f t="shared" si="10"/>
        <v>45246873.065306202</v>
      </c>
      <c r="AE212" s="2">
        <f>IF(AE210&gt;=52800000,52800000,IF(AB191=Graph!G$1*1000,AE211+Graph!G$1*1000,AC212))</f>
        <v>42367592.755822197</v>
      </c>
      <c r="AF212" s="3">
        <f t="shared" si="11"/>
        <v>42367592.755822197</v>
      </c>
      <c r="AG212" s="3">
        <f t="shared" si="27"/>
        <v>40424571.04656668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142</v>
      </c>
      <c r="C213" s="7"/>
      <c r="D213" s="2" t="e">
        <f t="shared" si="12"/>
        <v>#N/A</v>
      </c>
      <c r="E213" s="2" t="e">
        <f t="shared" si="22"/>
        <v>#N/A</v>
      </c>
      <c r="F213" s="2">
        <v>1022191.2931572497</v>
      </c>
      <c r="G213" s="2">
        <f t="shared" si="26"/>
        <v>488938.14285714284</v>
      </c>
      <c r="H213" s="2">
        <f t="shared" si="37"/>
        <v>86860963.755822405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2185931.7142857066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1042553.5174069703</v>
      </c>
      <c r="Q213" s="2">
        <f t="shared" si="39"/>
        <v>500000</v>
      </c>
      <c r="R213" s="2">
        <f t="shared" si="38"/>
        <v>89003403.963985562</v>
      </c>
      <c r="S213" s="2">
        <f t="shared" si="17"/>
        <v>488938.14285714924</v>
      </c>
      <c r="T213" s="2">
        <f t="shared" si="18"/>
        <v>11061.857142857276</v>
      </c>
      <c r="U213" s="2">
        <f t="shared" si="19"/>
        <v>500000</v>
      </c>
      <c r="V213" s="2">
        <f t="shared" si="33"/>
        <v>45790159.755822189</v>
      </c>
      <c r="W213" s="2">
        <f t="shared" si="20"/>
        <v>488938.14285714179</v>
      </c>
      <c r="X213" s="2">
        <f t="shared" si="6"/>
        <v>11061.857142858207</v>
      </c>
      <c r="Y213" s="2">
        <f t="shared" si="35"/>
        <v>43213244.208163351</v>
      </c>
      <c r="Z213" s="2" t="str">
        <f t="shared" si="8"/>
        <v>MEEP</v>
      </c>
      <c r="AA213" s="2">
        <f>IF(Z213="HERE",Y213,AA212+Graph!$G$1*1000)</f>
        <v>45666873.065306202</v>
      </c>
      <c r="AB213" s="2">
        <f t="shared" si="21"/>
        <v>420000</v>
      </c>
      <c r="AC213" s="2">
        <f t="shared" si="36"/>
        <v>42367592.755822197</v>
      </c>
      <c r="AD213" s="3">
        <f t="shared" si="10"/>
        <v>45666873.065306202</v>
      </c>
      <c r="AE213" s="2">
        <f>IF(AE211&gt;=52800000,52800000,IF(AB192=Graph!G$1*1000,AE212+Graph!G$1*1000,AC213))</f>
        <v>42367592.755822197</v>
      </c>
      <c r="AF213" s="3">
        <f t="shared" si="11"/>
        <v>42367592.755822197</v>
      </c>
      <c r="AG213" s="3">
        <f t="shared" si="27"/>
        <v>40458973.625138104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143</v>
      </c>
      <c r="C214" s="7"/>
      <c r="D214" s="2" t="e">
        <f t="shared" si="12"/>
        <v>#N/A</v>
      </c>
      <c r="E214" s="2" t="e">
        <f t="shared" si="22"/>
        <v>#N/A</v>
      </c>
      <c r="F214" s="2">
        <v>1026205.6093637347</v>
      </c>
      <c r="G214" s="2">
        <f t="shared" si="26"/>
        <v>488938.14285714284</v>
      </c>
      <c r="H214" s="2">
        <f t="shared" si="37"/>
        <v>87349901.898679554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2196993.5714285639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1046670.2941176593</v>
      </c>
      <c r="Q214" s="2">
        <f t="shared" si="39"/>
        <v>500000</v>
      </c>
      <c r="R214" s="2">
        <f t="shared" si="38"/>
        <v>89503403.963985562</v>
      </c>
      <c r="S214" s="2">
        <f t="shared" si="17"/>
        <v>488938.14285714924</v>
      </c>
      <c r="T214" s="2">
        <f t="shared" si="18"/>
        <v>11061.857142857276</v>
      </c>
      <c r="U214" s="2">
        <f t="shared" si="19"/>
        <v>500000</v>
      </c>
      <c r="V214" s="2">
        <f t="shared" si="33"/>
        <v>46279097.898679331</v>
      </c>
      <c r="W214" s="2">
        <f t="shared" si="20"/>
        <v>488938.14285714179</v>
      </c>
      <c r="X214" s="2">
        <f t="shared" si="6"/>
        <v>11061.857142858207</v>
      </c>
      <c r="Y214" s="2">
        <f t="shared" si="35"/>
        <v>43224306.065306209</v>
      </c>
      <c r="Z214" s="2" t="str">
        <f t="shared" si="8"/>
        <v>MEEP</v>
      </c>
      <c r="AA214" s="2">
        <f>IF(Z214="HERE",Y214,AA213+Graph!$G$1*1000)</f>
        <v>46086873.065306202</v>
      </c>
      <c r="AB214" s="2">
        <f t="shared" si="21"/>
        <v>420000</v>
      </c>
      <c r="AC214" s="2">
        <f t="shared" si="36"/>
        <v>42367592.755822197</v>
      </c>
      <c r="AD214" s="3">
        <f t="shared" si="10"/>
        <v>46086873.065306202</v>
      </c>
      <c r="AE214" s="2">
        <f>IF(AE212&gt;=52800000,52800000,IF(AB193=Graph!G$1*1000,AE213+Graph!G$1*1000,AC214))</f>
        <v>42367592.755822197</v>
      </c>
      <c r="AF214" s="3">
        <f t="shared" si="11"/>
        <v>42367592.755822197</v>
      </c>
      <c r="AG214" s="3">
        <f t="shared" si="27"/>
        <v>40493376.203709535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144</v>
      </c>
      <c r="C215" s="7"/>
      <c r="D215" s="2" t="e">
        <f t="shared" si="12"/>
        <v>#N/A</v>
      </c>
      <c r="E215" s="2" t="e">
        <f t="shared" si="22"/>
        <v>#N/A</v>
      </c>
      <c r="F215" s="2">
        <v>1030219.9255702198</v>
      </c>
      <c r="G215" s="2">
        <f t="shared" si="26"/>
        <v>488938.14285714284</v>
      </c>
      <c r="H215" s="2">
        <f t="shared" si="37"/>
        <v>87838840.041536704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2208055.4285714212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1050787.0708283186</v>
      </c>
      <c r="Q215" s="2">
        <f t="shared" si="39"/>
        <v>500000</v>
      </c>
      <c r="R215" s="2">
        <f t="shared" si="38"/>
        <v>90003403.963985562</v>
      </c>
      <c r="S215" s="2">
        <f t="shared" si="17"/>
        <v>488938.14285714924</v>
      </c>
      <c r="T215" s="2">
        <f t="shared" si="18"/>
        <v>11061.857142857276</v>
      </c>
      <c r="U215" s="2">
        <f t="shared" si="19"/>
        <v>500000</v>
      </c>
      <c r="V215" s="2">
        <f t="shared" si="33"/>
        <v>46768036.041536473</v>
      </c>
      <c r="W215" s="2">
        <f t="shared" si="20"/>
        <v>488938.14285714179</v>
      </c>
      <c r="X215" s="2">
        <f t="shared" si="6"/>
        <v>11061.857142858207</v>
      </c>
      <c r="Y215" s="2">
        <f t="shared" si="35"/>
        <v>43235367.922449067</v>
      </c>
      <c r="Z215" s="2" t="str">
        <f t="shared" si="8"/>
        <v>MEEP</v>
      </c>
      <c r="AA215" s="2">
        <f>IF(Z215="HERE",Y215,AA214+Graph!$G$1*1000)</f>
        <v>46506873.065306202</v>
      </c>
      <c r="AB215" s="2">
        <f t="shared" si="21"/>
        <v>420000</v>
      </c>
      <c r="AC215" s="2">
        <f t="shared" si="36"/>
        <v>42367592.755822197</v>
      </c>
      <c r="AD215" s="3">
        <f t="shared" si="10"/>
        <v>46506873.065306202</v>
      </c>
      <c r="AE215" s="2">
        <f>IF(AE213&gt;=52800000,52800000,IF(AB194=Graph!G$1*1000,AE214+Graph!G$1*1000,AC215))</f>
        <v>42367592.755822197</v>
      </c>
      <c r="AF215" s="3">
        <f t="shared" si="11"/>
        <v>42367592.755822197</v>
      </c>
      <c r="AG215" s="3">
        <f t="shared" si="27"/>
        <v>40527778.782280967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145</v>
      </c>
      <c r="C216" s="7"/>
      <c r="D216" s="2" t="e">
        <f t="shared" si="12"/>
        <v>#N/A</v>
      </c>
      <c r="E216" s="2" t="e">
        <f t="shared" si="22"/>
        <v>#N/A</v>
      </c>
      <c r="F216" s="2">
        <v>1034234.2417767048</v>
      </c>
      <c r="G216" s="2">
        <f t="shared" si="26"/>
        <v>488938.14285714284</v>
      </c>
      <c r="H216" s="2">
        <f t="shared" si="37"/>
        <v>88327778.184393853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2219117.2857142785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1054903.8475390077</v>
      </c>
      <c r="Q216" s="2">
        <f t="shared" si="39"/>
        <v>500000</v>
      </c>
      <c r="R216" s="2">
        <f t="shared" si="38"/>
        <v>90503403.963985562</v>
      </c>
      <c r="S216" s="2">
        <f t="shared" si="17"/>
        <v>488938.14285714924</v>
      </c>
      <c r="T216" s="2">
        <f t="shared" si="18"/>
        <v>11061.857142857276</v>
      </c>
      <c r="U216" s="2">
        <f t="shared" si="19"/>
        <v>500000</v>
      </c>
      <c r="V216" s="2">
        <f t="shared" si="33"/>
        <v>47256974.184393615</v>
      </c>
      <c r="W216" s="2">
        <f t="shared" si="20"/>
        <v>488938.14285714179</v>
      </c>
      <c r="X216" s="2">
        <f t="shared" si="6"/>
        <v>11061.857142858207</v>
      </c>
      <c r="Y216" s="2">
        <f t="shared" si="35"/>
        <v>43246429.779591925</v>
      </c>
      <c r="Z216" s="2" t="str">
        <f t="shared" si="8"/>
        <v>MEEP</v>
      </c>
      <c r="AA216" s="2">
        <f>IF(Z216="HERE",Y216,AA215+Graph!$G$1*1000)</f>
        <v>46926873.065306202</v>
      </c>
      <c r="AB216" s="2">
        <f t="shared" si="21"/>
        <v>420000</v>
      </c>
      <c r="AC216" s="2">
        <f t="shared" si="36"/>
        <v>42367592.755822197</v>
      </c>
      <c r="AD216" s="3">
        <f t="shared" si="10"/>
        <v>46926873.065306202</v>
      </c>
      <c r="AE216" s="2">
        <f>IF(AE214&gt;=52800000,52800000,IF(AB195=Graph!G$1*1000,AE215+Graph!G$1*1000,AC216))</f>
        <v>42367592.755822197</v>
      </c>
      <c r="AF216" s="3">
        <f t="shared" si="11"/>
        <v>42367592.755822197</v>
      </c>
      <c r="AG216" s="3">
        <f t="shared" si="27"/>
        <v>40562181.360852398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146</v>
      </c>
      <c r="C217" s="7"/>
      <c r="D217" s="2" t="e">
        <f t="shared" si="12"/>
        <v>#N/A</v>
      </c>
      <c r="E217" s="2" t="e">
        <f t="shared" si="22"/>
        <v>#N/A</v>
      </c>
      <c r="F217" s="2">
        <v>1038248.5579831898</v>
      </c>
      <c r="G217" s="2">
        <f t="shared" si="26"/>
        <v>488938.14285714284</v>
      </c>
      <c r="H217" s="2">
        <f t="shared" si="37"/>
        <v>88816716.327251002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2230179.1428571357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1059020.6242496967</v>
      </c>
      <c r="Q217" s="2">
        <f t="shared" si="39"/>
        <v>500000</v>
      </c>
      <c r="R217" s="2">
        <f t="shared" si="38"/>
        <v>91003403.963985562</v>
      </c>
      <c r="S217" s="2">
        <f t="shared" si="17"/>
        <v>488938.14285714924</v>
      </c>
      <c r="T217" s="2">
        <f t="shared" si="18"/>
        <v>11061.857142857276</v>
      </c>
      <c r="U217" s="2">
        <f t="shared" si="19"/>
        <v>500000</v>
      </c>
      <c r="V217" s="2">
        <f t="shared" si="33"/>
        <v>47745912.327250756</v>
      </c>
      <c r="W217" s="2">
        <f t="shared" si="20"/>
        <v>488938.14285714179</v>
      </c>
      <c r="X217" s="2">
        <f t="shared" si="6"/>
        <v>11061.857142858207</v>
      </c>
      <c r="Y217" s="2">
        <f t="shared" si="35"/>
        <v>43257491.636734784</v>
      </c>
      <c r="Z217" s="2" t="str">
        <f t="shared" si="8"/>
        <v>MEEP</v>
      </c>
      <c r="AA217" s="2">
        <f>IF(Z217="HERE",Y217,AA216+Graph!$G$1*1000)</f>
        <v>47346873.065306202</v>
      </c>
      <c r="AB217" s="2">
        <f t="shared" si="21"/>
        <v>420000</v>
      </c>
      <c r="AC217" s="2">
        <f t="shared" si="36"/>
        <v>42367592.755822197</v>
      </c>
      <c r="AD217" s="3">
        <f t="shared" si="10"/>
        <v>47346873.065306202</v>
      </c>
      <c r="AE217" s="2">
        <f>IF(AE215&gt;=52800000,52800000,IF(AB196=Graph!G$1*1000,AE216+Graph!G$1*1000,AC217))</f>
        <v>42367592.755822197</v>
      </c>
      <c r="AF217" s="3">
        <f t="shared" si="11"/>
        <v>42367592.755822197</v>
      </c>
      <c r="AG217" s="3">
        <f t="shared" si="27"/>
        <v>40596583.939423822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147</v>
      </c>
      <c r="C218" s="7"/>
      <c r="D218" s="2" t="e">
        <f t="shared" si="12"/>
        <v>#N/A</v>
      </c>
      <c r="E218" s="2" t="e">
        <f t="shared" si="22"/>
        <v>#N/A</v>
      </c>
      <c r="F218" s="2">
        <v>1042262.8741896749</v>
      </c>
      <c r="G218" s="2">
        <f t="shared" si="26"/>
        <v>488938.14285714284</v>
      </c>
      <c r="H218" s="2">
        <f t="shared" si="37"/>
        <v>89305654.470108151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2241240.999999993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1063137.4009603858</v>
      </c>
      <c r="Q218" s="2">
        <f t="shared" si="39"/>
        <v>500000</v>
      </c>
      <c r="R218" s="2">
        <f t="shared" si="38"/>
        <v>91503403.963985562</v>
      </c>
      <c r="S218" s="2">
        <f t="shared" si="17"/>
        <v>488938.14285714924</v>
      </c>
      <c r="T218" s="2">
        <f t="shared" si="18"/>
        <v>11061.857142857276</v>
      </c>
      <c r="U218" s="2">
        <f t="shared" si="19"/>
        <v>500000</v>
      </c>
      <c r="V218" s="2">
        <f t="shared" si="33"/>
        <v>48234850.470107898</v>
      </c>
      <c r="W218" s="2">
        <f t="shared" si="20"/>
        <v>488938.14285714179</v>
      </c>
      <c r="X218" s="2">
        <f t="shared" si="6"/>
        <v>11061.857142858207</v>
      </c>
      <c r="Y218" s="2">
        <f t="shared" si="35"/>
        <v>43268553.493877642</v>
      </c>
      <c r="Z218" s="2" t="str">
        <f t="shared" si="8"/>
        <v>MEEP</v>
      </c>
      <c r="AA218" s="2">
        <f>IF(Z218="HERE",Y218,AA217+Graph!$G$1*1000)</f>
        <v>47766873.065306202</v>
      </c>
      <c r="AB218" s="2">
        <f t="shared" si="21"/>
        <v>420000</v>
      </c>
      <c r="AC218" s="2">
        <f t="shared" si="36"/>
        <v>42367592.755822197</v>
      </c>
      <c r="AD218" s="3">
        <f t="shared" si="10"/>
        <v>47766873.065306202</v>
      </c>
      <c r="AE218" s="2">
        <f>IF(AE216&gt;=52800000,52800000,IF(AB197=Graph!G$1*1000,AE217+Graph!G$1*1000,AC218))</f>
        <v>42367592.755822197</v>
      </c>
      <c r="AF218" s="3">
        <f t="shared" si="11"/>
        <v>42367592.755822197</v>
      </c>
      <c r="AG218" s="3">
        <f t="shared" si="27"/>
        <v>40630986.517995253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148</v>
      </c>
      <c r="C219" s="7"/>
      <c r="D219" s="2" t="e">
        <f t="shared" si="12"/>
        <v>#N/A</v>
      </c>
      <c r="E219" s="2" t="e">
        <f t="shared" si="22"/>
        <v>#N/A</v>
      </c>
      <c r="F219" s="2">
        <v>1046277.1903961599</v>
      </c>
      <c r="G219" s="2">
        <f t="shared" si="26"/>
        <v>488938.14285714284</v>
      </c>
      <c r="H219" s="2">
        <f t="shared" si="37"/>
        <v>89794592.612965301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2252302.8571428503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1067254.1776710749</v>
      </c>
      <c r="Q219" s="2">
        <f t="shared" si="39"/>
        <v>500000</v>
      </c>
      <c r="R219" s="2">
        <f t="shared" si="38"/>
        <v>92003403.963985562</v>
      </c>
      <c r="S219" s="2">
        <f t="shared" si="17"/>
        <v>488938.14285714924</v>
      </c>
      <c r="T219" s="2">
        <f t="shared" si="18"/>
        <v>11061.857142857276</v>
      </c>
      <c r="U219" s="2">
        <f t="shared" si="19"/>
        <v>500000</v>
      </c>
      <c r="V219" s="2">
        <f t="shared" si="33"/>
        <v>48723788.61296504</v>
      </c>
      <c r="W219" s="2">
        <f t="shared" si="20"/>
        <v>488938.14285714179</v>
      </c>
      <c r="X219" s="2">
        <f t="shared" si="6"/>
        <v>11061.857142858207</v>
      </c>
      <c r="Y219" s="2">
        <f t="shared" si="35"/>
        <v>43279615.3510205</v>
      </c>
      <c r="Z219" s="2" t="str">
        <f t="shared" si="8"/>
        <v>MEEP</v>
      </c>
      <c r="AA219" s="2">
        <f>IF(Z219="HERE",Y219,AA218+Graph!$G$1*1000)</f>
        <v>48186873.065306202</v>
      </c>
      <c r="AB219" s="2">
        <f t="shared" si="21"/>
        <v>420000</v>
      </c>
      <c r="AC219" s="2">
        <f t="shared" si="36"/>
        <v>42367592.755822197</v>
      </c>
      <c r="AD219" s="3">
        <f t="shared" si="10"/>
        <v>48186873.065306202</v>
      </c>
      <c r="AE219" s="2">
        <f>IF(AE217&gt;=52800000,52800000,IF(AB198=Graph!G$1*1000,AE218+Graph!G$1*1000,AC219))</f>
        <v>42367592.755822197</v>
      </c>
      <c r="AF219" s="3">
        <f t="shared" si="11"/>
        <v>42367592.755822197</v>
      </c>
      <c r="AG219" s="3">
        <f t="shared" si="27"/>
        <v>40665389.096566685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149</v>
      </c>
      <c r="C220" s="7"/>
      <c r="D220" s="2" t="e">
        <f t="shared" si="12"/>
        <v>#N/A</v>
      </c>
      <c r="E220" s="2" t="e">
        <f t="shared" si="22"/>
        <v>#N/A</v>
      </c>
      <c r="F220" s="2">
        <v>1050291.5066026449</v>
      </c>
      <c r="G220" s="2">
        <f t="shared" si="26"/>
        <v>488938.14285714284</v>
      </c>
      <c r="H220" s="2">
        <f t="shared" si="37"/>
        <v>90283530.75582245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2263364.7142857076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1071370.9543817639</v>
      </c>
      <c r="Q220" s="2">
        <f t="shared" si="39"/>
        <v>500000</v>
      </c>
      <c r="R220" s="2">
        <f t="shared" si="38"/>
        <v>92503403.963985562</v>
      </c>
      <c r="S220" s="2">
        <f t="shared" si="17"/>
        <v>488938.14285714924</v>
      </c>
      <c r="T220" s="2">
        <f t="shared" si="18"/>
        <v>11061.857142857276</v>
      </c>
      <c r="U220" s="2">
        <f t="shared" si="19"/>
        <v>500000</v>
      </c>
      <c r="V220" s="2">
        <f t="shared" si="33"/>
        <v>49212726.755822182</v>
      </c>
      <c r="W220" s="2">
        <f t="shared" si="20"/>
        <v>488938.14285714179</v>
      </c>
      <c r="X220" s="2">
        <f t="shared" si="6"/>
        <v>11061.857142858207</v>
      </c>
      <c r="Y220" s="2">
        <f t="shared" si="35"/>
        <v>43290677.208163358</v>
      </c>
      <c r="Z220" s="2" t="str">
        <f t="shared" si="8"/>
        <v>MEEP</v>
      </c>
      <c r="AA220" s="2">
        <f>IF(Z220="HERE",Y220,AA219+Graph!$G$1*1000)</f>
        <v>48606873.065306202</v>
      </c>
      <c r="AB220" s="2">
        <f t="shared" si="21"/>
        <v>420000</v>
      </c>
      <c r="AC220" s="2">
        <f t="shared" si="36"/>
        <v>42367592.755822197</v>
      </c>
      <c r="AD220" s="3">
        <f t="shared" si="10"/>
        <v>48606873.065306202</v>
      </c>
      <c r="AE220" s="2">
        <f>IF(AE218&gt;=52800000,52800000,IF(AB199=Graph!G$1*1000,AE219+Graph!G$1*1000,AC220))</f>
        <v>42367592.755822197</v>
      </c>
      <c r="AF220" s="3">
        <f t="shared" si="11"/>
        <v>42367592.755822197</v>
      </c>
      <c r="AG220" s="3">
        <f t="shared" si="27"/>
        <v>40699791.675138116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150</v>
      </c>
      <c r="C221" s="7"/>
      <c r="D221" s="2" t="e">
        <f t="shared" si="12"/>
        <v>#N/A</v>
      </c>
      <c r="E221" s="2" t="e">
        <f t="shared" si="22"/>
        <v>#N/A</v>
      </c>
      <c r="F221" s="2">
        <v>1054305.82280913</v>
      </c>
      <c r="G221" s="2">
        <f t="shared" si="26"/>
        <v>488938.14285714284</v>
      </c>
      <c r="H221" s="2">
        <f t="shared" si="37"/>
        <v>90772468.898679599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2274426.5714285648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1075487.7310924232</v>
      </c>
      <c r="Q221" s="2">
        <f t="shared" si="39"/>
        <v>500000</v>
      </c>
      <c r="R221" s="2">
        <f t="shared" si="38"/>
        <v>93003403.963985562</v>
      </c>
      <c r="S221" s="2">
        <f t="shared" si="17"/>
        <v>488938.14285714924</v>
      </c>
      <c r="T221" s="2">
        <f t="shared" si="18"/>
        <v>11061.857142857276</v>
      </c>
      <c r="U221" s="2">
        <f t="shared" si="19"/>
        <v>500000</v>
      </c>
      <c r="V221" s="2">
        <f t="shared" si="33"/>
        <v>49701664.898679323</v>
      </c>
      <c r="W221" s="2">
        <f t="shared" si="20"/>
        <v>488938.14285714179</v>
      </c>
      <c r="X221" s="2">
        <f t="shared" si="6"/>
        <v>11061.857142858207</v>
      </c>
      <c r="Y221" s="2">
        <f t="shared" si="35"/>
        <v>43301739.065306216</v>
      </c>
      <c r="Z221" s="2" t="str">
        <f t="shared" si="8"/>
        <v>MEEP</v>
      </c>
      <c r="AA221" s="2">
        <f>IF(Z221="HERE",Y221,AA220+Graph!$G$1*1000)</f>
        <v>49026873.065306202</v>
      </c>
      <c r="AB221" s="2">
        <f t="shared" si="21"/>
        <v>420000</v>
      </c>
      <c r="AC221" s="2">
        <f t="shared" si="36"/>
        <v>42367592.755822197</v>
      </c>
      <c r="AD221" s="3">
        <f t="shared" si="10"/>
        <v>49026873.065306202</v>
      </c>
      <c r="AE221" s="2">
        <f>IF(AE219&gt;=52800000,52800000,IF(AB200=Graph!G$1*1000,AE220+Graph!G$1*1000,AC221))</f>
        <v>42367592.755822197</v>
      </c>
      <c r="AF221" s="3">
        <f t="shared" si="11"/>
        <v>42367592.755822197</v>
      </c>
      <c r="AG221" s="3">
        <f t="shared" si="27"/>
        <v>40734194.25370954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151</v>
      </c>
      <c r="C222" s="7"/>
      <c r="D222" s="2" t="e">
        <f t="shared" si="12"/>
        <v>#N/A</v>
      </c>
      <c r="E222" s="2" t="e">
        <f t="shared" si="22"/>
        <v>#N/A</v>
      </c>
      <c r="F222" s="2">
        <v>1058320.1390155852</v>
      </c>
      <c r="G222" s="2">
        <f t="shared" si="26"/>
        <v>488938.14285714284</v>
      </c>
      <c r="H222" s="2">
        <f t="shared" si="37"/>
        <v>91261407.041536748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2285488.4285714221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1079604.5078031123</v>
      </c>
      <c r="Q222" s="2">
        <f t="shared" si="39"/>
        <v>500000</v>
      </c>
      <c r="R222" s="2">
        <f t="shared" si="38"/>
        <v>93503403.963985562</v>
      </c>
      <c r="S222" s="2">
        <f t="shared" si="17"/>
        <v>488938.14285714924</v>
      </c>
      <c r="T222" s="2">
        <f t="shared" si="18"/>
        <v>11061.857142857276</v>
      </c>
      <c r="U222" s="2">
        <f t="shared" si="19"/>
        <v>500000</v>
      </c>
      <c r="V222" s="2">
        <f t="shared" si="33"/>
        <v>50190603.041536465</v>
      </c>
      <c r="W222" s="2">
        <f t="shared" si="20"/>
        <v>488938.14285714179</v>
      </c>
      <c r="X222" s="2">
        <f t="shared" si="6"/>
        <v>11061.857142858207</v>
      </c>
      <c r="Y222" s="2">
        <f t="shared" si="35"/>
        <v>43312800.922449075</v>
      </c>
      <c r="Z222" s="2" t="str">
        <f t="shared" si="8"/>
        <v>MEEP</v>
      </c>
      <c r="AA222" s="2">
        <f>IF(Z222="HERE",Y222,AA221+Graph!$G$1*1000)</f>
        <v>49446873.065306202</v>
      </c>
      <c r="AB222" s="2">
        <f t="shared" si="21"/>
        <v>420000</v>
      </c>
      <c r="AC222" s="2">
        <f t="shared" si="36"/>
        <v>42367592.755822197</v>
      </c>
      <c r="AD222" s="3">
        <f t="shared" si="10"/>
        <v>49446873.065306202</v>
      </c>
      <c r="AE222" s="2">
        <f>IF(AE220&gt;=52800000,52800000,IF(AB201=Graph!G$1*1000,AE221+Graph!G$1*1000,AC222))</f>
        <v>42367592.755822197</v>
      </c>
      <c r="AF222" s="3">
        <f t="shared" si="11"/>
        <v>42367592.755822197</v>
      </c>
      <c r="AG222" s="3">
        <f t="shared" si="27"/>
        <v>40768596.832280971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152</v>
      </c>
      <c r="C223" s="7"/>
      <c r="D223" s="2" t="e">
        <f t="shared" si="12"/>
        <v>#N/A</v>
      </c>
      <c r="E223" s="2" t="e">
        <f t="shared" si="22"/>
        <v>#N/A</v>
      </c>
      <c r="F223" s="2">
        <v>1062334.4552220702</v>
      </c>
      <c r="G223" s="2">
        <f t="shared" si="26"/>
        <v>488938.14285714284</v>
      </c>
      <c r="H223" s="2">
        <f t="shared" si="37"/>
        <v>91750345.184393898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2296550.2857142794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1083721.2845138013</v>
      </c>
      <c r="Q223" s="2">
        <f t="shared" si="39"/>
        <v>500000</v>
      </c>
      <c r="R223" s="2">
        <f t="shared" si="38"/>
        <v>94003403.963985562</v>
      </c>
      <c r="S223" s="2">
        <f t="shared" si="17"/>
        <v>488938.14285714924</v>
      </c>
      <c r="T223" s="2">
        <f t="shared" si="18"/>
        <v>11061.857142857276</v>
      </c>
      <c r="U223" s="2">
        <f t="shared" si="19"/>
        <v>500000</v>
      </c>
      <c r="V223" s="2">
        <f t="shared" si="33"/>
        <v>50679541.184393607</v>
      </c>
      <c r="W223" s="2">
        <f t="shared" si="20"/>
        <v>488938.14285714179</v>
      </c>
      <c r="X223" s="2">
        <f t="shared" si="6"/>
        <v>11061.857142858207</v>
      </c>
      <c r="Y223" s="2">
        <f t="shared" ref="Y223:Y286" si="40">IF(COUNT($C224)=0,IF(COUNT($C223)=1,C223,SUM(Y222+X223)),C223)</f>
        <v>43323862.779591933</v>
      </c>
      <c r="Z223" s="2" t="str">
        <f t="shared" si="8"/>
        <v>MEEP</v>
      </c>
      <c r="AA223" s="2">
        <f>IF(Z223="HERE",Y223,AA222+Graph!$G$1*1000)</f>
        <v>49866873.065306202</v>
      </c>
      <c r="AB223" s="2">
        <f t="shared" si="21"/>
        <v>420000</v>
      </c>
      <c r="AC223" s="2">
        <f t="shared" ref="AC223:AC286" si="41">IF(Z224="HERE",V223,AC222)</f>
        <v>42367592.755822197</v>
      </c>
      <c r="AD223" s="3">
        <f t="shared" si="10"/>
        <v>49866873.065306202</v>
      </c>
      <c r="AE223" s="2">
        <f>IF(AE221&gt;=52800000,52800000,IF(AB202=Graph!G$1*1000,AE222+Graph!G$1*1000,AC223))</f>
        <v>42367592.755822197</v>
      </c>
      <c r="AF223" s="3">
        <f t="shared" si="11"/>
        <v>42367592.755822197</v>
      </c>
      <c r="AG223" s="3">
        <f t="shared" si="27"/>
        <v>40802999.410852402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153</v>
      </c>
      <c r="C224" s="7"/>
      <c r="D224" s="2" t="e">
        <f t="shared" si="12"/>
        <v>#N/A</v>
      </c>
      <c r="E224" s="2" t="e">
        <f t="shared" si="22"/>
        <v>#N/A</v>
      </c>
      <c r="F224" s="2">
        <v>1066348.7714285553</v>
      </c>
      <c r="G224" s="2">
        <f t="shared" si="26"/>
        <v>488938.14285714284</v>
      </c>
      <c r="H224" s="2">
        <f t="shared" ref="H224:H287" si="42">IF(COUNT($C225)=0,IF(COUNT($C224)=1,C224,SUM(H223+G224)),C224)</f>
        <v>92239283.327251047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2307612.1428571367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1087838.0612244904</v>
      </c>
      <c r="Q224" s="2">
        <f t="shared" si="39"/>
        <v>500000</v>
      </c>
      <c r="R224" s="2">
        <f t="shared" ref="R224:R287" si="43">IF(COUNT($C225)=0,IF(COUNT($C224)=1,M224,SUM(R223+Q224)),M224)</f>
        <v>94503403.963985562</v>
      </c>
      <c r="S224" s="2">
        <f t="shared" si="17"/>
        <v>488938.14285714924</v>
      </c>
      <c r="T224" s="2">
        <f t="shared" si="18"/>
        <v>11061.857142857276</v>
      </c>
      <c r="U224" s="2">
        <f t="shared" si="19"/>
        <v>500000</v>
      </c>
      <c r="V224" s="2">
        <f t="shared" si="33"/>
        <v>51168479.327250749</v>
      </c>
      <c r="W224" s="2">
        <f t="shared" si="20"/>
        <v>488938.14285714179</v>
      </c>
      <c r="X224" s="2">
        <f t="shared" si="6"/>
        <v>11061.857142858207</v>
      </c>
      <c r="Y224" s="2">
        <f t="shared" si="40"/>
        <v>43334924.636734791</v>
      </c>
      <c r="Z224" s="2" t="str">
        <f t="shared" si="8"/>
        <v>MEEP</v>
      </c>
      <c r="AA224" s="2">
        <f>IF(Z224="HERE",Y224,AA223+Graph!$G$1*1000)</f>
        <v>50286873.065306202</v>
      </c>
      <c r="AB224" s="2">
        <f t="shared" si="21"/>
        <v>420000</v>
      </c>
      <c r="AC224" s="2">
        <f t="shared" si="41"/>
        <v>42367592.755822197</v>
      </c>
      <c r="AD224" s="3">
        <f t="shared" si="10"/>
        <v>50286873.065306202</v>
      </c>
      <c r="AE224" s="2">
        <f>IF(AE222&gt;=52800000,52800000,IF(AB203=Graph!G$1*1000,AE223+Graph!G$1*1000,AC224))</f>
        <v>42367592.755822197</v>
      </c>
      <c r="AF224" s="3">
        <f t="shared" si="11"/>
        <v>42367592.755822197</v>
      </c>
      <c r="AG224" s="3">
        <f t="shared" si="27"/>
        <v>40837401.989423834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154</v>
      </c>
      <c r="C225" s="7"/>
      <c r="D225" s="2" t="e">
        <f t="shared" si="12"/>
        <v>#N/A</v>
      </c>
      <c r="E225" s="2" t="e">
        <f t="shared" si="22"/>
        <v>#N/A</v>
      </c>
      <c r="F225" s="2">
        <v>1070363.0876350403</v>
      </c>
      <c r="G225" s="2">
        <f t="shared" si="26"/>
        <v>488938.14285714284</v>
      </c>
      <c r="H225" s="2">
        <f t="shared" si="42"/>
        <v>92728221.470108196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2318673.9999999939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1091954.8379351795</v>
      </c>
      <c r="Q225" s="2">
        <f t="shared" si="39"/>
        <v>500000</v>
      </c>
      <c r="R225" s="2">
        <f t="shared" si="43"/>
        <v>95003403.963985562</v>
      </c>
      <c r="S225" s="2">
        <f t="shared" si="17"/>
        <v>488938.14285714924</v>
      </c>
      <c r="T225" s="2">
        <f t="shared" si="18"/>
        <v>11061.857142857276</v>
      </c>
      <c r="U225" s="2">
        <f t="shared" si="19"/>
        <v>500000</v>
      </c>
      <c r="V225" s="2">
        <f t="shared" si="33"/>
        <v>51657417.470107891</v>
      </c>
      <c r="W225" s="2">
        <f t="shared" si="20"/>
        <v>488938.14285714179</v>
      </c>
      <c r="X225" s="2">
        <f t="shared" si="6"/>
        <v>11061.857142858207</v>
      </c>
      <c r="Y225" s="2">
        <f t="shared" si="40"/>
        <v>43345986.493877649</v>
      </c>
      <c r="Z225" s="2" t="str">
        <f t="shared" si="8"/>
        <v>MEEP</v>
      </c>
      <c r="AA225" s="2">
        <f>IF(Z225="HERE",Y225,AA224+Graph!$G$1*1000)</f>
        <v>50706873.065306202</v>
      </c>
      <c r="AB225" s="2">
        <f t="shared" si="21"/>
        <v>420000</v>
      </c>
      <c r="AC225" s="2">
        <f t="shared" si="41"/>
        <v>42367592.755822197</v>
      </c>
      <c r="AD225" s="3">
        <f t="shared" si="10"/>
        <v>50706873.065306202</v>
      </c>
      <c r="AE225" s="2">
        <f>IF(AE223&gt;=52800000,52800000,IF(AB204=Graph!G$1*1000,AE224+Graph!G$1*1000,AC225))</f>
        <v>42367592.755822197</v>
      </c>
      <c r="AF225" s="3">
        <f t="shared" si="11"/>
        <v>42367592.755822197</v>
      </c>
      <c r="AG225" s="3">
        <f t="shared" si="27"/>
        <v>40871804.567995258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155</v>
      </c>
      <c r="C226" s="7"/>
      <c r="D226" s="2" t="e">
        <f t="shared" si="12"/>
        <v>#N/A</v>
      </c>
      <c r="E226" s="2" t="e">
        <f t="shared" si="22"/>
        <v>#N/A</v>
      </c>
      <c r="F226" s="2">
        <v>1074377.4038415253</v>
      </c>
      <c r="G226" s="2">
        <f t="shared" si="26"/>
        <v>488938.14285714284</v>
      </c>
      <c r="H226" s="2">
        <f t="shared" si="42"/>
        <v>93217159.612965345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2329735.8571428512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1096071.6146458685</v>
      </c>
      <c r="Q226" s="2">
        <f t="shared" si="39"/>
        <v>500000</v>
      </c>
      <c r="R226" s="2">
        <f t="shared" si="43"/>
        <v>95503403.963985562</v>
      </c>
      <c r="S226" s="2">
        <f t="shared" si="17"/>
        <v>488938.14285714924</v>
      </c>
      <c r="T226" s="2">
        <f t="shared" si="18"/>
        <v>11061.857142857276</v>
      </c>
      <c r="U226" s="2">
        <f t="shared" si="19"/>
        <v>500000</v>
      </c>
      <c r="V226" s="2">
        <f t="shared" si="33"/>
        <v>52146355.612965032</v>
      </c>
      <c r="W226" s="2">
        <f t="shared" si="20"/>
        <v>488938.14285714179</v>
      </c>
      <c r="X226" s="2">
        <f t="shared" si="6"/>
        <v>11061.857142858207</v>
      </c>
      <c r="Y226" s="2">
        <f t="shared" si="40"/>
        <v>43357048.351020508</v>
      </c>
      <c r="Z226" s="2" t="str">
        <f t="shared" si="8"/>
        <v>MEEP</v>
      </c>
      <c r="AA226" s="2">
        <f>IF(Z226="HERE",Y226,AA225+Graph!$G$1*1000)</f>
        <v>51126873.065306202</v>
      </c>
      <c r="AB226" s="2">
        <f t="shared" si="21"/>
        <v>420000</v>
      </c>
      <c r="AC226" s="2">
        <f t="shared" si="41"/>
        <v>42367592.755822197</v>
      </c>
      <c r="AD226" s="3">
        <f t="shared" si="10"/>
        <v>51126873.065306202</v>
      </c>
      <c r="AE226" s="2">
        <f>IF(AE224&gt;=52800000,52800000,IF(AB205=Graph!G$1*1000,AE225+Graph!G$1*1000,AC226))</f>
        <v>42367592.755822197</v>
      </c>
      <c r="AF226" s="3">
        <f t="shared" si="11"/>
        <v>42367592.755822197</v>
      </c>
      <c r="AG226" s="3">
        <f t="shared" si="27"/>
        <v>40906207.146566689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156</v>
      </c>
      <c r="C227" s="7"/>
      <c r="D227" s="2" t="e">
        <f t="shared" si="12"/>
        <v>#N/A</v>
      </c>
      <c r="E227" s="2" t="e">
        <f t="shared" si="22"/>
        <v>#N/A</v>
      </c>
      <c r="F227" s="2">
        <v>1078391.7200480103</v>
      </c>
      <c r="G227" s="2">
        <f t="shared" si="26"/>
        <v>488938.14285714284</v>
      </c>
      <c r="H227" s="2">
        <f t="shared" si="42"/>
        <v>93706097.755822495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2340797.7142857085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1100188.3913565278</v>
      </c>
      <c r="Q227" s="2">
        <f t="shared" si="39"/>
        <v>500000</v>
      </c>
      <c r="R227" s="2">
        <f t="shared" si="43"/>
        <v>96003403.963985562</v>
      </c>
      <c r="S227" s="2">
        <f t="shared" si="17"/>
        <v>488938.14285714924</v>
      </c>
      <c r="T227" s="2">
        <f t="shared" si="18"/>
        <v>11061.857142857276</v>
      </c>
      <c r="U227" s="2">
        <f t="shared" si="19"/>
        <v>500000</v>
      </c>
      <c r="V227" s="2">
        <f t="shared" si="33"/>
        <v>52635293.755822174</v>
      </c>
      <c r="W227" s="2">
        <f t="shared" si="20"/>
        <v>488938.14285714179</v>
      </c>
      <c r="X227" s="2">
        <f t="shared" si="6"/>
        <v>11061.857142858207</v>
      </c>
      <c r="Y227" s="2">
        <f t="shared" si="40"/>
        <v>43368110.208163366</v>
      </c>
      <c r="Z227" s="2" t="str">
        <f t="shared" si="8"/>
        <v>MEEP</v>
      </c>
      <c r="AA227" s="2">
        <f>IF(Z227="HERE",Y227,AA226+Graph!$G$1*1000)</f>
        <v>51546873.065306202</v>
      </c>
      <c r="AB227" s="2">
        <f t="shared" si="21"/>
        <v>420000</v>
      </c>
      <c r="AC227" s="2">
        <f t="shared" si="41"/>
        <v>42367592.755822197</v>
      </c>
      <c r="AD227" s="3">
        <f t="shared" si="10"/>
        <v>51546873.065306202</v>
      </c>
      <c r="AE227" s="2">
        <f>IF(AE225&gt;=52800000,52800000,IF(AB206=Graph!G$1*1000,AE226+Graph!G$1*1000,AC227))</f>
        <v>42367592.755822197</v>
      </c>
      <c r="AF227" s="3">
        <f t="shared" si="11"/>
        <v>42367592.755822197</v>
      </c>
      <c r="AG227" s="3">
        <f t="shared" si="27"/>
        <v>40940609.72513812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157</v>
      </c>
      <c r="C228" s="7"/>
      <c r="D228" s="2" t="e">
        <f t="shared" si="12"/>
        <v>#N/A</v>
      </c>
      <c r="E228" s="2" t="e">
        <f t="shared" si="22"/>
        <v>#N/A</v>
      </c>
      <c r="F228" s="2">
        <v>1082406.0362544954</v>
      </c>
      <c r="G228" s="2">
        <f t="shared" si="26"/>
        <v>488938.14285714284</v>
      </c>
      <c r="H228" s="2">
        <f t="shared" si="42"/>
        <v>94195035.898679644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2351859.5714285658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1104305.1680672169</v>
      </c>
      <c r="Q228" s="2">
        <f t="shared" si="39"/>
        <v>500000</v>
      </c>
      <c r="R228" s="2">
        <f t="shared" si="43"/>
        <v>96503403.963985562</v>
      </c>
      <c r="S228" s="2">
        <f t="shared" si="17"/>
        <v>488938.14285714924</v>
      </c>
      <c r="T228" s="2">
        <f t="shared" si="18"/>
        <v>11061.857142857276</v>
      </c>
      <c r="U228" s="2">
        <f t="shared" si="19"/>
        <v>500000</v>
      </c>
      <c r="V228" s="2">
        <f t="shared" si="33"/>
        <v>53124231.898679316</v>
      </c>
      <c r="W228" s="2">
        <f t="shared" si="20"/>
        <v>488938.14285714179</v>
      </c>
      <c r="X228" s="2">
        <f t="shared" si="6"/>
        <v>11061.857142858207</v>
      </c>
      <c r="Y228" s="2">
        <f t="shared" si="40"/>
        <v>43379172.065306224</v>
      </c>
      <c r="Z228" s="2" t="str">
        <f t="shared" si="8"/>
        <v>MEEP</v>
      </c>
      <c r="AA228" s="2">
        <f>IF(Z228="HERE",Y228,AA227+Graph!$G$1*1000)</f>
        <v>51966873.065306202</v>
      </c>
      <c r="AB228" s="2">
        <f t="shared" si="21"/>
        <v>420000</v>
      </c>
      <c r="AC228" s="2">
        <f t="shared" si="41"/>
        <v>42367592.755822197</v>
      </c>
      <c r="AD228" s="3">
        <f t="shared" si="10"/>
        <v>51966873.065306202</v>
      </c>
      <c r="AE228" s="2">
        <f>IF(AE226&gt;=52800000,52800000,IF(AB207=Graph!G$1*1000,AE227+Graph!G$1*1000,AC228))</f>
        <v>42367592.755822197</v>
      </c>
      <c r="AF228" s="3">
        <f t="shared" si="11"/>
        <v>42367592.755822197</v>
      </c>
      <c r="AG228" s="3">
        <f t="shared" si="27"/>
        <v>40950565.396566696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158</v>
      </c>
      <c r="C229" s="7"/>
      <c r="D229" s="2" t="e">
        <f t="shared" si="12"/>
        <v>#N/A</v>
      </c>
      <c r="E229" s="2" t="e">
        <f t="shared" si="22"/>
        <v>#N/A</v>
      </c>
      <c r="F229" s="2">
        <v>1086420.3524609804</v>
      </c>
      <c r="G229" s="2">
        <f t="shared" si="26"/>
        <v>488938.14285714284</v>
      </c>
      <c r="H229" s="2">
        <f t="shared" si="42"/>
        <v>94683974.041536793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2362921.4285714231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1108421.9447779059</v>
      </c>
      <c r="Q229" s="2">
        <f t="shared" si="39"/>
        <v>500000</v>
      </c>
      <c r="R229" s="2">
        <f t="shared" si="43"/>
        <v>97003403.963985562</v>
      </c>
      <c r="S229" s="2">
        <f t="shared" si="17"/>
        <v>488938.14285714924</v>
      </c>
      <c r="T229" s="2">
        <f t="shared" si="18"/>
        <v>11061.857142857276</v>
      </c>
      <c r="U229" s="2">
        <f t="shared" si="19"/>
        <v>500000</v>
      </c>
      <c r="V229" s="2">
        <f t="shared" si="33"/>
        <v>53613170.041536458</v>
      </c>
      <c r="W229" s="2">
        <f t="shared" si="20"/>
        <v>488938.14285714179</v>
      </c>
      <c r="X229" s="2">
        <f t="shared" si="6"/>
        <v>11061.857142858207</v>
      </c>
      <c r="Y229" s="2">
        <f t="shared" si="40"/>
        <v>43390233.922449082</v>
      </c>
      <c r="Z229" s="2" t="str">
        <f t="shared" si="8"/>
        <v>MEEP</v>
      </c>
      <c r="AA229" s="2">
        <f>IF(Z229="HERE",Y229,AA228+Graph!$G$1*1000)</f>
        <v>52386873.065306202</v>
      </c>
      <c r="AB229" s="2">
        <f t="shared" si="21"/>
        <v>420000</v>
      </c>
      <c r="AC229" s="2">
        <f t="shared" si="41"/>
        <v>42367592.755822197</v>
      </c>
      <c r="AD229" s="3">
        <f t="shared" si="10"/>
        <v>52386873.065306202</v>
      </c>
      <c r="AE229" s="2">
        <f>IF(AE227&gt;=52800000,52800000,IF(AB208=Graph!G$1*1000,AE228+Graph!G$1*1000,AC229))</f>
        <v>42787592.755822197</v>
      </c>
      <c r="AF229" s="3">
        <f t="shared" si="11"/>
        <v>42787592.755822197</v>
      </c>
      <c r="AG229" s="3">
        <f t="shared" si="27"/>
        <v>41328565.396566696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159</v>
      </c>
      <c r="C230" s="7"/>
      <c r="D230" s="2" t="e">
        <f t="shared" si="12"/>
        <v>#N/A</v>
      </c>
      <c r="E230" s="2" t="e">
        <f t="shared" si="22"/>
        <v>#N/A</v>
      </c>
      <c r="F230" s="2">
        <v>1090434.6686674654</v>
      </c>
      <c r="G230" s="2">
        <f t="shared" si="26"/>
        <v>488938.14285714284</v>
      </c>
      <c r="H230" s="2">
        <f t="shared" si="42"/>
        <v>95172912.184393942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2373983.2857142803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1112538.721488595</v>
      </c>
      <c r="Q230" s="2">
        <f t="shared" ref="Q230:Q293" si="44">IF(P230&gt;500000,500000,P230)</f>
        <v>500000</v>
      </c>
      <c r="R230" s="2">
        <f t="shared" si="43"/>
        <v>97503403.963985562</v>
      </c>
      <c r="S230" s="2">
        <f t="shared" si="17"/>
        <v>488938.14285714924</v>
      </c>
      <c r="T230" s="2">
        <f t="shared" si="18"/>
        <v>11061.857142857276</v>
      </c>
      <c r="U230" s="2">
        <f t="shared" si="19"/>
        <v>500000</v>
      </c>
      <c r="V230" s="2">
        <f t="shared" si="33"/>
        <v>54102108.1843936</v>
      </c>
      <c r="W230" s="2">
        <f t="shared" si="20"/>
        <v>488938.14285714179</v>
      </c>
      <c r="X230" s="2">
        <f t="shared" si="6"/>
        <v>11061.857142858207</v>
      </c>
      <c r="Y230" s="2">
        <f t="shared" si="40"/>
        <v>43401295.77959194</v>
      </c>
      <c r="Z230" s="2" t="str">
        <f t="shared" si="8"/>
        <v>MEEP</v>
      </c>
      <c r="AA230" s="2">
        <f>IF(Z230="HERE",Y230,AA229+Graph!$G$1*1000)</f>
        <v>52806873.065306202</v>
      </c>
      <c r="AB230" s="2">
        <f t="shared" si="21"/>
        <v>420000</v>
      </c>
      <c r="AC230" s="2">
        <f t="shared" si="41"/>
        <v>42367592.755822197</v>
      </c>
      <c r="AD230" s="3">
        <f t="shared" si="10"/>
        <v>52800000</v>
      </c>
      <c r="AE230" s="2">
        <f>IF(AE228&gt;=52800000,52800000,IF(AB209=Graph!G$1*1000,AE229+Graph!G$1*1000,AC230))</f>
        <v>43207592.755822197</v>
      </c>
      <c r="AF230" s="3">
        <f t="shared" si="11"/>
        <v>43207592.755822197</v>
      </c>
      <c r="AG230" s="3">
        <f t="shared" si="27"/>
        <v>41706565.396566696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160</v>
      </c>
      <c r="C231" s="7"/>
      <c r="D231" s="2" t="e">
        <f t="shared" si="12"/>
        <v>#N/A</v>
      </c>
      <c r="E231" s="2" t="e">
        <f t="shared" si="22"/>
        <v>#N/A</v>
      </c>
      <c r="F231" s="2">
        <v>1094448.9848739505</v>
      </c>
      <c r="G231" s="2">
        <f t="shared" si="26"/>
        <v>488938.14285714284</v>
      </c>
      <c r="H231" s="2">
        <f t="shared" si="42"/>
        <v>95661850.327251092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2385045.1428571376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1116655.4981992841</v>
      </c>
      <c r="Q231" s="2">
        <f t="shared" si="44"/>
        <v>500000</v>
      </c>
      <c r="R231" s="2">
        <f t="shared" si="43"/>
        <v>98003403.963985562</v>
      </c>
      <c r="S231" s="2">
        <f t="shared" si="17"/>
        <v>488938.14285714924</v>
      </c>
      <c r="T231" s="2">
        <f t="shared" si="18"/>
        <v>11061.857142857276</v>
      </c>
      <c r="U231" s="2">
        <f t="shared" si="19"/>
        <v>500000</v>
      </c>
      <c r="V231" s="2">
        <f t="shared" si="33"/>
        <v>54591046.327250741</v>
      </c>
      <c r="W231" s="2">
        <f t="shared" si="20"/>
        <v>488938.14285714179</v>
      </c>
      <c r="X231" s="2">
        <f t="shared" si="6"/>
        <v>11061.857142858207</v>
      </c>
      <c r="Y231" s="2">
        <f t="shared" si="40"/>
        <v>43412357.636734799</v>
      </c>
      <c r="Z231" s="2" t="str">
        <f t="shared" si="8"/>
        <v>MEEP</v>
      </c>
      <c r="AA231" s="2">
        <f>IF(Z231="HERE",Y231,AA230+Graph!$G$1*1000)</f>
        <v>53226873.065306202</v>
      </c>
      <c r="AB231" s="2">
        <f t="shared" si="21"/>
        <v>420000</v>
      </c>
      <c r="AC231" s="2">
        <f t="shared" si="41"/>
        <v>42367592.755822197</v>
      </c>
      <c r="AD231" s="3">
        <f t="shared" si="10"/>
        <v>52800000</v>
      </c>
      <c r="AE231" s="2">
        <f>IF(AE229&gt;=52800000,52800000,IF(AB210=Graph!G$1*1000,AE230+Graph!G$1*1000,AC231))</f>
        <v>43627592.755822197</v>
      </c>
      <c r="AF231" s="3">
        <f t="shared" si="11"/>
        <v>43627592.755822197</v>
      </c>
      <c r="AG231" s="3">
        <f t="shared" si="27"/>
        <v>42084565.396566696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161</v>
      </c>
      <c r="C232" s="7"/>
      <c r="D232" s="2" t="e">
        <f t="shared" si="12"/>
        <v>#N/A</v>
      </c>
      <c r="E232" s="2" t="e">
        <f t="shared" si="22"/>
        <v>#N/A</v>
      </c>
      <c r="F232" s="2">
        <v>1098463.3010804355</v>
      </c>
      <c r="G232" s="2">
        <f t="shared" si="26"/>
        <v>488938.14285714284</v>
      </c>
      <c r="H232" s="2">
        <f t="shared" si="42"/>
        <v>96150788.470108241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2396106.9999999949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1120772.2749099731</v>
      </c>
      <c r="Q232" s="2">
        <f t="shared" si="44"/>
        <v>500000</v>
      </c>
      <c r="R232" s="2">
        <f t="shared" si="43"/>
        <v>98503403.963985562</v>
      </c>
      <c r="S232" s="2">
        <f t="shared" si="17"/>
        <v>488938.14285714924</v>
      </c>
      <c r="T232" s="2">
        <f t="shared" si="18"/>
        <v>11061.857142857276</v>
      </c>
      <c r="U232" s="2">
        <f t="shared" si="19"/>
        <v>500000</v>
      </c>
      <c r="V232" s="2">
        <f t="shared" si="33"/>
        <v>55079984.470107883</v>
      </c>
      <c r="W232" s="2">
        <f t="shared" si="20"/>
        <v>488938.14285714179</v>
      </c>
      <c r="X232" s="2">
        <f t="shared" si="6"/>
        <v>11061.857142858207</v>
      </c>
      <c r="Y232" s="2">
        <f t="shared" si="40"/>
        <v>43423419.493877657</v>
      </c>
      <c r="Z232" s="2" t="str">
        <f t="shared" si="8"/>
        <v>MEEP</v>
      </c>
      <c r="AA232" s="2">
        <f>IF(Z232="HERE",Y232,AA231+Graph!$G$1*1000)</f>
        <v>53646873.065306202</v>
      </c>
      <c r="AB232" s="2">
        <f t="shared" si="21"/>
        <v>420000</v>
      </c>
      <c r="AC232" s="2">
        <f t="shared" si="41"/>
        <v>42367592.755822197</v>
      </c>
      <c r="AD232" s="3">
        <f t="shared" si="10"/>
        <v>52800000</v>
      </c>
      <c r="AE232" s="2">
        <f>IF(AE230&gt;=52800000,52800000,IF(AB211=Graph!G$1*1000,AE231+Graph!G$1*1000,AC232))</f>
        <v>44047592.755822197</v>
      </c>
      <c r="AF232" s="3">
        <f t="shared" si="11"/>
        <v>44047592.755822197</v>
      </c>
      <c r="AG232" s="3">
        <f t="shared" si="27"/>
        <v>42462565.396566696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162</v>
      </c>
      <c r="C233" s="7"/>
      <c r="D233" s="2" t="e">
        <f t="shared" si="12"/>
        <v>#N/A</v>
      </c>
      <c r="E233" s="2" t="e">
        <f t="shared" si="22"/>
        <v>#N/A</v>
      </c>
      <c r="F233" s="2">
        <v>1102477.6172869205</v>
      </c>
      <c r="G233" s="2">
        <f t="shared" si="26"/>
        <v>488938.14285714284</v>
      </c>
      <c r="H233" s="2">
        <f t="shared" si="42"/>
        <v>96639726.61296539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2407168.8571428522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1124889.0516206324</v>
      </c>
      <c r="Q233" s="2">
        <f t="shared" si="44"/>
        <v>500000</v>
      </c>
      <c r="R233" s="2">
        <f t="shared" si="43"/>
        <v>99003403.963985562</v>
      </c>
      <c r="S233" s="2">
        <f t="shared" si="17"/>
        <v>488938.14285714924</v>
      </c>
      <c r="T233" s="2">
        <f t="shared" si="18"/>
        <v>11061.857142857276</v>
      </c>
      <c r="U233" s="2">
        <f t="shared" si="19"/>
        <v>500000</v>
      </c>
      <c r="V233" s="2">
        <f t="shared" si="33"/>
        <v>55568922.612965025</v>
      </c>
      <c r="W233" s="2">
        <f t="shared" si="20"/>
        <v>488938.14285714179</v>
      </c>
      <c r="X233" s="2">
        <f t="shared" si="6"/>
        <v>11061.857142858207</v>
      </c>
      <c r="Y233" s="2">
        <f t="shared" si="40"/>
        <v>43434481.351020515</v>
      </c>
      <c r="Z233" s="2" t="str">
        <f t="shared" si="8"/>
        <v>MEEP</v>
      </c>
      <c r="AA233" s="2">
        <f>IF(Z233="HERE",Y233,AA232+Graph!$G$1*1000)</f>
        <v>54066873.065306202</v>
      </c>
      <c r="AB233" s="2">
        <f t="shared" si="21"/>
        <v>420000</v>
      </c>
      <c r="AC233" s="2">
        <f t="shared" si="41"/>
        <v>42367592.755822197</v>
      </c>
      <c r="AD233" s="3">
        <f t="shared" si="10"/>
        <v>52800000</v>
      </c>
      <c r="AE233" s="2">
        <f>IF(AE231&gt;=52800000,52800000,IF(AB212=Graph!G$1*1000,AE232+Graph!G$1*1000,AC233))</f>
        <v>44467592.755822197</v>
      </c>
      <c r="AF233" s="3">
        <f t="shared" si="11"/>
        <v>44467592.755822197</v>
      </c>
      <c r="AG233" s="3">
        <f t="shared" si="27"/>
        <v>42840565.396566696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163</v>
      </c>
      <c r="C234" s="7"/>
      <c r="D234" s="2" t="e">
        <f t="shared" si="12"/>
        <v>#N/A</v>
      </c>
      <c r="E234" s="2" t="e">
        <f t="shared" si="22"/>
        <v>#N/A</v>
      </c>
      <c r="F234" s="2">
        <v>1106491.9334933758</v>
      </c>
      <c r="G234" s="2">
        <f t="shared" si="26"/>
        <v>488938.14285714284</v>
      </c>
      <c r="H234" s="2">
        <f t="shared" si="42"/>
        <v>97128664.755822539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2418230.7142857094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1129005.8283313215</v>
      </c>
      <c r="Q234" s="2">
        <f t="shared" si="44"/>
        <v>500000</v>
      </c>
      <c r="R234" s="2">
        <f t="shared" si="43"/>
        <v>99503403.963985562</v>
      </c>
      <c r="S234" s="2">
        <f t="shared" si="17"/>
        <v>488938.14285714924</v>
      </c>
      <c r="T234" s="2">
        <f t="shared" si="18"/>
        <v>11061.857142857276</v>
      </c>
      <c r="U234" s="2">
        <f t="shared" si="19"/>
        <v>500000</v>
      </c>
      <c r="V234" s="2">
        <f t="shared" si="33"/>
        <v>56057860.755822167</v>
      </c>
      <c r="W234" s="2">
        <f t="shared" si="20"/>
        <v>488938.14285714179</v>
      </c>
      <c r="X234" s="2">
        <f t="shared" si="6"/>
        <v>11061.857142858207</v>
      </c>
      <c r="Y234" s="2">
        <f t="shared" si="40"/>
        <v>43445543.208163373</v>
      </c>
      <c r="Z234" s="2" t="str">
        <f t="shared" si="8"/>
        <v>MEEP</v>
      </c>
      <c r="AA234" s="2">
        <f>IF(Z234="HERE",Y234,AA233+Graph!$G$1*1000)</f>
        <v>54486873.065306202</v>
      </c>
      <c r="AB234" s="2">
        <f t="shared" si="21"/>
        <v>420000</v>
      </c>
      <c r="AC234" s="2">
        <f t="shared" si="41"/>
        <v>42367592.755822197</v>
      </c>
      <c r="AD234" s="3">
        <f t="shared" si="10"/>
        <v>52800000</v>
      </c>
      <c r="AE234" s="2">
        <f>IF(AE232&gt;=52800000,52800000,IF(AB213=Graph!G$1*1000,AE233+Graph!G$1*1000,AC234))</f>
        <v>44887592.755822197</v>
      </c>
      <c r="AF234" s="3">
        <f t="shared" si="11"/>
        <v>44887592.755822197</v>
      </c>
      <c r="AG234" s="3">
        <f t="shared" si="27"/>
        <v>43218565.396566696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164</v>
      </c>
      <c r="C235" s="7"/>
      <c r="D235" s="2" t="e">
        <f t="shared" si="12"/>
        <v>#N/A</v>
      </c>
      <c r="E235" s="2" t="e">
        <f t="shared" si="22"/>
        <v>#N/A</v>
      </c>
      <c r="F235" s="2">
        <v>1110506.2496998608</v>
      </c>
      <c r="G235" s="2">
        <f t="shared" si="26"/>
        <v>488938.14285714284</v>
      </c>
      <c r="H235" s="2">
        <f t="shared" si="42"/>
        <v>97617602.898679689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2429292.5714285667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1133122.6050420105</v>
      </c>
      <c r="Q235" s="2">
        <f t="shared" si="44"/>
        <v>500000</v>
      </c>
      <c r="R235" s="2">
        <f t="shared" si="43"/>
        <v>100003403.96398556</v>
      </c>
      <c r="S235" s="2">
        <f t="shared" si="17"/>
        <v>488938.14285714924</v>
      </c>
      <c r="T235" s="2">
        <f t="shared" si="18"/>
        <v>11061.857142857276</v>
      </c>
      <c r="U235" s="2">
        <f t="shared" si="19"/>
        <v>500000</v>
      </c>
      <c r="V235" s="2">
        <f t="shared" si="33"/>
        <v>56546798.898679309</v>
      </c>
      <c r="W235" s="2">
        <f t="shared" si="20"/>
        <v>488938.14285714179</v>
      </c>
      <c r="X235" s="2">
        <f t="shared" si="6"/>
        <v>11061.857142858207</v>
      </c>
      <c r="Y235" s="2">
        <f t="shared" si="40"/>
        <v>43456605.065306231</v>
      </c>
      <c r="Z235" s="2" t="str">
        <f t="shared" si="8"/>
        <v>MEEP</v>
      </c>
      <c r="AA235" s="2">
        <f>IF(Z235="HERE",Y235,AA234+Graph!$G$1*1000)</f>
        <v>54906873.065306202</v>
      </c>
      <c r="AB235" s="2">
        <f t="shared" si="21"/>
        <v>420000</v>
      </c>
      <c r="AC235" s="2">
        <f t="shared" si="41"/>
        <v>42367592.755822197</v>
      </c>
      <c r="AD235" s="3">
        <f t="shared" si="10"/>
        <v>52800000</v>
      </c>
      <c r="AE235" s="2">
        <f>IF(AE233&gt;=52800000,52800000,IF(AB214=Graph!G$1*1000,AE234+Graph!G$1*1000,AC235))</f>
        <v>45307592.755822197</v>
      </c>
      <c r="AF235" s="3">
        <f t="shared" si="11"/>
        <v>45307592.755822197</v>
      </c>
      <c r="AG235" s="3">
        <f t="shared" si="27"/>
        <v>43596565.396566696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165</v>
      </c>
      <c r="C236" s="7"/>
      <c r="D236" s="2" t="e">
        <f t="shared" si="12"/>
        <v>#N/A</v>
      </c>
      <c r="E236" s="2" t="e">
        <f t="shared" si="22"/>
        <v>#N/A</v>
      </c>
      <c r="F236" s="2">
        <v>1114520.5659063458</v>
      </c>
      <c r="G236" s="2">
        <f t="shared" si="26"/>
        <v>488938.14285714284</v>
      </c>
      <c r="H236" s="2">
        <f t="shared" si="42"/>
        <v>98106541.041536838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2440354.428571424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1137239.3817526996</v>
      </c>
      <c r="Q236" s="2">
        <f t="shared" si="44"/>
        <v>500000</v>
      </c>
      <c r="R236" s="2">
        <f t="shared" si="43"/>
        <v>100503403.96398556</v>
      </c>
      <c r="S236" s="2">
        <f t="shared" si="17"/>
        <v>488938.14285714924</v>
      </c>
      <c r="T236" s="2">
        <f t="shared" si="18"/>
        <v>11061.857142857276</v>
      </c>
      <c r="U236" s="2">
        <f t="shared" si="19"/>
        <v>500000</v>
      </c>
      <c r="V236" s="2">
        <f t="shared" si="33"/>
        <v>57035737.04153645</v>
      </c>
      <c r="W236" s="2">
        <f t="shared" si="20"/>
        <v>488938.14285714179</v>
      </c>
      <c r="X236" s="2">
        <f t="shared" si="6"/>
        <v>11061.857142858207</v>
      </c>
      <c r="Y236" s="2">
        <f t="shared" si="40"/>
        <v>43467666.92244909</v>
      </c>
      <c r="Z236" s="2" t="str">
        <f t="shared" si="8"/>
        <v>MEEP</v>
      </c>
      <c r="AA236" s="2">
        <f>IF(Z236="HERE",Y236,AA235+Graph!$G$1*1000)</f>
        <v>55326873.065306202</v>
      </c>
      <c r="AB236" s="2">
        <f t="shared" si="21"/>
        <v>420000</v>
      </c>
      <c r="AC236" s="2">
        <f t="shared" si="41"/>
        <v>42367592.755822197</v>
      </c>
      <c r="AD236" s="3">
        <f t="shared" si="10"/>
        <v>52800000</v>
      </c>
      <c r="AE236" s="2">
        <f>IF(AE234&gt;=52800000,52800000,IF(AB215=Graph!G$1*1000,AE235+Graph!G$1*1000,AC236))</f>
        <v>45727592.755822197</v>
      </c>
      <c r="AF236" s="3">
        <f t="shared" si="11"/>
        <v>45727592.755822197</v>
      </c>
      <c r="AG236" s="3">
        <f t="shared" si="27"/>
        <v>43974565.396566696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166</v>
      </c>
      <c r="C237" s="7"/>
      <c r="D237" s="2" t="e">
        <f t="shared" si="12"/>
        <v>#N/A</v>
      </c>
      <c r="E237" s="2" t="e">
        <f t="shared" si="22"/>
        <v>#N/A</v>
      </c>
      <c r="F237" s="2">
        <v>1118534.8821128309</v>
      </c>
      <c r="G237" s="2">
        <f t="shared" si="26"/>
        <v>488938.14285714284</v>
      </c>
      <c r="H237" s="2">
        <f t="shared" si="42"/>
        <v>98595479.184393987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2451416.2857142813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1141356.1584633887</v>
      </c>
      <c r="Q237" s="2">
        <f t="shared" si="44"/>
        <v>500000</v>
      </c>
      <c r="R237" s="2">
        <f t="shared" si="43"/>
        <v>101003403.96398556</v>
      </c>
      <c r="S237" s="2">
        <f t="shared" si="17"/>
        <v>488938.14285714924</v>
      </c>
      <c r="T237" s="2">
        <f t="shared" si="18"/>
        <v>11061.857142857276</v>
      </c>
      <c r="U237" s="2">
        <f t="shared" si="19"/>
        <v>500000</v>
      </c>
      <c r="V237" s="2">
        <f t="shared" si="33"/>
        <v>57524675.184393592</v>
      </c>
      <c r="W237" s="2">
        <f t="shared" si="20"/>
        <v>488938.14285714179</v>
      </c>
      <c r="X237" s="2">
        <f t="shared" si="6"/>
        <v>11061.857142858207</v>
      </c>
      <c r="Y237" s="2">
        <f t="shared" si="40"/>
        <v>43478728.779591948</v>
      </c>
      <c r="Z237" s="2" t="str">
        <f t="shared" si="8"/>
        <v>MEEP</v>
      </c>
      <c r="AA237" s="2">
        <f>IF(Z237="HERE",Y237,AA236+Graph!$G$1*1000)</f>
        <v>55746873.065306202</v>
      </c>
      <c r="AB237" s="2">
        <f t="shared" si="21"/>
        <v>420000</v>
      </c>
      <c r="AC237" s="2">
        <f t="shared" si="41"/>
        <v>42367592.755822197</v>
      </c>
      <c r="AD237" s="3">
        <f t="shared" si="10"/>
        <v>52800000</v>
      </c>
      <c r="AE237" s="2">
        <f>IF(AE235&gt;=52800000,52800000,IF(AB216=Graph!G$1*1000,AE236+Graph!G$1*1000,AC237))</f>
        <v>46147592.755822197</v>
      </c>
      <c r="AF237" s="3">
        <f t="shared" si="11"/>
        <v>46147592.755822197</v>
      </c>
      <c r="AG237" s="3">
        <f t="shared" si="27"/>
        <v>44352565.396566696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167</v>
      </c>
      <c r="C238" s="7"/>
      <c r="D238" s="2" t="e">
        <f t="shared" si="12"/>
        <v>#N/A</v>
      </c>
      <c r="E238" s="2" t="e">
        <f t="shared" si="22"/>
        <v>#N/A</v>
      </c>
      <c r="F238" s="2">
        <v>1122549.1983193159</v>
      </c>
      <c r="G238" s="2">
        <f t="shared" si="26"/>
        <v>488938.14285714284</v>
      </c>
      <c r="H238" s="2">
        <f t="shared" si="42"/>
        <v>99084417.327251136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2462478.1428571385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1145472.9351740777</v>
      </c>
      <c r="Q238" s="2">
        <f t="shared" si="44"/>
        <v>500000</v>
      </c>
      <c r="R238" s="2">
        <f t="shared" si="43"/>
        <v>101503403.96398556</v>
      </c>
      <c r="S238" s="2">
        <f t="shared" si="17"/>
        <v>488938.14285714924</v>
      </c>
      <c r="T238" s="2">
        <f t="shared" si="18"/>
        <v>11061.857142857276</v>
      </c>
      <c r="U238" s="2">
        <f t="shared" si="19"/>
        <v>500000</v>
      </c>
      <c r="V238" s="2">
        <f t="shared" si="33"/>
        <v>58013613.327250734</v>
      </c>
      <c r="W238" s="2">
        <f t="shared" si="20"/>
        <v>488938.14285714179</v>
      </c>
      <c r="X238" s="2">
        <f t="shared" si="6"/>
        <v>11061.857142858207</v>
      </c>
      <c r="Y238" s="2">
        <f t="shared" si="40"/>
        <v>43489790.636734806</v>
      </c>
      <c r="Z238" s="2" t="str">
        <f t="shared" si="8"/>
        <v>MEEP</v>
      </c>
      <c r="AA238" s="2">
        <f>IF(Z238="HERE",Y238,AA237+Graph!$G$1*1000)</f>
        <v>56166873.065306202</v>
      </c>
      <c r="AB238" s="2">
        <f t="shared" si="21"/>
        <v>420000</v>
      </c>
      <c r="AC238" s="2">
        <f t="shared" si="41"/>
        <v>42367592.755822197</v>
      </c>
      <c r="AD238" s="3">
        <f t="shared" si="10"/>
        <v>52800000</v>
      </c>
      <c r="AE238" s="2">
        <f>IF(AE236&gt;=52800000,52800000,IF(AB217=Graph!G$1*1000,AE237+Graph!G$1*1000,AC238))</f>
        <v>46567592.755822197</v>
      </c>
      <c r="AF238" s="3">
        <f t="shared" si="11"/>
        <v>46567592.755822197</v>
      </c>
      <c r="AG238" s="3">
        <f t="shared" si="27"/>
        <v>44730565.396566696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168</v>
      </c>
      <c r="C239" s="7"/>
      <c r="D239" s="2" t="e">
        <f t="shared" si="12"/>
        <v>#N/A</v>
      </c>
      <c r="E239" s="2" t="e">
        <f t="shared" si="22"/>
        <v>#N/A</v>
      </c>
      <c r="F239" s="2">
        <v>1126563.5145258009</v>
      </c>
      <c r="G239" s="2">
        <f t="shared" si="26"/>
        <v>488938.14285714284</v>
      </c>
      <c r="H239" s="2">
        <f t="shared" si="42"/>
        <v>99573355.470108286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2473539.9999999958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1149589.711884737</v>
      </c>
      <c r="Q239" s="2">
        <f t="shared" si="44"/>
        <v>500000</v>
      </c>
      <c r="R239" s="2">
        <f t="shared" si="43"/>
        <v>102003403.96398556</v>
      </c>
      <c r="S239" s="2">
        <f t="shared" si="17"/>
        <v>488938.14285714924</v>
      </c>
      <c r="T239" s="2">
        <f t="shared" si="18"/>
        <v>11061.857142857276</v>
      </c>
      <c r="U239" s="2">
        <f t="shared" si="19"/>
        <v>500000</v>
      </c>
      <c r="V239" s="2">
        <f t="shared" si="33"/>
        <v>58502551.470107876</v>
      </c>
      <c r="W239" s="2">
        <f t="shared" si="20"/>
        <v>488938.14285714179</v>
      </c>
      <c r="X239" s="2">
        <f t="shared" si="6"/>
        <v>11061.857142858207</v>
      </c>
      <c r="Y239" s="2">
        <f t="shared" si="40"/>
        <v>43500852.493877664</v>
      </c>
      <c r="Z239" s="2" t="str">
        <f t="shared" si="8"/>
        <v>MEEP</v>
      </c>
      <c r="AA239" s="2">
        <f>IF(Z239="HERE",Y239,AA238+Graph!$G$1*1000)</f>
        <v>56586873.065306202</v>
      </c>
      <c r="AB239" s="2">
        <f t="shared" si="21"/>
        <v>420000</v>
      </c>
      <c r="AC239" s="2">
        <f t="shared" si="41"/>
        <v>42367592.755822197</v>
      </c>
      <c r="AD239" s="3">
        <f t="shared" si="10"/>
        <v>52800000</v>
      </c>
      <c r="AE239" s="2">
        <f>IF(AE237&gt;=52800000,52800000,IF(AB218=Graph!G$1*1000,AE238+Graph!G$1*1000,AC239))</f>
        <v>46987592.755822197</v>
      </c>
      <c r="AF239" s="3">
        <f t="shared" si="11"/>
        <v>46987592.755822197</v>
      </c>
      <c r="AG239" s="3">
        <f t="shared" si="27"/>
        <v>45108565.396566696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169</v>
      </c>
      <c r="C240" s="7"/>
      <c r="D240" s="2" t="e">
        <f t="shared" si="12"/>
        <v>#N/A</v>
      </c>
      <c r="E240" s="2" t="e">
        <f t="shared" si="22"/>
        <v>#N/A</v>
      </c>
      <c r="F240" s="2">
        <v>1130577.830732286</v>
      </c>
      <c r="G240" s="2">
        <f t="shared" si="26"/>
        <v>488938.14285714284</v>
      </c>
      <c r="H240" s="2">
        <f t="shared" si="42"/>
        <v>100062293.61296543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2484601.8571428531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1153706.4885954261</v>
      </c>
      <c r="Q240" s="2">
        <f t="shared" si="44"/>
        <v>500000</v>
      </c>
      <c r="R240" s="2">
        <f t="shared" si="43"/>
        <v>102503403.96398556</v>
      </c>
      <c r="S240" s="2">
        <f t="shared" si="17"/>
        <v>488938.14285714924</v>
      </c>
      <c r="T240" s="2">
        <f t="shared" si="18"/>
        <v>11061.857142857276</v>
      </c>
      <c r="U240" s="2">
        <f t="shared" si="19"/>
        <v>500000</v>
      </c>
      <c r="V240" s="2">
        <f t="shared" si="33"/>
        <v>58991489.612965018</v>
      </c>
      <c r="W240" s="2">
        <f t="shared" si="20"/>
        <v>488938.14285714179</v>
      </c>
      <c r="X240" s="2">
        <f t="shared" si="6"/>
        <v>11061.857142858207</v>
      </c>
      <c r="Y240" s="2">
        <f t="shared" si="40"/>
        <v>43511914.351020522</v>
      </c>
      <c r="Z240" s="2" t="str">
        <f t="shared" si="8"/>
        <v>MEEP</v>
      </c>
      <c r="AA240" s="2">
        <f>IF(Z240="HERE",Y240,AA239+Graph!$G$1*1000)</f>
        <v>57006873.065306202</v>
      </c>
      <c r="AB240" s="2">
        <f t="shared" si="21"/>
        <v>420000</v>
      </c>
      <c r="AC240" s="2">
        <f t="shared" si="41"/>
        <v>42367592.755822197</v>
      </c>
      <c r="AD240" s="3">
        <f t="shared" si="10"/>
        <v>52800000</v>
      </c>
      <c r="AE240" s="2">
        <f>IF(AE238&gt;=52800000,52800000,IF(AB219=Graph!G$1*1000,AE239+Graph!G$1*1000,AC240))</f>
        <v>47407592.755822197</v>
      </c>
      <c r="AF240" s="3">
        <f t="shared" si="11"/>
        <v>47407592.755822197</v>
      </c>
      <c r="AG240" s="3">
        <f t="shared" si="27"/>
        <v>45486565.396566696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170</v>
      </c>
      <c r="C241" s="7"/>
      <c r="D241" s="2" t="e">
        <f t="shared" si="12"/>
        <v>#N/A</v>
      </c>
      <c r="E241" s="2" t="e">
        <f t="shared" si="22"/>
        <v>#N/A</v>
      </c>
      <c r="F241" s="2">
        <v>1134592.146938771</v>
      </c>
      <c r="G241" s="2">
        <f t="shared" si="26"/>
        <v>488938.14285714284</v>
      </c>
      <c r="H241" s="2">
        <f t="shared" si="42"/>
        <v>100551231.75582258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2495663.7142857104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1157823.2653061152</v>
      </c>
      <c r="Q241" s="2">
        <f t="shared" si="44"/>
        <v>500000</v>
      </c>
      <c r="R241" s="2">
        <f t="shared" si="43"/>
        <v>103003403.96398556</v>
      </c>
      <c r="S241" s="2">
        <f t="shared" si="17"/>
        <v>488938.14285714924</v>
      </c>
      <c r="T241" s="2">
        <f t="shared" si="18"/>
        <v>11061.857142857276</v>
      </c>
      <c r="U241" s="2">
        <f t="shared" si="19"/>
        <v>500000</v>
      </c>
      <c r="V241" s="2">
        <f t="shared" si="33"/>
        <v>59480427.755822159</v>
      </c>
      <c r="W241" s="2">
        <f t="shared" si="20"/>
        <v>488938.14285714179</v>
      </c>
      <c r="X241" s="2">
        <f t="shared" si="6"/>
        <v>11061.857142858207</v>
      </c>
      <c r="Y241" s="2">
        <f t="shared" si="40"/>
        <v>43522976.208163381</v>
      </c>
      <c r="Z241" s="2" t="str">
        <f t="shared" si="8"/>
        <v>MEEP</v>
      </c>
      <c r="AA241" s="2">
        <f>IF(Z241="HERE",Y241,AA240+Graph!$G$1*1000)</f>
        <v>57426873.065306202</v>
      </c>
      <c r="AB241" s="2">
        <f t="shared" si="21"/>
        <v>420000</v>
      </c>
      <c r="AC241" s="2">
        <f t="shared" si="41"/>
        <v>42367592.755822197</v>
      </c>
      <c r="AD241" s="3">
        <f t="shared" si="10"/>
        <v>52800000</v>
      </c>
      <c r="AE241" s="2">
        <f>IF(AE239&gt;=52800000,52800000,IF(AB220=Graph!G$1*1000,AE240+Graph!G$1*1000,AC241))</f>
        <v>47827592.755822197</v>
      </c>
      <c r="AF241" s="3">
        <f t="shared" si="11"/>
        <v>47827592.755822197</v>
      </c>
      <c r="AG241" s="3">
        <f t="shared" si="27"/>
        <v>45864565.396566696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171</v>
      </c>
      <c r="C242" s="7"/>
      <c r="D242" s="2" t="e">
        <f t="shared" si="12"/>
        <v>#N/A</v>
      </c>
      <c r="E242" s="2" t="e">
        <f t="shared" si="22"/>
        <v>#N/A</v>
      </c>
      <c r="F242" s="2">
        <v>1138606.463145256</v>
      </c>
      <c r="G242" s="2">
        <f t="shared" si="26"/>
        <v>488938.14285714284</v>
      </c>
      <c r="H242" s="2">
        <f t="shared" si="42"/>
        <v>101040169.89867973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2506725.5714285676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1161940.0420168042</v>
      </c>
      <c r="Q242" s="2">
        <f t="shared" si="44"/>
        <v>500000</v>
      </c>
      <c r="R242" s="2">
        <f t="shared" si="43"/>
        <v>103503403.96398556</v>
      </c>
      <c r="S242" s="2">
        <f t="shared" si="17"/>
        <v>488938.14285714924</v>
      </c>
      <c r="T242" s="2">
        <f t="shared" si="18"/>
        <v>11061.857142857276</v>
      </c>
      <c r="U242" s="2">
        <f t="shared" si="19"/>
        <v>500000</v>
      </c>
      <c r="V242" s="2">
        <f t="shared" si="33"/>
        <v>59969365.898679301</v>
      </c>
      <c r="W242" s="2">
        <f t="shared" si="20"/>
        <v>488938.14285714179</v>
      </c>
      <c r="X242" s="2">
        <f t="shared" si="6"/>
        <v>11061.857142858207</v>
      </c>
      <c r="Y242" s="2">
        <f t="shared" si="40"/>
        <v>43534038.065306239</v>
      </c>
      <c r="Z242" s="2" t="str">
        <f t="shared" si="8"/>
        <v>MEEP</v>
      </c>
      <c r="AA242" s="2">
        <f>IF(Z242="HERE",Y242,AA241+Graph!$G$1*1000)</f>
        <v>57846873.065306202</v>
      </c>
      <c r="AB242" s="2">
        <f t="shared" si="21"/>
        <v>420000</v>
      </c>
      <c r="AC242" s="2">
        <f t="shared" si="41"/>
        <v>42367592.755822197</v>
      </c>
      <c r="AD242" s="3">
        <f t="shared" si="10"/>
        <v>52800000</v>
      </c>
      <c r="AE242" s="2">
        <f>IF(AE240&gt;=52800000,52800000,IF(AB221=Graph!G$1*1000,AE241+Graph!G$1*1000,AC242))</f>
        <v>48247592.755822197</v>
      </c>
      <c r="AF242" s="3">
        <f t="shared" si="11"/>
        <v>48247592.755822197</v>
      </c>
      <c r="AG242" s="3">
        <f t="shared" si="27"/>
        <v>46242565.396566696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172</v>
      </c>
      <c r="C243" s="7"/>
      <c r="D243" s="2" t="e">
        <f t="shared" si="12"/>
        <v>#N/A</v>
      </c>
      <c r="E243" s="2" t="e">
        <f t="shared" si="22"/>
        <v>#N/A</v>
      </c>
      <c r="F243" s="2">
        <v>1142620.7793517411</v>
      </c>
      <c r="G243" s="2">
        <f t="shared" si="26"/>
        <v>488938.14285714284</v>
      </c>
      <c r="H243" s="2">
        <f t="shared" si="42"/>
        <v>101529108.04153688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2517787.4285714249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1166056.8187274933</v>
      </c>
      <c r="Q243" s="2">
        <f t="shared" si="44"/>
        <v>500000</v>
      </c>
      <c r="R243" s="2">
        <f t="shared" si="43"/>
        <v>104003403.96398556</v>
      </c>
      <c r="S243" s="2">
        <f t="shared" si="17"/>
        <v>488938.14285714924</v>
      </c>
      <c r="T243" s="2">
        <f t="shared" si="18"/>
        <v>11061.857142857276</v>
      </c>
      <c r="U243" s="2">
        <f t="shared" si="19"/>
        <v>500000</v>
      </c>
      <c r="V243" s="2">
        <f t="shared" si="33"/>
        <v>60458304.041536443</v>
      </c>
      <c r="W243" s="2">
        <f t="shared" si="20"/>
        <v>488938.14285714179</v>
      </c>
      <c r="X243" s="2">
        <f t="shared" si="6"/>
        <v>11061.857142858207</v>
      </c>
      <c r="Y243" s="2">
        <f t="shared" si="40"/>
        <v>43545099.922449097</v>
      </c>
      <c r="Z243" s="2" t="str">
        <f t="shared" si="8"/>
        <v>MEEP</v>
      </c>
      <c r="AA243" s="2">
        <f>IF(Z243="HERE",Y243,AA242+Graph!$G$1*1000)</f>
        <v>58266873.065306202</v>
      </c>
      <c r="AB243" s="2">
        <f t="shared" si="21"/>
        <v>420000</v>
      </c>
      <c r="AC243" s="2">
        <f t="shared" si="41"/>
        <v>42367592.755822197</v>
      </c>
      <c r="AD243" s="3">
        <f t="shared" si="10"/>
        <v>52800000</v>
      </c>
      <c r="AE243" s="2">
        <f>IF(AE241&gt;=52800000,52800000,IF(AB222=Graph!G$1*1000,AE242+Graph!G$1*1000,AC243))</f>
        <v>48667592.755822197</v>
      </c>
      <c r="AF243" s="3">
        <f t="shared" si="11"/>
        <v>48667592.755822197</v>
      </c>
      <c r="AG243" s="3">
        <f t="shared" si="27"/>
        <v>46620565.396566696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173</v>
      </c>
      <c r="C244" s="7"/>
      <c r="D244" s="2" t="e">
        <f t="shared" si="12"/>
        <v>#N/A</v>
      </c>
      <c r="E244" s="2" t="e">
        <f t="shared" si="22"/>
        <v>#N/A</v>
      </c>
      <c r="F244" s="2">
        <v>1146635.0955582261</v>
      </c>
      <c r="G244" s="2">
        <f t="shared" si="26"/>
        <v>488938.14285714284</v>
      </c>
      <c r="H244" s="2">
        <f t="shared" si="42"/>
        <v>102018046.18439403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2528849.2857142822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1170173.5954381824</v>
      </c>
      <c r="Q244" s="2">
        <f t="shared" si="44"/>
        <v>500000</v>
      </c>
      <c r="R244" s="2">
        <f t="shared" si="43"/>
        <v>104503403.96398556</v>
      </c>
      <c r="S244" s="2">
        <f t="shared" si="17"/>
        <v>488938.14285714924</v>
      </c>
      <c r="T244" s="2">
        <f t="shared" si="18"/>
        <v>11061.857142857276</v>
      </c>
      <c r="U244" s="2">
        <f t="shared" si="19"/>
        <v>500000</v>
      </c>
      <c r="V244" s="2">
        <f t="shared" si="33"/>
        <v>60947242.184393585</v>
      </c>
      <c r="W244" s="2">
        <f t="shared" si="20"/>
        <v>488938.14285714179</v>
      </c>
      <c r="X244" s="2">
        <f t="shared" si="6"/>
        <v>11061.857142858207</v>
      </c>
      <c r="Y244" s="2">
        <f t="shared" si="40"/>
        <v>43556161.779591955</v>
      </c>
      <c r="Z244" s="2" t="str">
        <f t="shared" si="8"/>
        <v>MEEP</v>
      </c>
      <c r="AA244" s="2">
        <f>IF(Z244="HERE",Y244,AA243+Graph!$G$1*1000)</f>
        <v>58686873.065306202</v>
      </c>
      <c r="AB244" s="2">
        <f t="shared" si="21"/>
        <v>420000</v>
      </c>
      <c r="AC244" s="2">
        <f t="shared" si="41"/>
        <v>42367592.755822197</v>
      </c>
      <c r="AD244" s="3">
        <f t="shared" si="10"/>
        <v>52800000</v>
      </c>
      <c r="AE244" s="2">
        <f>IF(AE242&gt;=52800000,52800000,IF(AB223=Graph!G$1*1000,AE243+Graph!G$1*1000,AC244))</f>
        <v>49087592.755822197</v>
      </c>
      <c r="AF244" s="3">
        <f t="shared" si="11"/>
        <v>49087592.755822197</v>
      </c>
      <c r="AG244" s="3">
        <f t="shared" si="27"/>
        <v>46998565.396566696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174</v>
      </c>
      <c r="C245" s="7"/>
      <c r="D245" s="2" t="e">
        <f t="shared" si="12"/>
        <v>#N/A</v>
      </c>
      <c r="E245" s="2" t="e">
        <f t="shared" si="22"/>
        <v>#N/A</v>
      </c>
      <c r="F245" s="2">
        <v>1150649.4117647111</v>
      </c>
      <c r="G245" s="2">
        <f t="shared" si="26"/>
        <v>488938.14285714284</v>
      </c>
      <c r="H245" s="2">
        <f t="shared" si="42"/>
        <v>102506984.32725118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2539911.1428571395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1174290.3721488714</v>
      </c>
      <c r="Q245" s="2">
        <f t="shared" si="44"/>
        <v>500000</v>
      </c>
      <c r="R245" s="2">
        <f t="shared" si="43"/>
        <v>105003403.96398556</v>
      </c>
      <c r="S245" s="2">
        <f t="shared" si="17"/>
        <v>488938.14285714924</v>
      </c>
      <c r="T245" s="2">
        <f t="shared" si="18"/>
        <v>11061.857142857276</v>
      </c>
      <c r="U245" s="2">
        <f t="shared" si="19"/>
        <v>500000</v>
      </c>
      <c r="V245" s="2">
        <f t="shared" si="33"/>
        <v>61436180.327250727</v>
      </c>
      <c r="W245" s="2">
        <f t="shared" si="20"/>
        <v>488938.14285714179</v>
      </c>
      <c r="X245" s="2">
        <f t="shared" si="6"/>
        <v>11061.857142858207</v>
      </c>
      <c r="Y245" s="2">
        <f t="shared" si="40"/>
        <v>43567223.636734813</v>
      </c>
      <c r="Z245" s="2" t="str">
        <f t="shared" si="8"/>
        <v>MEEP</v>
      </c>
      <c r="AA245" s="2">
        <f>IF(Z245="HERE",Y245,AA244+Graph!$G$1*1000)</f>
        <v>59106873.065306202</v>
      </c>
      <c r="AB245" s="2">
        <f t="shared" si="21"/>
        <v>420000</v>
      </c>
      <c r="AC245" s="2">
        <f t="shared" si="41"/>
        <v>42367592.755822197</v>
      </c>
      <c r="AD245" s="3">
        <f t="shared" si="10"/>
        <v>52800000</v>
      </c>
      <c r="AE245" s="2">
        <f>IF(AE243&gt;=52800000,52800000,IF(AB224=Graph!G$1*1000,AE244+Graph!G$1*1000,AC245))</f>
        <v>49507592.755822197</v>
      </c>
      <c r="AF245" s="3">
        <f t="shared" si="11"/>
        <v>49507592.755822197</v>
      </c>
      <c r="AG245" s="3">
        <f t="shared" si="27"/>
        <v>47376565.396566696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175</v>
      </c>
      <c r="C246" s="7"/>
      <c r="D246" s="2" t="e">
        <f t="shared" si="12"/>
        <v>#N/A</v>
      </c>
      <c r="E246" s="2" t="e">
        <f t="shared" si="22"/>
        <v>#N/A</v>
      </c>
      <c r="F246" s="2">
        <v>1154663.7279711664</v>
      </c>
      <c r="G246" s="2">
        <f t="shared" si="26"/>
        <v>488938.14285714284</v>
      </c>
      <c r="H246" s="2">
        <f t="shared" si="42"/>
        <v>102995922.47010833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2550972.9999999967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1178407.1488595307</v>
      </c>
      <c r="Q246" s="2">
        <f t="shared" si="44"/>
        <v>500000</v>
      </c>
      <c r="R246" s="2">
        <f t="shared" si="43"/>
        <v>105503403.96398556</v>
      </c>
      <c r="S246" s="2">
        <f t="shared" si="17"/>
        <v>488938.14285714924</v>
      </c>
      <c r="T246" s="2">
        <f t="shared" si="18"/>
        <v>11061.857142857276</v>
      </c>
      <c r="U246" s="2">
        <f t="shared" si="19"/>
        <v>500000</v>
      </c>
      <c r="V246" s="2">
        <f t="shared" si="33"/>
        <v>61925118.470107868</v>
      </c>
      <c r="W246" s="2">
        <f t="shared" si="20"/>
        <v>488938.14285714179</v>
      </c>
      <c r="X246" s="2">
        <f t="shared" si="6"/>
        <v>11061.857142858207</v>
      </c>
      <c r="Y246" s="2">
        <f t="shared" si="40"/>
        <v>43578285.493877672</v>
      </c>
      <c r="Z246" s="2" t="str">
        <f t="shared" si="8"/>
        <v>MEEP</v>
      </c>
      <c r="AA246" s="2">
        <f>IF(Z246="HERE",Y246,AA245+Graph!$G$1*1000)</f>
        <v>59526873.065306202</v>
      </c>
      <c r="AB246" s="2">
        <f t="shared" si="21"/>
        <v>420000</v>
      </c>
      <c r="AC246" s="2">
        <f t="shared" si="41"/>
        <v>42367592.755822197</v>
      </c>
      <c r="AD246" s="3">
        <f t="shared" si="10"/>
        <v>52800000</v>
      </c>
      <c r="AE246" s="2">
        <f>IF(AE244&gt;=52800000,52800000,IF(AB225=Graph!G$1*1000,AE245+Graph!G$1*1000,AC246))</f>
        <v>49927592.755822197</v>
      </c>
      <c r="AF246" s="3">
        <f t="shared" si="11"/>
        <v>49927592.755822197</v>
      </c>
      <c r="AG246" s="3">
        <f t="shared" si="27"/>
        <v>47754565.396566696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176</v>
      </c>
      <c r="C247" s="7"/>
      <c r="D247" s="2" t="e">
        <f t="shared" si="12"/>
        <v>#N/A</v>
      </c>
      <c r="E247" s="2" t="e">
        <f t="shared" si="22"/>
        <v>#N/A</v>
      </c>
      <c r="F247" s="2">
        <v>1158678.0441776514</v>
      </c>
      <c r="G247" s="2">
        <f t="shared" si="26"/>
        <v>488938.14285714284</v>
      </c>
      <c r="H247" s="2">
        <f t="shared" si="42"/>
        <v>103484860.61296548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2562034.857142854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1182523.9255702198</v>
      </c>
      <c r="Q247" s="2">
        <f t="shared" si="44"/>
        <v>500000</v>
      </c>
      <c r="R247" s="2">
        <f t="shared" si="43"/>
        <v>106003403.96398556</v>
      </c>
      <c r="S247" s="2">
        <f t="shared" si="17"/>
        <v>488938.14285714924</v>
      </c>
      <c r="T247" s="2">
        <f t="shared" si="18"/>
        <v>11061.857142857276</v>
      </c>
      <c r="U247" s="2">
        <f t="shared" si="19"/>
        <v>500000</v>
      </c>
      <c r="V247" s="2">
        <f t="shared" si="33"/>
        <v>62414056.61296501</v>
      </c>
      <c r="W247" s="2">
        <f t="shared" si="20"/>
        <v>488938.14285714179</v>
      </c>
      <c r="X247" s="2">
        <f t="shared" si="6"/>
        <v>11061.857142858207</v>
      </c>
      <c r="Y247" s="2">
        <f t="shared" si="40"/>
        <v>43589347.35102053</v>
      </c>
      <c r="Z247" s="2" t="str">
        <f t="shared" si="8"/>
        <v>MEEP</v>
      </c>
      <c r="AA247" s="2">
        <f>IF(Z247="HERE",Y247,AA246+Graph!$G$1*1000)</f>
        <v>59946873.065306202</v>
      </c>
      <c r="AB247" s="2">
        <f t="shared" si="21"/>
        <v>420000</v>
      </c>
      <c r="AC247" s="2">
        <f t="shared" si="41"/>
        <v>42367592.755822197</v>
      </c>
      <c r="AD247" s="3">
        <f t="shared" si="10"/>
        <v>52800000</v>
      </c>
      <c r="AE247" s="2">
        <f>IF(AE245&gt;=52800000,52800000,IF(AB226=Graph!G$1*1000,AE246+Graph!G$1*1000,AC247))</f>
        <v>50347592.755822197</v>
      </c>
      <c r="AF247" s="3">
        <f t="shared" si="11"/>
        <v>50347592.755822197</v>
      </c>
      <c r="AG247" s="3">
        <f t="shared" si="27"/>
        <v>48132565.396566696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177</v>
      </c>
      <c r="C248" s="7"/>
      <c r="D248" s="2" t="e">
        <f t="shared" si="12"/>
        <v>#N/A</v>
      </c>
      <c r="E248" s="2" t="e">
        <f t="shared" si="22"/>
        <v>#N/A</v>
      </c>
      <c r="F248" s="2">
        <v>1162692.3603841364</v>
      </c>
      <c r="G248" s="2">
        <f t="shared" si="26"/>
        <v>488938.14285714284</v>
      </c>
      <c r="H248" s="2">
        <f t="shared" si="42"/>
        <v>103973798.75582263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2573096.7142857113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1186640.7022809088</v>
      </c>
      <c r="Q248" s="2">
        <f t="shared" si="44"/>
        <v>500000</v>
      </c>
      <c r="R248" s="2">
        <f t="shared" si="43"/>
        <v>106503403.96398556</v>
      </c>
      <c r="S248" s="2">
        <f t="shared" si="17"/>
        <v>488938.14285714924</v>
      </c>
      <c r="T248" s="2">
        <f t="shared" si="18"/>
        <v>11061.857142857276</v>
      </c>
      <c r="U248" s="2">
        <f t="shared" si="19"/>
        <v>500000</v>
      </c>
      <c r="V248" s="2">
        <f t="shared" si="33"/>
        <v>62902994.755822152</v>
      </c>
      <c r="W248" s="2">
        <f t="shared" si="20"/>
        <v>488938.14285714179</v>
      </c>
      <c r="X248" s="2">
        <f t="shared" si="6"/>
        <v>11061.857142858207</v>
      </c>
      <c r="Y248" s="2">
        <f t="shared" si="40"/>
        <v>43600409.208163388</v>
      </c>
      <c r="Z248" s="2" t="str">
        <f t="shared" si="8"/>
        <v>MEEP</v>
      </c>
      <c r="AA248" s="2">
        <f>IF(Z248="HERE",Y248,AA247+Graph!$G$1*1000)</f>
        <v>60366873.065306202</v>
      </c>
      <c r="AB248" s="2">
        <f t="shared" si="21"/>
        <v>420000</v>
      </c>
      <c r="AC248" s="2">
        <f t="shared" si="41"/>
        <v>42367592.755822197</v>
      </c>
      <c r="AD248" s="3">
        <f t="shared" si="10"/>
        <v>52800000</v>
      </c>
      <c r="AE248" s="2">
        <f>IF(AE246&gt;=52800000,52800000,IF(AB227=Graph!G$1*1000,AE247+Graph!G$1*1000,AC248))</f>
        <v>50767592.755822197</v>
      </c>
      <c r="AF248" s="3">
        <f t="shared" si="11"/>
        <v>50767592.755822197</v>
      </c>
      <c r="AG248" s="3">
        <f t="shared" si="27"/>
        <v>48510565.396566696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178</v>
      </c>
      <c r="C249" s="7"/>
      <c r="D249" s="2" t="e">
        <f t="shared" si="12"/>
        <v>#N/A</v>
      </c>
      <c r="E249" s="2" t="e">
        <f t="shared" si="22"/>
        <v>#N/A</v>
      </c>
      <c r="F249" s="2">
        <v>1166706.6765906215</v>
      </c>
      <c r="G249" s="2">
        <f t="shared" si="26"/>
        <v>488938.14285714284</v>
      </c>
      <c r="H249" s="2">
        <f t="shared" si="42"/>
        <v>104462736.89867978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2584158.5714285686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1190757.4789915979</v>
      </c>
      <c r="Q249" s="2">
        <f t="shared" si="44"/>
        <v>500000</v>
      </c>
      <c r="R249" s="2">
        <f t="shared" si="43"/>
        <v>107003403.96398556</v>
      </c>
      <c r="S249" s="2">
        <f t="shared" si="17"/>
        <v>488938.14285714924</v>
      </c>
      <c r="T249" s="2">
        <f t="shared" si="18"/>
        <v>11061.857142857276</v>
      </c>
      <c r="U249" s="2">
        <f t="shared" si="19"/>
        <v>500000</v>
      </c>
      <c r="V249" s="2">
        <f t="shared" si="33"/>
        <v>63391932.898679294</v>
      </c>
      <c r="W249" s="2">
        <f t="shared" si="20"/>
        <v>488938.14285714179</v>
      </c>
      <c r="X249" s="2">
        <f t="shared" si="6"/>
        <v>11061.857142858207</v>
      </c>
      <c r="Y249" s="2">
        <f t="shared" si="40"/>
        <v>43611471.065306246</v>
      </c>
      <c r="Z249" s="2" t="str">
        <f t="shared" si="8"/>
        <v>MEEP</v>
      </c>
      <c r="AA249" s="2">
        <f>IF(Z249="HERE",Y249,AA248+Graph!$G$1*1000)</f>
        <v>60786873.065306202</v>
      </c>
      <c r="AB249" s="2">
        <f t="shared" si="21"/>
        <v>420000</v>
      </c>
      <c r="AC249" s="2">
        <f t="shared" si="41"/>
        <v>42367592.755822197</v>
      </c>
      <c r="AD249" s="3">
        <f t="shared" si="10"/>
        <v>52800000</v>
      </c>
      <c r="AE249" s="2">
        <f>IF(AE247&gt;=52800000,52800000,IF(AB228=Graph!G$1*1000,AE248+Graph!G$1*1000,AC249))</f>
        <v>51187592.755822197</v>
      </c>
      <c r="AF249" s="3">
        <f t="shared" si="11"/>
        <v>51187592.755822197</v>
      </c>
      <c r="AG249" s="3">
        <f t="shared" si="27"/>
        <v>48888565.396566696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179</v>
      </c>
      <c r="C250" s="7"/>
      <c r="D250" s="2" t="e">
        <f t="shared" si="12"/>
        <v>#N/A</v>
      </c>
      <c r="E250" s="2" t="e">
        <f t="shared" si="22"/>
        <v>#N/A</v>
      </c>
      <c r="F250" s="2">
        <v>1170720.9927971065</v>
      </c>
      <c r="G250" s="2">
        <f t="shared" si="26"/>
        <v>488938.14285714284</v>
      </c>
      <c r="H250" s="2">
        <f t="shared" si="42"/>
        <v>104951675.04153693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2595220.4285714258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1194874.255702287</v>
      </c>
      <c r="Q250" s="2">
        <f t="shared" si="44"/>
        <v>500000</v>
      </c>
      <c r="R250" s="2">
        <f t="shared" si="43"/>
        <v>107503403.96398556</v>
      </c>
      <c r="S250" s="2">
        <f t="shared" si="17"/>
        <v>488938.14285714924</v>
      </c>
      <c r="T250" s="2">
        <f t="shared" si="18"/>
        <v>11061.857142857276</v>
      </c>
      <c r="U250" s="2">
        <f t="shared" si="19"/>
        <v>500000</v>
      </c>
      <c r="V250" s="2">
        <f t="shared" si="33"/>
        <v>63880871.041536435</v>
      </c>
      <c r="W250" s="2">
        <f t="shared" si="20"/>
        <v>488938.14285714179</v>
      </c>
      <c r="X250" s="2">
        <f t="shared" si="6"/>
        <v>11061.857142858207</v>
      </c>
      <c r="Y250" s="2">
        <f t="shared" si="40"/>
        <v>43622532.922449104</v>
      </c>
      <c r="Z250" s="2" t="str">
        <f t="shared" si="8"/>
        <v>MEEP</v>
      </c>
      <c r="AA250" s="2">
        <f>IF(Z250="HERE",Y250,AA249+Graph!$G$1*1000)</f>
        <v>61206873.065306202</v>
      </c>
      <c r="AB250" s="2">
        <f t="shared" si="21"/>
        <v>420000</v>
      </c>
      <c r="AC250" s="2">
        <f t="shared" si="41"/>
        <v>42367592.755822197</v>
      </c>
      <c r="AD250" s="3">
        <f t="shared" si="10"/>
        <v>52800000</v>
      </c>
      <c r="AE250" s="2">
        <f>IF(AE248&gt;=52800000,52800000,IF(AB229=Graph!G$1*1000,AE249+Graph!G$1*1000,AC250))</f>
        <v>51607592.755822197</v>
      </c>
      <c r="AF250" s="3">
        <f t="shared" si="11"/>
        <v>51607592.755822197</v>
      </c>
      <c r="AG250" s="3">
        <f t="shared" si="27"/>
        <v>49287565.396566696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180</v>
      </c>
      <c r="C251" s="7"/>
      <c r="D251" s="2" t="e">
        <f t="shared" si="12"/>
        <v>#N/A</v>
      </c>
      <c r="E251" s="2" t="e">
        <f t="shared" si="22"/>
        <v>#N/A</v>
      </c>
      <c r="F251" s="2">
        <v>1174735.3090035915</v>
      </c>
      <c r="G251" s="2">
        <f t="shared" si="26"/>
        <v>488938.14285714284</v>
      </c>
      <c r="H251" s="2">
        <f t="shared" si="42"/>
        <v>105440613.18439408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2606282.2857142831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1198991.032412976</v>
      </c>
      <c r="Q251" s="2">
        <f t="shared" si="44"/>
        <v>500000</v>
      </c>
      <c r="R251" s="2">
        <f t="shared" si="43"/>
        <v>108003403.96398556</v>
      </c>
      <c r="S251" s="2">
        <f t="shared" si="17"/>
        <v>488938.14285714924</v>
      </c>
      <c r="T251" s="2">
        <f t="shared" si="18"/>
        <v>11061.857142857276</v>
      </c>
      <c r="U251" s="2">
        <f t="shared" si="19"/>
        <v>500000</v>
      </c>
      <c r="V251" s="2">
        <f t="shared" si="33"/>
        <v>64369809.184393577</v>
      </c>
      <c r="W251" s="2">
        <f t="shared" si="20"/>
        <v>488938.14285714179</v>
      </c>
      <c r="X251" s="2">
        <f t="shared" si="6"/>
        <v>11061.857142858207</v>
      </c>
      <c r="Y251" s="2">
        <f t="shared" si="40"/>
        <v>43633594.779591963</v>
      </c>
      <c r="Z251" s="2" t="str">
        <f t="shared" si="8"/>
        <v>MEEP</v>
      </c>
      <c r="AA251" s="2">
        <f>IF(Z251="HERE",Y251,AA250+Graph!$G$1*1000)</f>
        <v>61626873.065306202</v>
      </c>
      <c r="AB251" s="2">
        <f t="shared" si="21"/>
        <v>420000</v>
      </c>
      <c r="AC251" s="2">
        <f t="shared" si="41"/>
        <v>42367592.755822197</v>
      </c>
      <c r="AD251" s="3">
        <f t="shared" si="10"/>
        <v>52800000</v>
      </c>
      <c r="AE251" s="2">
        <f>IF(AE249&gt;=52800000,52800000,IF(AB230=Graph!G$1*1000,AE250+Graph!G$1*1000,AC251))</f>
        <v>52027592.755822197</v>
      </c>
      <c r="AF251" s="3">
        <f t="shared" si="11"/>
        <v>52027592.755822197</v>
      </c>
      <c r="AG251" s="3">
        <f t="shared" si="27"/>
        <v>49680379.637791112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181</v>
      </c>
      <c r="C252" s="7"/>
      <c r="D252" s="2" t="e">
        <f t="shared" si="12"/>
        <v>#N/A</v>
      </c>
      <c r="E252" s="2" t="e">
        <f t="shared" si="22"/>
        <v>#N/A</v>
      </c>
      <c r="F252" s="2">
        <v>1178749.6252100766</v>
      </c>
      <c r="G252" s="2">
        <f t="shared" si="26"/>
        <v>488938.14285714284</v>
      </c>
      <c r="H252" s="2">
        <f t="shared" si="42"/>
        <v>105929551.32725123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2617344.1428571404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1203107.8091236353</v>
      </c>
      <c r="Q252" s="2">
        <f t="shared" si="44"/>
        <v>500000</v>
      </c>
      <c r="R252" s="2">
        <f t="shared" si="43"/>
        <v>108503403.96398556</v>
      </c>
      <c r="S252" s="2">
        <f t="shared" si="17"/>
        <v>488938.14285714924</v>
      </c>
      <c r="T252" s="2">
        <f t="shared" si="18"/>
        <v>11061.857142857276</v>
      </c>
      <c r="U252" s="2">
        <f t="shared" si="19"/>
        <v>500000</v>
      </c>
      <c r="V252" s="2">
        <f t="shared" si="33"/>
        <v>64858747.327250719</v>
      </c>
      <c r="W252" s="2">
        <f t="shared" si="20"/>
        <v>488938.14285714179</v>
      </c>
      <c r="X252" s="2">
        <f t="shared" si="6"/>
        <v>11061.857142858207</v>
      </c>
      <c r="Y252" s="2">
        <f t="shared" si="40"/>
        <v>43644656.636734821</v>
      </c>
      <c r="Z252" s="2" t="str">
        <f t="shared" si="8"/>
        <v>MEEP</v>
      </c>
      <c r="AA252" s="2">
        <f>IF(Z252="HERE",Y252,AA251+Graph!$G$1*1000)</f>
        <v>62046873.065306202</v>
      </c>
      <c r="AB252" s="2">
        <f t="shared" si="21"/>
        <v>420000</v>
      </c>
      <c r="AC252" s="2">
        <f t="shared" si="41"/>
        <v>42367592.755822197</v>
      </c>
      <c r="AD252" s="3">
        <f t="shared" si="10"/>
        <v>52800000</v>
      </c>
      <c r="AE252" s="2">
        <f>IF(AE250&gt;=52800000,52800000,IF(AB231=Graph!G$1*1000,AE251+Graph!G$1*1000,AC252))</f>
        <v>52447592.755822197</v>
      </c>
      <c r="AF252" s="3">
        <f t="shared" si="11"/>
        <v>52447592.755822197</v>
      </c>
      <c r="AG252" s="3">
        <f t="shared" si="27"/>
        <v>49701379.637791112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182</v>
      </c>
      <c r="C253" s="7"/>
      <c r="D253" s="2" t="e">
        <f t="shared" si="12"/>
        <v>#N/A</v>
      </c>
      <c r="E253" s="2" t="e">
        <f t="shared" si="22"/>
        <v>#N/A</v>
      </c>
      <c r="F253" s="2">
        <v>1182763.9414165616</v>
      </c>
      <c r="G253" s="2">
        <f t="shared" si="26"/>
        <v>488938.14285714284</v>
      </c>
      <c r="H253" s="2">
        <f t="shared" si="42"/>
        <v>106418489.47010837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2628405.9999999977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1207224.5858343244</v>
      </c>
      <c r="Q253" s="2">
        <f t="shared" si="44"/>
        <v>500000</v>
      </c>
      <c r="R253" s="2">
        <f t="shared" si="43"/>
        <v>109003403.96398556</v>
      </c>
      <c r="S253" s="2">
        <f t="shared" si="17"/>
        <v>488938.14285714924</v>
      </c>
      <c r="T253" s="2">
        <f t="shared" si="18"/>
        <v>11061.857142857276</v>
      </c>
      <c r="U253" s="2">
        <f t="shared" si="19"/>
        <v>500000</v>
      </c>
      <c r="V253" s="2">
        <f t="shared" si="33"/>
        <v>65347685.470107861</v>
      </c>
      <c r="W253" s="2">
        <f t="shared" si="20"/>
        <v>488938.14285714179</v>
      </c>
      <c r="X253" s="2">
        <f t="shared" si="6"/>
        <v>11061.857142858207</v>
      </c>
      <c r="Y253" s="2">
        <f t="shared" si="40"/>
        <v>43655718.493877679</v>
      </c>
      <c r="Z253" s="2" t="str">
        <f t="shared" si="8"/>
        <v>MEEP</v>
      </c>
      <c r="AA253" s="2">
        <f>IF(Z253="HERE",Y253,AA252+Graph!$G$1*1000)</f>
        <v>62466873.065306202</v>
      </c>
      <c r="AB253" s="2">
        <f t="shared" si="21"/>
        <v>420000</v>
      </c>
      <c r="AC253" s="2">
        <f t="shared" si="41"/>
        <v>42367592.755822197</v>
      </c>
      <c r="AD253" s="3">
        <f t="shared" si="10"/>
        <v>52800000</v>
      </c>
      <c r="AE253" s="2">
        <f>IF(AE251&gt;=52800000,52800000,IF(AB232=Graph!G$1*1000,AE252+Graph!G$1*1000,AC253))</f>
        <v>52867592.755822197</v>
      </c>
      <c r="AF253" s="3">
        <f t="shared" si="11"/>
        <v>52800000</v>
      </c>
      <c r="AG253" s="3">
        <f t="shared" si="27"/>
        <v>49722379.637791112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183</v>
      </c>
      <c r="C254" s="7"/>
      <c r="D254" s="2" t="e">
        <f t="shared" si="12"/>
        <v>#N/A</v>
      </c>
      <c r="E254" s="2" t="e">
        <f t="shared" si="22"/>
        <v>#N/A</v>
      </c>
      <c r="F254" s="2">
        <v>1186778.2576230466</v>
      </c>
      <c r="G254" s="2">
        <f t="shared" si="26"/>
        <v>488938.14285714284</v>
      </c>
      <c r="H254" s="2">
        <f t="shared" si="42"/>
        <v>106907427.61296552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2639467.8571428549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1211341.3625450134</v>
      </c>
      <c r="Q254" s="2">
        <f t="shared" si="44"/>
        <v>500000</v>
      </c>
      <c r="R254" s="2">
        <f t="shared" si="43"/>
        <v>109503403.96398556</v>
      </c>
      <c r="S254" s="2">
        <f t="shared" si="17"/>
        <v>488938.14285714924</v>
      </c>
      <c r="T254" s="2">
        <f t="shared" si="18"/>
        <v>11061.857142857276</v>
      </c>
      <c r="U254" s="2">
        <f t="shared" si="19"/>
        <v>500000</v>
      </c>
      <c r="V254" s="2">
        <f t="shared" si="33"/>
        <v>65836623.612965003</v>
      </c>
      <c r="W254" s="2">
        <f t="shared" si="20"/>
        <v>488938.14285714179</v>
      </c>
      <c r="X254" s="2">
        <f t="shared" si="6"/>
        <v>11061.857142858207</v>
      </c>
      <c r="Y254" s="2">
        <f t="shared" si="40"/>
        <v>43666780.351020537</v>
      </c>
      <c r="Z254" s="2" t="str">
        <f t="shared" si="8"/>
        <v>MEEP</v>
      </c>
      <c r="AA254" s="2">
        <f>IF(Z254="HERE",Y254,AA253+Graph!$G$1*1000)</f>
        <v>62886873.065306202</v>
      </c>
      <c r="AB254" s="2">
        <f t="shared" si="21"/>
        <v>420000</v>
      </c>
      <c r="AC254" s="2">
        <f t="shared" si="41"/>
        <v>42367592.755822197</v>
      </c>
      <c r="AD254" s="3">
        <f t="shared" si="10"/>
        <v>52800000</v>
      </c>
      <c r="AE254" s="2">
        <f>IF(AE252&gt;=52800000,52800000,IF(AB233=Graph!G$1*1000,AE253+Graph!G$1*1000,AC254))</f>
        <v>53287592.755822197</v>
      </c>
      <c r="AF254" s="3">
        <f t="shared" si="11"/>
        <v>52800000</v>
      </c>
      <c r="AG254" s="3">
        <f t="shared" si="27"/>
        <v>49743379.637791112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184</v>
      </c>
      <c r="C255" s="7"/>
      <c r="D255" s="2" t="e">
        <f t="shared" si="12"/>
        <v>#N/A</v>
      </c>
      <c r="E255" s="2" t="e">
        <f t="shared" si="22"/>
        <v>#N/A</v>
      </c>
      <c r="F255" s="2">
        <v>1190792.5738295317</v>
      </c>
      <c r="G255" s="2">
        <f t="shared" si="26"/>
        <v>488938.14285714284</v>
      </c>
      <c r="H255" s="2">
        <f t="shared" si="42"/>
        <v>107396365.75582267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2650529.7142857122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1215458.1392557025</v>
      </c>
      <c r="Q255" s="2">
        <f t="shared" si="44"/>
        <v>500000</v>
      </c>
      <c r="R255" s="2">
        <f t="shared" si="43"/>
        <v>110003403.96398556</v>
      </c>
      <c r="S255" s="2">
        <f t="shared" si="17"/>
        <v>488938.14285714924</v>
      </c>
      <c r="T255" s="2">
        <f t="shared" si="18"/>
        <v>11061.857142857276</v>
      </c>
      <c r="U255" s="2">
        <f t="shared" si="19"/>
        <v>500000</v>
      </c>
      <c r="V255" s="2">
        <f t="shared" si="33"/>
        <v>66325561.755822144</v>
      </c>
      <c r="W255" s="2">
        <f t="shared" si="20"/>
        <v>488938.14285714179</v>
      </c>
      <c r="X255" s="2">
        <f t="shared" si="6"/>
        <v>11061.857142858207</v>
      </c>
      <c r="Y255" s="2">
        <f t="shared" si="40"/>
        <v>43677842.208163396</v>
      </c>
      <c r="Z255" s="2" t="str">
        <f t="shared" si="8"/>
        <v>MEEP</v>
      </c>
      <c r="AA255" s="2">
        <f>IF(Z255="HERE",Y255,AA254+Graph!$G$1*1000)</f>
        <v>63306873.065306202</v>
      </c>
      <c r="AB255" s="2">
        <f t="shared" si="21"/>
        <v>420000</v>
      </c>
      <c r="AC255" s="2">
        <f t="shared" si="41"/>
        <v>42367592.755822197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7"/>
        <v>49764379.637791112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185</v>
      </c>
      <c r="C256" s="7"/>
      <c r="D256" s="2" t="e">
        <f t="shared" si="12"/>
        <v>#N/A</v>
      </c>
      <c r="E256" s="2" t="e">
        <f t="shared" si="22"/>
        <v>#N/A</v>
      </c>
      <c r="F256" s="2">
        <v>1194806.8900360167</v>
      </c>
      <c r="G256" s="2">
        <f t="shared" si="26"/>
        <v>488938.14285714284</v>
      </c>
      <c r="H256" s="2">
        <f t="shared" si="42"/>
        <v>107885303.89867982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2661591.5714285695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1219574.9159663916</v>
      </c>
      <c r="Q256" s="2">
        <f t="shared" si="44"/>
        <v>500000</v>
      </c>
      <c r="R256" s="2">
        <f t="shared" si="43"/>
        <v>110503403.96398556</v>
      </c>
      <c r="S256" s="2">
        <f t="shared" si="17"/>
        <v>488938.14285714924</v>
      </c>
      <c r="T256" s="2">
        <f t="shared" si="18"/>
        <v>11061.857142857276</v>
      </c>
      <c r="U256" s="2">
        <f t="shared" si="19"/>
        <v>500000</v>
      </c>
      <c r="V256" s="2">
        <f t="shared" si="33"/>
        <v>66814499.898679286</v>
      </c>
      <c r="W256" s="2">
        <f t="shared" si="20"/>
        <v>488938.14285714179</v>
      </c>
      <c r="X256" s="2">
        <f t="shared" si="6"/>
        <v>11061.857142858207</v>
      </c>
      <c r="Y256" s="2">
        <f t="shared" si="40"/>
        <v>43688904.065306254</v>
      </c>
      <c r="Z256" s="2" t="str">
        <f t="shared" si="8"/>
        <v>MEEP</v>
      </c>
      <c r="AA256" s="2">
        <f>IF(Z256="HERE",Y256,AA255+Graph!$G$1*1000)</f>
        <v>63726873.065306202</v>
      </c>
      <c r="AB256" s="2">
        <f t="shared" si="21"/>
        <v>420000</v>
      </c>
      <c r="AC256" s="2">
        <f t="shared" si="41"/>
        <v>42367592.755822197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7"/>
        <v>49785379.637791112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186</v>
      </c>
      <c r="C257" s="7"/>
      <c r="D257" s="2" t="e">
        <f t="shared" si="12"/>
        <v>#N/A</v>
      </c>
      <c r="E257" s="2" t="e">
        <f t="shared" si="22"/>
        <v>#N/A</v>
      </c>
      <c r="F257" s="2">
        <v>1198821.2062425017</v>
      </c>
      <c r="G257" s="2">
        <f t="shared" si="26"/>
        <v>488938.14285714284</v>
      </c>
      <c r="H257" s="2">
        <f t="shared" si="42"/>
        <v>108374242.04153697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2672653.4285714268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1223691.6926770806</v>
      </c>
      <c r="Q257" s="2">
        <f t="shared" si="44"/>
        <v>500000</v>
      </c>
      <c r="R257" s="2">
        <f t="shared" si="43"/>
        <v>111003403.96398556</v>
      </c>
      <c r="S257" s="2">
        <f t="shared" si="17"/>
        <v>488938.14285714924</v>
      </c>
      <c r="T257" s="2">
        <f t="shared" si="18"/>
        <v>11061.857142857276</v>
      </c>
      <c r="U257" s="2">
        <f t="shared" si="19"/>
        <v>500000</v>
      </c>
      <c r="V257" s="2">
        <f t="shared" si="33"/>
        <v>67303438.041536435</v>
      </c>
      <c r="W257" s="2">
        <f t="shared" si="20"/>
        <v>488938.14285714924</v>
      </c>
      <c r="X257" s="2">
        <f t="shared" si="6"/>
        <v>11061.857142850757</v>
      </c>
      <c r="Y257" s="2">
        <f t="shared" si="40"/>
        <v>43699965.922449104</v>
      </c>
      <c r="Z257" s="2" t="str">
        <f t="shared" si="8"/>
        <v>MEEP</v>
      </c>
      <c r="AA257" s="2">
        <f>IF(Z257="HERE",Y257,AA256+Graph!$G$1*1000)</f>
        <v>64146873.065306202</v>
      </c>
      <c r="AB257" s="2">
        <f t="shared" si="21"/>
        <v>420000</v>
      </c>
      <c r="AC257" s="2">
        <f t="shared" si="41"/>
        <v>42367592.755822197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7"/>
        <v>49806379.637791112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187</v>
      </c>
      <c r="C258" s="7"/>
      <c r="D258" s="2" t="e">
        <f t="shared" si="12"/>
        <v>#N/A</v>
      </c>
      <c r="E258" s="2" t="e">
        <f t="shared" si="22"/>
        <v>#N/A</v>
      </c>
      <c r="F258" s="2">
        <v>1202835.522448957</v>
      </c>
      <c r="G258" s="2">
        <f t="shared" si="26"/>
        <v>488938.14285714284</v>
      </c>
      <c r="H258" s="2">
        <f t="shared" si="42"/>
        <v>108863180.18439412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2683715.2857142841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1227808.4693877399</v>
      </c>
      <c r="Q258" s="2">
        <f t="shared" si="44"/>
        <v>500000</v>
      </c>
      <c r="R258" s="2">
        <f t="shared" si="43"/>
        <v>111503403.96398556</v>
      </c>
      <c r="S258" s="2">
        <f t="shared" si="17"/>
        <v>488938.14285714924</v>
      </c>
      <c r="T258" s="2">
        <f t="shared" si="18"/>
        <v>11061.857142857276</v>
      </c>
      <c r="U258" s="2">
        <f t="shared" si="19"/>
        <v>500000</v>
      </c>
      <c r="V258" s="2">
        <f t="shared" si="33"/>
        <v>67792376.184393585</v>
      </c>
      <c r="W258" s="2">
        <f t="shared" si="20"/>
        <v>488938.14285714924</v>
      </c>
      <c r="X258" s="2">
        <f t="shared" si="6"/>
        <v>11061.857142850757</v>
      </c>
      <c r="Y258" s="2">
        <f t="shared" si="40"/>
        <v>43711027.779591955</v>
      </c>
      <c r="Z258" s="2" t="str">
        <f t="shared" si="8"/>
        <v>MEEP</v>
      </c>
      <c r="AA258" s="2">
        <f>IF(Z258="HERE",Y258,AA257+Graph!$G$1*1000)</f>
        <v>64566873.065306202</v>
      </c>
      <c r="AB258" s="2">
        <f t="shared" si="21"/>
        <v>420000</v>
      </c>
      <c r="AC258" s="2">
        <f t="shared" si="41"/>
        <v>42367592.755822197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49827379.637791112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188</v>
      </c>
      <c r="C259" s="7"/>
      <c r="D259" s="2" t="e">
        <f t="shared" si="12"/>
        <v>#N/A</v>
      </c>
      <c r="E259" s="2" t="e">
        <f t="shared" si="22"/>
        <v>#N/A</v>
      </c>
      <c r="F259" s="2">
        <v>1206849.838655442</v>
      </c>
      <c r="G259" s="2">
        <f t="shared" si="26"/>
        <v>488938.14285714284</v>
      </c>
      <c r="H259" s="2">
        <f t="shared" si="42"/>
        <v>109352118.32725127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2694777.1428571413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1231925.246098429</v>
      </c>
      <c r="Q259" s="2">
        <f t="shared" si="44"/>
        <v>500000</v>
      </c>
      <c r="R259" s="2">
        <f t="shared" si="43"/>
        <v>112003403.96398556</v>
      </c>
      <c r="S259" s="2">
        <f t="shared" si="17"/>
        <v>488938.14285714924</v>
      </c>
      <c r="T259" s="2">
        <f t="shared" si="18"/>
        <v>11061.857142857276</v>
      </c>
      <c r="U259" s="2">
        <f t="shared" si="19"/>
        <v>500000</v>
      </c>
      <c r="V259" s="2">
        <f t="shared" si="33"/>
        <v>68281314.327250734</v>
      </c>
      <c r="W259" s="2">
        <f t="shared" si="20"/>
        <v>488938.14285714924</v>
      </c>
      <c r="X259" s="2">
        <f t="shared" si="6"/>
        <v>11061.857142850757</v>
      </c>
      <c r="Y259" s="2">
        <f t="shared" si="40"/>
        <v>43722089.636734806</v>
      </c>
      <c r="Z259" s="2" t="str">
        <f t="shared" si="8"/>
        <v>MEEP</v>
      </c>
      <c r="AA259" s="2">
        <f>IF(Z259="HERE",Y259,AA258+Graph!$G$1*1000)</f>
        <v>64986873.065306202</v>
      </c>
      <c r="AB259" s="2">
        <f t="shared" si="21"/>
        <v>420000</v>
      </c>
      <c r="AC259" s="2">
        <f t="shared" si="41"/>
        <v>42367592.755822197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49848379.637791112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189</v>
      </c>
      <c r="C260" s="7"/>
      <c r="D260" s="2" t="e">
        <f t="shared" si="12"/>
        <v>#N/A</v>
      </c>
      <c r="E260" s="2" t="e">
        <f t="shared" si="22"/>
        <v>#N/A</v>
      </c>
      <c r="F260" s="2">
        <v>1210864.154861927</v>
      </c>
      <c r="G260" s="2">
        <f t="shared" si="26"/>
        <v>488938.14285714284</v>
      </c>
      <c r="H260" s="2">
        <f t="shared" si="42"/>
        <v>109841056.47010842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2705838.9999999986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1236042.022809118</v>
      </c>
      <c r="Q260" s="2">
        <f t="shared" si="44"/>
        <v>500000</v>
      </c>
      <c r="R260" s="2">
        <f t="shared" si="43"/>
        <v>112503403.96398556</v>
      </c>
      <c r="S260" s="2">
        <f t="shared" si="17"/>
        <v>488938.14285714924</v>
      </c>
      <c r="T260" s="2">
        <f t="shared" si="18"/>
        <v>11061.857142857276</v>
      </c>
      <c r="U260" s="2">
        <f t="shared" si="19"/>
        <v>500000</v>
      </c>
      <c r="V260" s="2">
        <f t="shared" si="33"/>
        <v>68770252.470107883</v>
      </c>
      <c r="W260" s="2">
        <f t="shared" si="20"/>
        <v>488938.14285714924</v>
      </c>
      <c r="X260" s="2">
        <f t="shared" si="6"/>
        <v>11061.857142850757</v>
      </c>
      <c r="Y260" s="2">
        <f t="shared" si="40"/>
        <v>43733151.493877657</v>
      </c>
      <c r="Z260" s="2" t="str">
        <f t="shared" si="8"/>
        <v>MEEP</v>
      </c>
      <c r="AA260" s="2">
        <f>IF(Z260="HERE",Y260,AA259+Graph!$G$1*1000)</f>
        <v>65406873.065306202</v>
      </c>
      <c r="AB260" s="2">
        <f t="shared" si="21"/>
        <v>420000</v>
      </c>
      <c r="AC260" s="2">
        <f t="shared" si="41"/>
        <v>42367592.755822197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49869379.637791112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190</v>
      </c>
      <c r="C261" s="7"/>
      <c r="D261" s="2" t="e">
        <f t="shared" si="12"/>
        <v>#N/A</v>
      </c>
      <c r="E261" s="2" t="e">
        <f t="shared" si="22"/>
        <v>#N/A</v>
      </c>
      <c r="F261" s="2">
        <v>1214878.4710684121</v>
      </c>
      <c r="G261" s="2">
        <f t="shared" si="26"/>
        <v>488938.14285714284</v>
      </c>
      <c r="H261" s="2">
        <f t="shared" si="42"/>
        <v>110329994.61296557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2716900.8571428559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1240158.7995198071</v>
      </c>
      <c r="Q261" s="2">
        <f t="shared" si="44"/>
        <v>500000</v>
      </c>
      <c r="R261" s="2">
        <f t="shared" si="43"/>
        <v>113003403.96398556</v>
      </c>
      <c r="S261" s="2">
        <f t="shared" si="17"/>
        <v>488938.14285714924</v>
      </c>
      <c r="T261" s="2">
        <f t="shared" si="18"/>
        <v>11061.857142857276</v>
      </c>
      <c r="U261" s="2">
        <f t="shared" si="19"/>
        <v>500000</v>
      </c>
      <c r="V261" s="2">
        <f t="shared" si="33"/>
        <v>69259190.612965032</v>
      </c>
      <c r="W261" s="2">
        <f t="shared" si="20"/>
        <v>488938.14285714924</v>
      </c>
      <c r="X261" s="2">
        <f t="shared" si="6"/>
        <v>11061.857142850757</v>
      </c>
      <c r="Y261" s="2">
        <f t="shared" si="40"/>
        <v>43744213.351020508</v>
      </c>
      <c r="Z261" s="2" t="str">
        <f t="shared" si="8"/>
        <v>MEEP</v>
      </c>
      <c r="AA261" s="2">
        <f>IF(Z261="HERE",Y261,AA260+Graph!$G$1*1000)</f>
        <v>65826873.065306202</v>
      </c>
      <c r="AB261" s="2">
        <f t="shared" si="21"/>
        <v>420000</v>
      </c>
      <c r="AC261" s="2">
        <f t="shared" si="41"/>
        <v>42367592.755822197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49890379.637791112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191</v>
      </c>
      <c r="C262" s="7"/>
      <c r="D262" s="2" t="e">
        <f t="shared" si="12"/>
        <v>#N/A</v>
      </c>
      <c r="E262" s="2" t="e">
        <f t="shared" si="22"/>
        <v>#N/A</v>
      </c>
      <c r="F262" s="2">
        <v>1218892.7872748971</v>
      </c>
      <c r="G262" s="2">
        <f t="shared" si="26"/>
        <v>488938.14285714284</v>
      </c>
      <c r="H262" s="2">
        <f t="shared" si="42"/>
        <v>110818932.75582272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2727962.7142857132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1244275.5762304962</v>
      </c>
      <c r="Q262" s="2">
        <f t="shared" si="44"/>
        <v>500000</v>
      </c>
      <c r="R262" s="2">
        <f t="shared" si="43"/>
        <v>113503403.96398556</v>
      </c>
      <c r="S262" s="2">
        <f t="shared" si="17"/>
        <v>488938.14285714924</v>
      </c>
      <c r="T262" s="2">
        <f t="shared" si="18"/>
        <v>11061.857142857276</v>
      </c>
      <c r="U262" s="2">
        <f t="shared" si="19"/>
        <v>500000</v>
      </c>
      <c r="V262" s="2">
        <f t="shared" si="33"/>
        <v>69748128.755822182</v>
      </c>
      <c r="W262" s="2">
        <f t="shared" si="20"/>
        <v>488938.14285714924</v>
      </c>
      <c r="X262" s="2">
        <f t="shared" si="6"/>
        <v>11061.857142850757</v>
      </c>
      <c r="Y262" s="2">
        <f t="shared" si="40"/>
        <v>43755275.208163358</v>
      </c>
      <c r="Z262" s="2" t="str">
        <f t="shared" si="8"/>
        <v>MEEP</v>
      </c>
      <c r="AA262" s="2">
        <f>IF(Z262="HERE",Y262,AA261+Graph!$G$1*1000)</f>
        <v>66246873.065306202</v>
      </c>
      <c r="AB262" s="2">
        <f t="shared" si="21"/>
        <v>420000</v>
      </c>
      <c r="AC262" s="2">
        <f t="shared" si="41"/>
        <v>42367592.755822197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49911379.637791112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192</v>
      </c>
      <c r="C263" s="7"/>
      <c r="D263" s="2" t="e">
        <f t="shared" si="12"/>
        <v>#N/A</v>
      </c>
      <c r="E263" s="2" t="e">
        <f t="shared" si="22"/>
        <v>#N/A</v>
      </c>
      <c r="F263" s="2">
        <v>1222907.1034813821</v>
      </c>
      <c r="G263" s="2">
        <f t="shared" si="26"/>
        <v>488938.14285714284</v>
      </c>
      <c r="H263" s="2">
        <f t="shared" si="42"/>
        <v>111307870.89867987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2739024.5714285704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1248392.3529411852</v>
      </c>
      <c r="Q263" s="2">
        <f t="shared" si="44"/>
        <v>500000</v>
      </c>
      <c r="R263" s="2">
        <f t="shared" si="43"/>
        <v>114003403.96398556</v>
      </c>
      <c r="S263" s="2">
        <f t="shared" si="17"/>
        <v>488938.14285714924</v>
      </c>
      <c r="T263" s="2">
        <f t="shared" si="18"/>
        <v>11061.857142857276</v>
      </c>
      <c r="U263" s="2">
        <f t="shared" si="19"/>
        <v>500000</v>
      </c>
      <c r="V263" s="2">
        <f t="shared" si="33"/>
        <v>70237066.898679331</v>
      </c>
      <c r="W263" s="2">
        <f t="shared" si="20"/>
        <v>488938.14285714924</v>
      </c>
      <c r="X263" s="2">
        <f t="shared" si="6"/>
        <v>11061.857142850757</v>
      </c>
      <c r="Y263" s="2">
        <f t="shared" si="40"/>
        <v>43766337.065306209</v>
      </c>
      <c r="Z263" s="2" t="str">
        <f t="shared" si="8"/>
        <v>MEEP</v>
      </c>
      <c r="AA263" s="2">
        <f>IF(Z263="HERE",Y263,AA262+Graph!$G$1*1000)</f>
        <v>66666873.065306202</v>
      </c>
      <c r="AB263" s="2">
        <f t="shared" si="21"/>
        <v>420000</v>
      </c>
      <c r="AC263" s="2">
        <f t="shared" si="41"/>
        <v>42367592.755822197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49932379.637791112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193</v>
      </c>
      <c r="C264" s="7"/>
      <c r="D264" s="2" t="e">
        <f t="shared" si="12"/>
        <v>#N/A</v>
      </c>
      <c r="E264" s="2" t="e">
        <f t="shared" si="22"/>
        <v>#N/A</v>
      </c>
      <c r="F264" s="2">
        <v>1226921.4196878672</v>
      </c>
      <c r="G264" s="2">
        <f t="shared" si="26"/>
        <v>488938.14285714284</v>
      </c>
      <c r="H264" s="2">
        <f t="shared" si="42"/>
        <v>111796809.04153702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2750086.4285714277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1252509.1296518445</v>
      </c>
      <c r="Q264" s="2">
        <f t="shared" si="44"/>
        <v>500000</v>
      </c>
      <c r="R264" s="2">
        <f t="shared" si="43"/>
        <v>114503403.96398556</v>
      </c>
      <c r="S264" s="2">
        <f t="shared" si="17"/>
        <v>488938.14285714924</v>
      </c>
      <c r="T264" s="2">
        <f t="shared" si="18"/>
        <v>11061.857142857276</v>
      </c>
      <c r="U264" s="2">
        <f t="shared" si="19"/>
        <v>500000</v>
      </c>
      <c r="V264" s="2">
        <f t="shared" si="33"/>
        <v>70726005.04153648</v>
      </c>
      <c r="W264" s="2">
        <f t="shared" si="20"/>
        <v>488938.14285714924</v>
      </c>
      <c r="X264" s="2">
        <f t="shared" si="6"/>
        <v>11061.857142850757</v>
      </c>
      <c r="Y264" s="2">
        <f t="shared" si="40"/>
        <v>43777398.92244906</v>
      </c>
      <c r="Z264" s="2" t="str">
        <f t="shared" si="8"/>
        <v>MEEP</v>
      </c>
      <c r="AA264" s="2">
        <f>IF(Z264="HERE",Y264,AA263+Graph!$G$1*1000)</f>
        <v>67086873.065306202</v>
      </c>
      <c r="AB264" s="2">
        <f t="shared" si="21"/>
        <v>420000</v>
      </c>
      <c r="AC264" s="2">
        <f t="shared" si="41"/>
        <v>42367592.755822197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49953379.637791112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194</v>
      </c>
      <c r="C265" s="7"/>
      <c r="D265" s="2" t="e">
        <f t="shared" si="12"/>
        <v>#N/A</v>
      </c>
      <c r="E265" s="2" t="e">
        <f t="shared" si="22"/>
        <v>#N/A</v>
      </c>
      <c r="F265" s="2">
        <v>1230935.7358943522</v>
      </c>
      <c r="G265" s="2">
        <f t="shared" si="26"/>
        <v>488938.14285714284</v>
      </c>
      <c r="H265" s="2">
        <f t="shared" si="42"/>
        <v>112285747.18439417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2761148.285714285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1256625.9063625336</v>
      </c>
      <c r="Q265" s="2">
        <f t="shared" si="44"/>
        <v>500000</v>
      </c>
      <c r="R265" s="2">
        <f t="shared" si="43"/>
        <v>115003403.96398556</v>
      </c>
      <c r="S265" s="2">
        <f t="shared" si="17"/>
        <v>488938.14285714924</v>
      </c>
      <c r="T265" s="2">
        <f t="shared" si="18"/>
        <v>11061.857142857276</v>
      </c>
      <c r="U265" s="2">
        <f t="shared" si="19"/>
        <v>500000</v>
      </c>
      <c r="V265" s="2">
        <f t="shared" si="33"/>
        <v>71214943.184393629</v>
      </c>
      <c r="W265" s="2">
        <f t="shared" si="20"/>
        <v>488938.14285714924</v>
      </c>
      <c r="X265" s="2">
        <f t="shared" si="6"/>
        <v>11061.857142850757</v>
      </c>
      <c r="Y265" s="2">
        <f t="shared" si="40"/>
        <v>43788460.779591911</v>
      </c>
      <c r="Z265" s="2" t="str">
        <f t="shared" si="8"/>
        <v>MEEP</v>
      </c>
      <c r="AA265" s="2">
        <f>IF(Z265="HERE",Y265,AA264+Graph!$G$1*1000)</f>
        <v>67506873.065306202</v>
      </c>
      <c r="AB265" s="2">
        <f t="shared" si="21"/>
        <v>420000</v>
      </c>
      <c r="AC265" s="2">
        <f t="shared" si="41"/>
        <v>42367592.755822197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49974379.637791112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195</v>
      </c>
      <c r="C266" s="7"/>
      <c r="D266" s="2" t="e">
        <f t="shared" si="12"/>
        <v>#N/A</v>
      </c>
      <c r="E266" s="2" t="e">
        <f t="shared" si="22"/>
        <v>#N/A</v>
      </c>
      <c r="F266" s="2">
        <v>1234950.0521008372</v>
      </c>
      <c r="G266" s="2">
        <f t="shared" si="26"/>
        <v>488938.14285714284</v>
      </c>
      <c r="H266" s="2">
        <f t="shared" si="42"/>
        <v>112774685.32725132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2772210.1428571423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1260742.6830732226</v>
      </c>
      <c r="Q266" s="2">
        <f t="shared" si="44"/>
        <v>500000</v>
      </c>
      <c r="R266" s="2">
        <f t="shared" si="43"/>
        <v>115503403.96398556</v>
      </c>
      <c r="S266" s="2">
        <f t="shared" si="17"/>
        <v>488938.14285714924</v>
      </c>
      <c r="T266" s="2">
        <f t="shared" si="18"/>
        <v>11061.857142857276</v>
      </c>
      <c r="U266" s="2">
        <f t="shared" si="19"/>
        <v>500000</v>
      </c>
      <c r="V266" s="2">
        <f t="shared" si="33"/>
        <v>71703881.327250779</v>
      </c>
      <c r="W266" s="2">
        <f t="shared" si="20"/>
        <v>488938.14285714924</v>
      </c>
      <c r="X266" s="2">
        <f t="shared" si="6"/>
        <v>11061.857142850757</v>
      </c>
      <c r="Y266" s="2">
        <f t="shared" si="40"/>
        <v>43799522.636734761</v>
      </c>
      <c r="Z266" s="2" t="str">
        <f t="shared" si="8"/>
        <v>MEEP</v>
      </c>
      <c r="AA266" s="2">
        <f>IF(Z266="HERE",Y266,AA265+Graph!$G$1*1000)</f>
        <v>67926873.065306202</v>
      </c>
      <c r="AB266" s="2">
        <f t="shared" si="21"/>
        <v>420000</v>
      </c>
      <c r="AC266" s="2">
        <f t="shared" si="41"/>
        <v>42367592.755822197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49995379.637791112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196</v>
      </c>
      <c r="C267" s="7"/>
      <c r="D267" s="2" t="e">
        <f t="shared" si="12"/>
        <v>#N/A</v>
      </c>
      <c r="E267" s="2" t="e">
        <f t="shared" si="22"/>
        <v>#N/A</v>
      </c>
      <c r="F267" s="2">
        <v>1238964.3683073223</v>
      </c>
      <c r="G267" s="2">
        <f t="shared" si="26"/>
        <v>488938.14285714284</v>
      </c>
      <c r="H267" s="2">
        <f t="shared" si="42"/>
        <v>113263623.47010846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2783271.9999999995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1264859.4597839117</v>
      </c>
      <c r="Q267" s="2">
        <f t="shared" si="44"/>
        <v>500000</v>
      </c>
      <c r="R267" s="2">
        <f t="shared" si="43"/>
        <v>116003403.96398556</v>
      </c>
      <c r="S267" s="2">
        <f t="shared" si="17"/>
        <v>488938.14285714924</v>
      </c>
      <c r="T267" s="2">
        <f t="shared" si="18"/>
        <v>11061.857142857276</v>
      </c>
      <c r="U267" s="2">
        <f t="shared" si="19"/>
        <v>500000</v>
      </c>
      <c r="V267" s="2">
        <f t="shared" si="33"/>
        <v>72192819.470107928</v>
      </c>
      <c r="W267" s="2">
        <f t="shared" si="20"/>
        <v>488938.14285714924</v>
      </c>
      <c r="X267" s="2">
        <f t="shared" si="6"/>
        <v>11061.857142850757</v>
      </c>
      <c r="Y267" s="2">
        <f t="shared" si="40"/>
        <v>43810584.493877612</v>
      </c>
      <c r="Z267" s="2" t="str">
        <f t="shared" si="8"/>
        <v>MEEP</v>
      </c>
      <c r="AA267" s="2">
        <f>IF(Z267="HERE",Y267,AA266+Graph!$G$1*1000)</f>
        <v>68346873.065306202</v>
      </c>
      <c r="AB267" s="2">
        <f t="shared" si="21"/>
        <v>420000</v>
      </c>
      <c r="AC267" s="2">
        <f t="shared" si="41"/>
        <v>42367592.755822197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50016379.637791112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197</v>
      </c>
      <c r="C268" s="7"/>
      <c r="D268" s="2" t="e">
        <f t="shared" si="12"/>
        <v>#N/A</v>
      </c>
      <c r="E268" s="2" t="e">
        <f t="shared" si="22"/>
        <v>#N/A</v>
      </c>
      <c r="F268" s="2">
        <v>1242978.6845138073</v>
      </c>
      <c r="G268" s="2">
        <f t="shared" si="26"/>
        <v>488938.14285714284</v>
      </c>
      <c r="H268" s="2">
        <f t="shared" si="42"/>
        <v>113752561.61296561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2794333.8571428568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1268976.2364946008</v>
      </c>
      <c r="Q268" s="2">
        <f t="shared" si="44"/>
        <v>500000</v>
      </c>
      <c r="R268" s="2">
        <f t="shared" si="43"/>
        <v>116503403.96398556</v>
      </c>
      <c r="S268" s="2">
        <f t="shared" si="17"/>
        <v>488938.14285714924</v>
      </c>
      <c r="T268" s="2">
        <f t="shared" si="18"/>
        <v>11061.857142857276</v>
      </c>
      <c r="U268" s="2">
        <f t="shared" si="19"/>
        <v>500000</v>
      </c>
      <c r="V268" s="2">
        <f t="shared" si="33"/>
        <v>72681757.612965077</v>
      </c>
      <c r="W268" s="2">
        <f t="shared" si="20"/>
        <v>488938.14285714924</v>
      </c>
      <c r="X268" s="2">
        <f t="shared" si="6"/>
        <v>11061.857142850757</v>
      </c>
      <c r="Y268" s="2">
        <f t="shared" si="40"/>
        <v>43821646.351020463</v>
      </c>
      <c r="Z268" s="2" t="str">
        <f t="shared" si="8"/>
        <v>MEEP</v>
      </c>
      <c r="AA268" s="2">
        <f>IF(Z268="HERE",Y268,AA267+Graph!$G$1*1000)</f>
        <v>68766873.065306202</v>
      </c>
      <c r="AB268" s="2">
        <f t="shared" si="21"/>
        <v>420000</v>
      </c>
      <c r="AC268" s="2">
        <f t="shared" si="41"/>
        <v>42367592.755822197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50037379.637791112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198</v>
      </c>
      <c r="C269" s="7"/>
      <c r="D269" s="2" t="e">
        <f t="shared" si="12"/>
        <v>#N/A</v>
      </c>
      <c r="E269" s="2" t="e">
        <f t="shared" si="22"/>
        <v>#N/A</v>
      </c>
      <c r="F269" s="2">
        <v>1246993.0007202923</v>
      </c>
      <c r="G269" s="2">
        <f t="shared" si="26"/>
        <v>488938.14285714284</v>
      </c>
      <c r="H269" s="2">
        <f t="shared" si="42"/>
        <v>114241499.75582276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2805395.7142857141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1273093.0132052898</v>
      </c>
      <c r="Q269" s="2">
        <f t="shared" si="44"/>
        <v>500000</v>
      </c>
      <c r="R269" s="2">
        <f t="shared" si="43"/>
        <v>117003403.96398556</v>
      </c>
      <c r="S269" s="2">
        <f t="shared" si="17"/>
        <v>488938.14285714924</v>
      </c>
      <c r="T269" s="2">
        <f t="shared" si="18"/>
        <v>11061.857142857276</v>
      </c>
      <c r="U269" s="2">
        <f t="shared" si="19"/>
        <v>500000</v>
      </c>
      <c r="V269" s="2">
        <f t="shared" si="33"/>
        <v>73170695.755822226</v>
      </c>
      <c r="W269" s="2">
        <f t="shared" si="20"/>
        <v>488938.14285714924</v>
      </c>
      <c r="X269" s="2">
        <f t="shared" si="6"/>
        <v>11061.857142850757</v>
      </c>
      <c r="Y269" s="2">
        <f t="shared" si="40"/>
        <v>43832708.208163314</v>
      </c>
      <c r="Z269" s="2" t="str">
        <f t="shared" si="8"/>
        <v>MEEP</v>
      </c>
      <c r="AA269" s="2">
        <f>IF(Z269="HERE",Y269,AA268+Graph!$G$1*1000)</f>
        <v>69186873.065306202</v>
      </c>
      <c r="AB269" s="2">
        <f t="shared" si="21"/>
        <v>420000</v>
      </c>
      <c r="AC269" s="2">
        <f t="shared" si="41"/>
        <v>42367592.755822197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50058379.637791112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199</v>
      </c>
      <c r="C270" s="7"/>
      <c r="D270" s="2" t="e">
        <f t="shared" si="12"/>
        <v>#N/A</v>
      </c>
      <c r="E270" s="2" t="e">
        <f t="shared" si="22"/>
        <v>#N/A</v>
      </c>
      <c r="F270" s="2">
        <v>1251007.3169267476</v>
      </c>
      <c r="G270" s="2">
        <f t="shared" si="26"/>
        <v>488938.14285714284</v>
      </c>
      <c r="H270" s="2">
        <f t="shared" si="42"/>
        <v>114730437.89867991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2816457.5714285714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1277209.7899159491</v>
      </c>
      <c r="Q270" s="2">
        <f t="shared" si="44"/>
        <v>500000</v>
      </c>
      <c r="R270" s="2">
        <f t="shared" si="43"/>
        <v>117503403.96398556</v>
      </c>
      <c r="S270" s="2">
        <f t="shared" si="17"/>
        <v>488938.14285714924</v>
      </c>
      <c r="T270" s="2">
        <f t="shared" si="18"/>
        <v>11061.857142857276</v>
      </c>
      <c r="U270" s="2">
        <f t="shared" si="19"/>
        <v>500000</v>
      </c>
      <c r="V270" s="2">
        <f t="shared" si="33"/>
        <v>73659633.898679376</v>
      </c>
      <c r="W270" s="2">
        <f t="shared" si="20"/>
        <v>488938.14285714924</v>
      </c>
      <c r="X270" s="2">
        <f t="shared" si="6"/>
        <v>11061.857142850757</v>
      </c>
      <c r="Y270" s="2">
        <f t="shared" si="40"/>
        <v>43843770.065306164</v>
      </c>
      <c r="Z270" s="2" t="str">
        <f t="shared" si="8"/>
        <v>MEEP</v>
      </c>
      <c r="AA270" s="2">
        <f>IF(Z270="HERE",Y270,AA269+Graph!$G$1*1000)</f>
        <v>69606873.065306202</v>
      </c>
      <c r="AB270" s="2">
        <f t="shared" si="21"/>
        <v>420000</v>
      </c>
      <c r="AC270" s="2">
        <f t="shared" si="41"/>
        <v>42367592.755822197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50079379.637791112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200</v>
      </c>
      <c r="C271" s="7"/>
      <c r="D271" s="2" t="e">
        <f t="shared" si="12"/>
        <v>#N/A</v>
      </c>
      <c r="E271" s="2" t="e">
        <f t="shared" si="22"/>
        <v>#N/A</v>
      </c>
      <c r="F271" s="2">
        <v>1255021.6331332326</v>
      </c>
      <c r="G271" s="2">
        <f t="shared" si="26"/>
        <v>488938.14285714284</v>
      </c>
      <c r="H271" s="2">
        <f t="shared" si="42"/>
        <v>115219376.04153706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2827519.4285714286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1281326.5666266382</v>
      </c>
      <c r="Q271" s="2">
        <f t="shared" si="44"/>
        <v>500000</v>
      </c>
      <c r="R271" s="2">
        <f t="shared" si="43"/>
        <v>118003403.96398556</v>
      </c>
      <c r="S271" s="2">
        <f t="shared" si="17"/>
        <v>488938.14285714924</v>
      </c>
      <c r="T271" s="2">
        <f t="shared" si="18"/>
        <v>11061.857142857276</v>
      </c>
      <c r="U271" s="2">
        <f t="shared" si="19"/>
        <v>500000</v>
      </c>
      <c r="V271" s="2">
        <f t="shared" si="33"/>
        <v>74148572.041536525</v>
      </c>
      <c r="W271" s="2">
        <f t="shared" si="20"/>
        <v>488938.14285714924</v>
      </c>
      <c r="X271" s="2">
        <f t="shared" si="6"/>
        <v>11061.857142850757</v>
      </c>
      <c r="Y271" s="2">
        <f t="shared" si="40"/>
        <v>43854831.922449015</v>
      </c>
      <c r="Z271" s="2" t="str">
        <f t="shared" si="8"/>
        <v>MEEP</v>
      </c>
      <c r="AA271" s="2">
        <f>IF(Z271="HERE",Y271,AA270+Graph!$G$1*1000)</f>
        <v>70026873.065306202</v>
      </c>
      <c r="AB271" s="2">
        <f t="shared" si="21"/>
        <v>420000</v>
      </c>
      <c r="AC271" s="2">
        <f t="shared" si="41"/>
        <v>42367592.755822197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50100379.637791112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201</v>
      </c>
      <c r="C272" s="7"/>
      <c r="D272" s="2" t="e">
        <f t="shared" si="12"/>
        <v>#N/A</v>
      </c>
      <c r="E272" s="2" t="e">
        <f t="shared" si="22"/>
        <v>#N/A</v>
      </c>
      <c r="F272" s="2">
        <v>1259035.9493397176</v>
      </c>
      <c r="G272" s="2">
        <f t="shared" si="26"/>
        <v>488938.14285714284</v>
      </c>
      <c r="H272" s="2">
        <f t="shared" si="42"/>
        <v>115708314.18439421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2838581.2857142859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1285443.3433373272</v>
      </c>
      <c r="Q272" s="2">
        <f t="shared" si="44"/>
        <v>500000</v>
      </c>
      <c r="R272" s="2">
        <f t="shared" si="43"/>
        <v>118503403.96398556</v>
      </c>
      <c r="S272" s="2">
        <f t="shared" si="17"/>
        <v>488938.14285714924</v>
      </c>
      <c r="T272" s="2">
        <f t="shared" si="18"/>
        <v>11061.857142857276</v>
      </c>
      <c r="U272" s="2">
        <f t="shared" si="19"/>
        <v>500000</v>
      </c>
      <c r="V272" s="2">
        <f t="shared" si="33"/>
        <v>74637510.184393674</v>
      </c>
      <c r="W272" s="2">
        <f t="shared" si="20"/>
        <v>488938.14285714924</v>
      </c>
      <c r="X272" s="2">
        <f t="shared" si="6"/>
        <v>11061.857142850757</v>
      </c>
      <c r="Y272" s="2">
        <f t="shared" si="40"/>
        <v>43865893.779591866</v>
      </c>
      <c r="Z272" s="2" t="str">
        <f t="shared" si="8"/>
        <v>MEEP</v>
      </c>
      <c r="AA272" s="2">
        <f>IF(Z272="HERE",Y272,AA271+Graph!$G$1*1000)</f>
        <v>70446873.065306202</v>
      </c>
      <c r="AB272" s="2">
        <f t="shared" si="21"/>
        <v>420000</v>
      </c>
      <c r="AC272" s="2">
        <f t="shared" si="41"/>
        <v>42367592.755822197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50121379.637791112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202</v>
      </c>
      <c r="C273" s="7"/>
      <c r="D273" s="2" t="e">
        <f t="shared" si="12"/>
        <v>#N/A</v>
      </c>
      <c r="E273" s="2" t="e">
        <f t="shared" si="22"/>
        <v>#N/A</v>
      </c>
      <c r="F273" s="2">
        <v>1263050.2655462027</v>
      </c>
      <c r="G273" s="2">
        <f t="shared" si="26"/>
        <v>488938.14285714284</v>
      </c>
      <c r="H273" s="2">
        <f t="shared" si="42"/>
        <v>116197252.32725136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2849643.1428571432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1289560.1200480163</v>
      </c>
      <c r="Q273" s="2">
        <f t="shared" si="44"/>
        <v>500000</v>
      </c>
      <c r="R273" s="2">
        <f t="shared" si="43"/>
        <v>119003403.96398556</v>
      </c>
      <c r="S273" s="2">
        <f t="shared" si="17"/>
        <v>488938.14285714924</v>
      </c>
      <c r="T273" s="2">
        <f t="shared" si="18"/>
        <v>11061.857142857276</v>
      </c>
      <c r="U273" s="2">
        <f t="shared" si="19"/>
        <v>500000</v>
      </c>
      <c r="V273" s="2">
        <f t="shared" si="33"/>
        <v>75126448.327250823</v>
      </c>
      <c r="W273" s="2">
        <f t="shared" si="20"/>
        <v>488938.14285714924</v>
      </c>
      <c r="X273" s="2">
        <f t="shared" si="6"/>
        <v>11061.857142850757</v>
      </c>
      <c r="Y273" s="2">
        <f t="shared" si="40"/>
        <v>43876955.636734717</v>
      </c>
      <c r="Z273" s="2" t="str">
        <f t="shared" si="8"/>
        <v>MEEP</v>
      </c>
      <c r="AA273" s="2">
        <f>IF(Z273="HERE",Y273,AA272+Graph!$G$1*1000)</f>
        <v>70866873.065306202</v>
      </c>
      <c r="AB273" s="2">
        <f t="shared" si="21"/>
        <v>420000</v>
      </c>
      <c r="AC273" s="2">
        <f t="shared" si="41"/>
        <v>42367592.755822197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50142379.637791112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203</v>
      </c>
      <c r="C274" s="7"/>
      <c r="D274" s="2" t="e">
        <f t="shared" si="12"/>
        <v>#N/A</v>
      </c>
      <c r="E274" s="2" t="e">
        <f t="shared" si="22"/>
        <v>#N/A</v>
      </c>
      <c r="F274" s="2">
        <v>1267064.5817526877</v>
      </c>
      <c r="G274" s="2">
        <f t="shared" si="26"/>
        <v>488938.14285714284</v>
      </c>
      <c r="H274" s="2">
        <f t="shared" si="42"/>
        <v>116686190.47010851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2860705.0000000005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1293676.8967587054</v>
      </c>
      <c r="Q274" s="2">
        <f t="shared" si="44"/>
        <v>500000</v>
      </c>
      <c r="R274" s="2">
        <f t="shared" si="43"/>
        <v>119503403.96398556</v>
      </c>
      <c r="S274" s="2">
        <f t="shared" si="17"/>
        <v>488938.14285714924</v>
      </c>
      <c r="T274" s="2">
        <f t="shared" si="18"/>
        <v>11061.857142857276</v>
      </c>
      <c r="U274" s="2">
        <f t="shared" si="19"/>
        <v>500000</v>
      </c>
      <c r="V274" s="2">
        <f t="shared" si="33"/>
        <v>75615386.470107973</v>
      </c>
      <c r="W274" s="2">
        <f t="shared" si="20"/>
        <v>488938.14285714924</v>
      </c>
      <c r="X274" s="2">
        <f t="shared" si="6"/>
        <v>11061.857142850757</v>
      </c>
      <c r="Y274" s="2">
        <f t="shared" si="40"/>
        <v>43888017.493877567</v>
      </c>
      <c r="Z274" s="2" t="str">
        <f t="shared" si="8"/>
        <v>MEEP</v>
      </c>
      <c r="AA274" s="2">
        <f>IF(Z274="HERE",Y274,AA273+Graph!$G$1*1000)</f>
        <v>71286873.065306202</v>
      </c>
      <c r="AB274" s="2">
        <f t="shared" si="21"/>
        <v>420000</v>
      </c>
      <c r="AC274" s="2">
        <f t="shared" si="41"/>
        <v>42367592.755822197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204</v>
      </c>
      <c r="C275" s="7"/>
      <c r="D275" s="2" t="e">
        <f t="shared" si="12"/>
        <v>#N/A</v>
      </c>
      <c r="E275" s="2" t="e">
        <f t="shared" si="22"/>
        <v>#N/A</v>
      </c>
      <c r="F275" s="2">
        <v>1271078.8979591727</v>
      </c>
      <c r="G275" s="2">
        <f t="shared" si="26"/>
        <v>488938.14285714284</v>
      </c>
      <c r="H275" s="2">
        <f t="shared" si="42"/>
        <v>117175128.61296566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2871766.8571428577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1297793.6734693944</v>
      </c>
      <c r="Q275" s="2">
        <f t="shared" si="44"/>
        <v>500000</v>
      </c>
      <c r="R275" s="2">
        <f t="shared" si="43"/>
        <v>120003403.96398556</v>
      </c>
      <c r="S275" s="2">
        <f t="shared" si="17"/>
        <v>488938.14285714924</v>
      </c>
      <c r="T275" s="2">
        <f t="shared" si="18"/>
        <v>11061.857142857276</v>
      </c>
      <c r="U275" s="2">
        <f t="shared" si="19"/>
        <v>500000</v>
      </c>
      <c r="V275" s="2">
        <f t="shared" si="33"/>
        <v>76104324.612965122</v>
      </c>
      <c r="W275" s="2">
        <f t="shared" si="20"/>
        <v>488938.14285714924</v>
      </c>
      <c r="X275" s="2">
        <f t="shared" si="6"/>
        <v>11061.857142850757</v>
      </c>
      <c r="Y275" s="2">
        <f t="shared" si="40"/>
        <v>43899079.351020418</v>
      </c>
      <c r="Z275" s="2" t="str">
        <f t="shared" si="8"/>
        <v>MEEP</v>
      </c>
      <c r="AA275" s="2">
        <f>IF(Z275="HERE",Y275,AA274+Graph!$G$1*1000)</f>
        <v>71706873.065306202</v>
      </c>
      <c r="AB275" s="2">
        <f t="shared" si="21"/>
        <v>420000</v>
      </c>
      <c r="AC275" s="2">
        <f t="shared" si="41"/>
        <v>42367592.755822197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205</v>
      </c>
      <c r="C276" s="7"/>
      <c r="D276" s="2" t="e">
        <f t="shared" si="12"/>
        <v>#N/A</v>
      </c>
      <c r="E276" s="2" t="e">
        <f t="shared" si="22"/>
        <v>#N/A</v>
      </c>
      <c r="F276" s="2">
        <v>1275093.2141656578</v>
      </c>
      <c r="G276" s="2">
        <f t="shared" si="26"/>
        <v>488938.14285714284</v>
      </c>
      <c r="H276" s="2">
        <f t="shared" si="42"/>
        <v>117664066.75582281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2882828.714285715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1301910.4501800835</v>
      </c>
      <c r="Q276" s="2">
        <f t="shared" si="44"/>
        <v>500000</v>
      </c>
      <c r="R276" s="2">
        <f t="shared" si="43"/>
        <v>120503403.96398556</v>
      </c>
      <c r="S276" s="2">
        <f t="shared" si="17"/>
        <v>488938.14285714924</v>
      </c>
      <c r="T276" s="2">
        <f t="shared" si="18"/>
        <v>11061.857142857276</v>
      </c>
      <c r="U276" s="2">
        <f t="shared" si="19"/>
        <v>500000</v>
      </c>
      <c r="V276" s="2">
        <f t="shared" si="33"/>
        <v>76593262.755822271</v>
      </c>
      <c r="W276" s="2">
        <f t="shared" si="20"/>
        <v>488938.14285714924</v>
      </c>
      <c r="X276" s="2">
        <f t="shared" si="6"/>
        <v>11061.857142850757</v>
      </c>
      <c r="Y276" s="2">
        <f t="shared" si="40"/>
        <v>43910141.208163269</v>
      </c>
      <c r="Z276" s="2" t="str">
        <f t="shared" si="8"/>
        <v>MEEP</v>
      </c>
      <c r="AA276" s="2">
        <f>IF(Z276="HERE",Y276,AA275+Graph!$G$1*1000)</f>
        <v>72126873.065306202</v>
      </c>
      <c r="AB276" s="2">
        <f t="shared" si="21"/>
        <v>420000</v>
      </c>
      <c r="AC276" s="2">
        <f t="shared" si="41"/>
        <v>42367592.755822197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206</v>
      </c>
      <c r="C277" s="7"/>
      <c r="D277" s="2" t="e">
        <f t="shared" si="12"/>
        <v>#N/A</v>
      </c>
      <c r="E277" s="2" t="e">
        <f t="shared" si="22"/>
        <v>#N/A</v>
      </c>
      <c r="F277" s="2">
        <v>1279107.5303721428</v>
      </c>
      <c r="G277" s="2">
        <f t="shared" si="26"/>
        <v>488938.14285714284</v>
      </c>
      <c r="H277" s="2">
        <f t="shared" si="42"/>
        <v>118153004.89867996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2893890.5714285723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1306027.2268907428</v>
      </c>
      <c r="Q277" s="2">
        <f t="shared" si="44"/>
        <v>500000</v>
      </c>
      <c r="R277" s="2">
        <f t="shared" si="43"/>
        <v>121003403.96398556</v>
      </c>
      <c r="S277" s="2">
        <f t="shared" si="17"/>
        <v>488938.14285714924</v>
      </c>
      <c r="T277" s="2">
        <f t="shared" si="18"/>
        <v>11061.857142857276</v>
      </c>
      <c r="U277" s="2">
        <f t="shared" si="19"/>
        <v>500000</v>
      </c>
      <c r="V277" s="2">
        <f t="shared" si="33"/>
        <v>77082200.89867942</v>
      </c>
      <c r="W277" s="2">
        <f t="shared" si="20"/>
        <v>488938.14285714924</v>
      </c>
      <c r="X277" s="2">
        <f t="shared" si="6"/>
        <v>11061.857142850757</v>
      </c>
      <c r="Y277" s="2">
        <f t="shared" si="40"/>
        <v>43921203.06530612</v>
      </c>
      <c r="Z277" s="2" t="str">
        <f t="shared" si="8"/>
        <v>MEEP</v>
      </c>
      <c r="AA277" s="2">
        <f>IF(Z277="HERE",Y277,AA276+Graph!$G$1*1000)</f>
        <v>72546873.065306202</v>
      </c>
      <c r="AB277" s="2">
        <f t="shared" si="21"/>
        <v>420000</v>
      </c>
      <c r="AC277" s="2">
        <f t="shared" si="41"/>
        <v>42367592.755822197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207</v>
      </c>
      <c r="C278" s="7"/>
      <c r="D278" s="2" t="e">
        <f t="shared" si="12"/>
        <v>#N/A</v>
      </c>
      <c r="E278" s="2" t="e">
        <f t="shared" si="22"/>
        <v>#N/A</v>
      </c>
      <c r="F278" s="2">
        <v>1283121.8465786278</v>
      </c>
      <c r="G278" s="2">
        <f t="shared" si="26"/>
        <v>488938.14285714284</v>
      </c>
      <c r="H278" s="2">
        <f t="shared" si="42"/>
        <v>118641943.04153711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2904952.4285714296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1310144.0036014318</v>
      </c>
      <c r="Q278" s="2">
        <f t="shared" si="44"/>
        <v>500000</v>
      </c>
      <c r="R278" s="2">
        <f t="shared" si="43"/>
        <v>121503403.96398556</v>
      </c>
      <c r="S278" s="2">
        <f t="shared" si="17"/>
        <v>488938.14285714924</v>
      </c>
      <c r="T278" s="2">
        <f t="shared" si="18"/>
        <v>11061.857142857276</v>
      </c>
      <c r="U278" s="2">
        <f t="shared" si="19"/>
        <v>500000</v>
      </c>
      <c r="V278" s="2">
        <f t="shared" si="33"/>
        <v>77571139.04153657</v>
      </c>
      <c r="W278" s="2">
        <f t="shared" si="20"/>
        <v>488938.14285714924</v>
      </c>
      <c r="X278" s="2">
        <f t="shared" si="6"/>
        <v>11061.857142850757</v>
      </c>
      <c r="Y278" s="2">
        <f t="shared" si="40"/>
        <v>43932264.92244897</v>
      </c>
      <c r="Z278" s="2" t="str">
        <f t="shared" si="8"/>
        <v>MEEP</v>
      </c>
      <c r="AA278" s="2">
        <f>IF(Z278="HERE",Y278,AA277+Graph!$G$1*1000)</f>
        <v>72966873.065306202</v>
      </c>
      <c r="AB278" s="2">
        <f t="shared" si="21"/>
        <v>420000</v>
      </c>
      <c r="AC278" s="2">
        <f t="shared" si="41"/>
        <v>42367592.755822197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208</v>
      </c>
      <c r="C279" s="7"/>
      <c r="D279" s="2" t="e">
        <f t="shared" si="12"/>
        <v>#N/A</v>
      </c>
      <c r="E279" s="2" t="e">
        <f t="shared" si="22"/>
        <v>#N/A</v>
      </c>
      <c r="F279" s="2">
        <v>1287136.1627851129</v>
      </c>
      <c r="G279" s="2">
        <f t="shared" si="26"/>
        <v>488938.14285714284</v>
      </c>
      <c r="H279" s="2">
        <f t="shared" si="42"/>
        <v>119130881.18439426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2916014.2857142868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1314260.7803121209</v>
      </c>
      <c r="Q279" s="2">
        <f t="shared" si="44"/>
        <v>500000</v>
      </c>
      <c r="R279" s="2">
        <f t="shared" si="43"/>
        <v>122003403.96398556</v>
      </c>
      <c r="S279" s="2">
        <f t="shared" si="17"/>
        <v>488938.14285714924</v>
      </c>
      <c r="T279" s="2">
        <f t="shared" si="18"/>
        <v>11061.857142857276</v>
      </c>
      <c r="U279" s="2">
        <f t="shared" si="19"/>
        <v>500000</v>
      </c>
      <c r="V279" s="2">
        <f t="shared" si="33"/>
        <v>78060077.184393719</v>
      </c>
      <c r="W279" s="2">
        <f t="shared" si="20"/>
        <v>488938.14285714924</v>
      </c>
      <c r="X279" s="2">
        <f t="shared" si="6"/>
        <v>11061.857142850757</v>
      </c>
      <c r="Y279" s="2">
        <f t="shared" si="40"/>
        <v>43943326.779591821</v>
      </c>
      <c r="Z279" s="2" t="str">
        <f t="shared" si="8"/>
        <v>MEEP</v>
      </c>
      <c r="AA279" s="2">
        <f>IF(Z279="HERE",Y279,AA278+Graph!$G$1*1000)</f>
        <v>73386873.065306202</v>
      </c>
      <c r="AB279" s="2">
        <f t="shared" si="21"/>
        <v>420000</v>
      </c>
      <c r="AC279" s="2">
        <f t="shared" si="41"/>
        <v>42367592.755822197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209</v>
      </c>
      <c r="C280" s="7"/>
      <c r="D280" s="2" t="e">
        <f t="shared" si="12"/>
        <v>#N/A</v>
      </c>
      <c r="E280" s="2" t="e">
        <f t="shared" si="22"/>
        <v>#N/A</v>
      </c>
      <c r="F280" s="2">
        <v>1291150.4789915979</v>
      </c>
      <c r="G280" s="2">
        <f t="shared" si="26"/>
        <v>488938.14285714284</v>
      </c>
      <c r="H280" s="2">
        <f t="shared" si="42"/>
        <v>119619819.3272514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2927076.1428571441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1318377.55702281</v>
      </c>
      <c r="Q280" s="2">
        <f t="shared" si="44"/>
        <v>500000</v>
      </c>
      <c r="R280" s="2">
        <f t="shared" si="43"/>
        <v>122503403.96398556</v>
      </c>
      <c r="S280" s="2">
        <f t="shared" si="17"/>
        <v>488938.14285714924</v>
      </c>
      <c r="T280" s="2">
        <f t="shared" si="18"/>
        <v>11061.857142857276</v>
      </c>
      <c r="U280" s="2">
        <f t="shared" si="19"/>
        <v>500000</v>
      </c>
      <c r="V280" s="2">
        <f t="shared" si="33"/>
        <v>78549015.327250868</v>
      </c>
      <c r="W280" s="2">
        <f t="shared" si="20"/>
        <v>488938.14285714924</v>
      </c>
      <c r="X280" s="2">
        <f t="shared" si="6"/>
        <v>11061.857142850757</v>
      </c>
      <c r="Y280" s="2">
        <f t="shared" si="40"/>
        <v>43954388.636734672</v>
      </c>
      <c r="Z280" s="2" t="str">
        <f t="shared" si="8"/>
        <v>MEEP</v>
      </c>
      <c r="AA280" s="2">
        <f>IF(Z280="HERE",Y280,AA279+Graph!$G$1*1000)</f>
        <v>73806873.065306202</v>
      </c>
      <c r="AB280" s="2">
        <f t="shared" si="21"/>
        <v>420000</v>
      </c>
      <c r="AC280" s="2">
        <f t="shared" si="41"/>
        <v>42367592.755822197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210</v>
      </c>
      <c r="C281" s="7"/>
      <c r="D281" s="2" t="e">
        <f t="shared" si="12"/>
        <v>#N/A</v>
      </c>
      <c r="E281" s="2" t="e">
        <f t="shared" si="22"/>
        <v>#N/A</v>
      </c>
      <c r="F281" s="2">
        <v>1295164.7951980829</v>
      </c>
      <c r="G281" s="2">
        <f t="shared" si="26"/>
        <v>488938.14285714284</v>
      </c>
      <c r="H281" s="2">
        <f t="shared" si="42"/>
        <v>120108757.47010855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2938138.0000000014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1322494.3337334991</v>
      </c>
      <c r="Q281" s="2">
        <f t="shared" si="44"/>
        <v>500000</v>
      </c>
      <c r="R281" s="2">
        <f t="shared" si="43"/>
        <v>123003403.96398556</v>
      </c>
      <c r="S281" s="2">
        <f t="shared" si="17"/>
        <v>488938.14285714924</v>
      </c>
      <c r="T281" s="2">
        <f t="shared" si="18"/>
        <v>11061.857142857276</v>
      </c>
      <c r="U281" s="2">
        <f t="shared" si="19"/>
        <v>500000</v>
      </c>
      <c r="V281" s="2">
        <f t="shared" si="33"/>
        <v>79037953.470108017</v>
      </c>
      <c r="W281" s="2">
        <f t="shared" si="20"/>
        <v>488938.14285714924</v>
      </c>
      <c r="X281" s="2">
        <f t="shared" si="6"/>
        <v>11061.857142850757</v>
      </c>
      <c r="Y281" s="2">
        <f t="shared" si="40"/>
        <v>43965450.493877523</v>
      </c>
      <c r="Z281" s="2" t="str">
        <f t="shared" si="8"/>
        <v>MEEP</v>
      </c>
      <c r="AA281" s="2">
        <f>IF(Z281="HERE",Y281,AA280+Graph!$G$1*1000)</f>
        <v>74226873.065306202</v>
      </c>
      <c r="AB281" s="2">
        <f t="shared" si="21"/>
        <v>420000</v>
      </c>
      <c r="AC281" s="2">
        <f t="shared" si="41"/>
        <v>42367592.755822197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211</v>
      </c>
      <c r="C282" s="7"/>
      <c r="D282" s="2" t="e">
        <f t="shared" si="12"/>
        <v>#N/A</v>
      </c>
      <c r="E282" s="2" t="e">
        <f t="shared" si="22"/>
        <v>#N/A</v>
      </c>
      <c r="F282" s="2">
        <v>1299179.111404568</v>
      </c>
      <c r="G282" s="2">
        <f t="shared" si="26"/>
        <v>488938.14285714284</v>
      </c>
      <c r="H282" s="2">
        <f t="shared" si="42"/>
        <v>120597695.6129657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2949199.8571428587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1326611.1104441881</v>
      </c>
      <c r="Q282" s="2">
        <f t="shared" si="44"/>
        <v>500000</v>
      </c>
      <c r="R282" s="2">
        <f t="shared" si="43"/>
        <v>123503403.96398556</v>
      </c>
      <c r="S282" s="2">
        <f t="shared" si="17"/>
        <v>488938.14285714924</v>
      </c>
      <c r="T282" s="2">
        <f t="shared" si="18"/>
        <v>11061.857142857276</v>
      </c>
      <c r="U282" s="2">
        <f t="shared" si="19"/>
        <v>500000</v>
      </c>
      <c r="V282" s="2">
        <f t="shared" si="33"/>
        <v>79526891.612965167</v>
      </c>
      <c r="W282" s="2">
        <f t="shared" si="20"/>
        <v>488938.14285714924</v>
      </c>
      <c r="X282" s="2">
        <f t="shared" si="6"/>
        <v>11061.857142850757</v>
      </c>
      <c r="Y282" s="2">
        <f t="shared" si="40"/>
        <v>43976512.351020373</v>
      </c>
      <c r="Z282" s="2" t="str">
        <f t="shared" si="8"/>
        <v>MEEP</v>
      </c>
      <c r="AA282" s="2">
        <f>IF(Z282="HERE",Y282,AA281+Graph!$G$1*1000)</f>
        <v>74646873.065306202</v>
      </c>
      <c r="AB282" s="2">
        <f t="shared" si="21"/>
        <v>420000</v>
      </c>
      <c r="AC282" s="2">
        <f t="shared" si="41"/>
        <v>42367592.755822197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212</v>
      </c>
      <c r="C283" s="7"/>
      <c r="D283" s="2" t="e">
        <f t="shared" si="12"/>
        <v>#N/A</v>
      </c>
      <c r="E283" s="2" t="e">
        <f t="shared" si="22"/>
        <v>#N/A</v>
      </c>
      <c r="F283" s="2">
        <v>1303193.4276110232</v>
      </c>
      <c r="G283" s="2">
        <f t="shared" si="26"/>
        <v>488938.14285714284</v>
      </c>
      <c r="H283" s="2">
        <f t="shared" si="42"/>
        <v>121086633.75582285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2960261.7142857159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1330727.8871548474</v>
      </c>
      <c r="Q283" s="2">
        <f t="shared" si="44"/>
        <v>500000</v>
      </c>
      <c r="R283" s="2">
        <f t="shared" si="43"/>
        <v>124003403.96398556</v>
      </c>
      <c r="S283" s="2">
        <f t="shared" si="17"/>
        <v>488938.14285714924</v>
      </c>
      <c r="T283" s="2">
        <f t="shared" si="18"/>
        <v>11061.857142857276</v>
      </c>
      <c r="U283" s="2">
        <f t="shared" si="19"/>
        <v>500000</v>
      </c>
      <c r="V283" s="2">
        <f t="shared" si="33"/>
        <v>80015829.755822316</v>
      </c>
      <c r="W283" s="2">
        <f t="shared" si="20"/>
        <v>488938.14285714924</v>
      </c>
      <c r="X283" s="2">
        <f t="shared" si="6"/>
        <v>11061.857142850757</v>
      </c>
      <c r="Y283" s="2">
        <f t="shared" si="40"/>
        <v>43987574.208163224</v>
      </c>
      <c r="Z283" s="2" t="str">
        <f t="shared" si="8"/>
        <v>MEEP</v>
      </c>
      <c r="AA283" s="2">
        <f>IF(Z283="HERE",Y283,AA282+Graph!$G$1*1000)</f>
        <v>75066873.065306202</v>
      </c>
      <c r="AB283" s="2">
        <f t="shared" si="21"/>
        <v>420000</v>
      </c>
      <c r="AC283" s="2">
        <f t="shared" si="41"/>
        <v>42367592.755822197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213</v>
      </c>
      <c r="C284" s="7"/>
      <c r="D284" s="2" t="e">
        <f t="shared" si="12"/>
        <v>#N/A</v>
      </c>
      <c r="E284" s="2" t="e">
        <f t="shared" si="22"/>
        <v>#N/A</v>
      </c>
      <c r="F284" s="2">
        <v>1307207.7438175082</v>
      </c>
      <c r="G284" s="2">
        <f t="shared" si="26"/>
        <v>488938.14285714284</v>
      </c>
      <c r="H284" s="2">
        <f t="shared" si="42"/>
        <v>121575571.89868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2971323.5714285732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1334844.6638655365</v>
      </c>
      <c r="Q284" s="2">
        <f t="shared" si="44"/>
        <v>500000</v>
      </c>
      <c r="R284" s="2">
        <f t="shared" si="43"/>
        <v>124503403.96398556</v>
      </c>
      <c r="S284" s="2">
        <f t="shared" si="17"/>
        <v>488938.14285714924</v>
      </c>
      <c r="T284" s="2">
        <f t="shared" si="18"/>
        <v>11061.857142857276</v>
      </c>
      <c r="U284" s="2">
        <f t="shared" si="19"/>
        <v>500000</v>
      </c>
      <c r="V284" s="2">
        <f t="shared" si="33"/>
        <v>80504767.898679465</v>
      </c>
      <c r="W284" s="2">
        <f t="shared" si="20"/>
        <v>488938.14285714924</v>
      </c>
      <c r="X284" s="2">
        <f t="shared" si="6"/>
        <v>11061.857142850757</v>
      </c>
      <c r="Y284" s="2">
        <f t="shared" si="40"/>
        <v>43998636.065306075</v>
      </c>
      <c r="Z284" s="2" t="str">
        <f t="shared" si="8"/>
        <v>MEEP</v>
      </c>
      <c r="AA284" s="2">
        <f>IF(Z284="HERE",Y284,AA283+Graph!$G$1*1000)</f>
        <v>75486873.065306202</v>
      </c>
      <c r="AB284" s="2">
        <f t="shared" si="21"/>
        <v>420000</v>
      </c>
      <c r="AC284" s="2">
        <f t="shared" si="41"/>
        <v>42367592.755822197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214</v>
      </c>
      <c r="C285" s="7"/>
      <c r="D285" s="2" t="e">
        <f t="shared" si="12"/>
        <v>#N/A</v>
      </c>
      <c r="E285" s="2" t="e">
        <f t="shared" si="22"/>
        <v>#N/A</v>
      </c>
      <c r="F285" s="2">
        <v>1311222.0600239933</v>
      </c>
      <c r="G285" s="2">
        <f t="shared" si="26"/>
        <v>488938.14285714284</v>
      </c>
      <c r="H285" s="2">
        <f t="shared" si="42"/>
        <v>122064510.04153715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2982385.4285714305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1338961.4405762255</v>
      </c>
      <c r="Q285" s="2">
        <f t="shared" si="44"/>
        <v>500000</v>
      </c>
      <c r="R285" s="2">
        <f t="shared" si="43"/>
        <v>125003403.96398556</v>
      </c>
      <c r="S285" s="2">
        <f t="shared" si="17"/>
        <v>488938.14285714924</v>
      </c>
      <c r="T285" s="2">
        <f t="shared" si="18"/>
        <v>11061.857142857276</v>
      </c>
      <c r="U285" s="2">
        <f t="shared" si="19"/>
        <v>500000</v>
      </c>
      <c r="V285" s="2">
        <f t="shared" si="33"/>
        <v>80993706.041536614</v>
      </c>
      <c r="W285" s="2">
        <f t="shared" si="20"/>
        <v>488938.14285714924</v>
      </c>
      <c r="X285" s="2">
        <f t="shared" si="6"/>
        <v>11061.857142850757</v>
      </c>
      <c r="Y285" s="2">
        <f t="shared" si="40"/>
        <v>44009697.922448926</v>
      </c>
      <c r="Z285" s="2" t="str">
        <f t="shared" si="8"/>
        <v>MEEP</v>
      </c>
      <c r="AA285" s="2">
        <f>IF(Z285="HERE",Y285,AA284+Graph!$G$1*1000)</f>
        <v>75906873.065306202</v>
      </c>
      <c r="AB285" s="2">
        <f t="shared" si="21"/>
        <v>420000</v>
      </c>
      <c r="AC285" s="2">
        <f t="shared" si="41"/>
        <v>42367592.755822197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215</v>
      </c>
      <c r="C286" s="7"/>
      <c r="D286" s="2" t="e">
        <f t="shared" si="12"/>
        <v>#N/A</v>
      </c>
      <c r="E286" s="2" t="e">
        <f t="shared" si="22"/>
        <v>#N/A</v>
      </c>
      <c r="F286" s="2">
        <v>1315236.3762304783</v>
      </c>
      <c r="G286" s="2">
        <f t="shared" si="26"/>
        <v>488938.14285714284</v>
      </c>
      <c r="H286" s="2">
        <f t="shared" si="42"/>
        <v>122553448.1843943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2993447.2857142878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1343078.2172869146</v>
      </c>
      <c r="Q286" s="2">
        <f t="shared" si="44"/>
        <v>500000</v>
      </c>
      <c r="R286" s="2">
        <f t="shared" si="43"/>
        <v>125503403.96398556</v>
      </c>
      <c r="S286" s="2">
        <f t="shared" si="17"/>
        <v>488938.14285714924</v>
      </c>
      <c r="T286" s="2">
        <f t="shared" si="18"/>
        <v>11061.857142857276</v>
      </c>
      <c r="U286" s="2">
        <f t="shared" si="19"/>
        <v>500000</v>
      </c>
      <c r="V286" s="2">
        <f t="shared" si="33"/>
        <v>81482644.184393764</v>
      </c>
      <c r="W286" s="2">
        <f t="shared" si="20"/>
        <v>488938.14285714924</v>
      </c>
      <c r="X286" s="2">
        <f t="shared" ref="X286:X385" si="47">SUM(U286-W286)</f>
        <v>11061.857142850757</v>
      </c>
      <c r="Y286" s="2">
        <f t="shared" si="40"/>
        <v>44020759.779591776</v>
      </c>
      <c r="Z286" s="2" t="str">
        <f t="shared" ref="Z286:Z385" si="48">IF(V286&lt;Y286,"HERE","MEEP")</f>
        <v>MEEP</v>
      </c>
      <c r="AA286" s="2">
        <f>IF(Z286="HERE",Y286,AA285+Graph!$G$1*1000)</f>
        <v>76326873.065306202</v>
      </c>
      <c r="AB286" s="2">
        <f t="shared" si="21"/>
        <v>420000</v>
      </c>
      <c r="AC286" s="2">
        <f t="shared" si="41"/>
        <v>42367592.755822197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216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1319250.6924369633</v>
      </c>
      <c r="G287" s="2">
        <f t="shared" si="26"/>
        <v>488938.14285714284</v>
      </c>
      <c r="H287" s="2">
        <f t="shared" si="42"/>
        <v>123042386.32725145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3004509.1428571451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1347194.9939976037</v>
      </c>
      <c r="Q287" s="2">
        <f t="shared" si="44"/>
        <v>500000</v>
      </c>
      <c r="R287" s="2">
        <f t="shared" si="43"/>
        <v>126003403.96398556</v>
      </c>
      <c r="S287" s="2">
        <f t="shared" ref="S287:S385" si="54">SUM(H287-H286)</f>
        <v>488938.14285714924</v>
      </c>
      <c r="T287" s="2">
        <f t="shared" ref="T287:T385" si="55">SUM(L287-L286)</f>
        <v>11061.857142857276</v>
      </c>
      <c r="U287" s="2">
        <f t="shared" ref="U287:U385" si="56">SUM(R287-R286)</f>
        <v>500000</v>
      </c>
      <c r="V287" s="2">
        <f t="shared" si="33"/>
        <v>81971582.327250913</v>
      </c>
      <c r="W287" s="2">
        <f t="shared" ref="W287:W385" si="57">SUM(V287-V286)</f>
        <v>488938.14285714924</v>
      </c>
      <c r="X287" s="2">
        <f t="shared" si="47"/>
        <v>11061.857142850757</v>
      </c>
      <c r="Y287" s="2">
        <f t="shared" ref="Y287:Y350" si="58">IF(COUNT($C288)=0,IF(COUNT($C287)=1,C287,SUM(Y286+X287)),C287)</f>
        <v>44031821.636734627</v>
      </c>
      <c r="Z287" s="2" t="str">
        <f t="shared" si="48"/>
        <v>MEEP</v>
      </c>
      <c r="AA287" s="2">
        <f>IF(Z287="HERE",Y287,AA286+Graph!$G$1*1000)</f>
        <v>76746873.065306202</v>
      </c>
      <c r="AB287" s="2">
        <f t="shared" ref="AB287:AB385" si="59">SUM(AA287-AA286)</f>
        <v>420000</v>
      </c>
      <c r="AC287" s="2">
        <f t="shared" ref="AC287:AC350" si="60">IF(Z288="HERE",V287,AC286)</f>
        <v>42367592.755822197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217</v>
      </c>
      <c r="C288" s="7"/>
      <c r="D288" s="2" t="e">
        <f t="shared" si="51"/>
        <v>#N/A</v>
      </c>
      <c r="E288" s="2" t="e">
        <f t="shared" si="22"/>
        <v>#N/A</v>
      </c>
      <c r="F288" s="2">
        <v>1323265.0086434484</v>
      </c>
      <c r="G288" s="2">
        <f t="shared" si="26"/>
        <v>488938.14285714284</v>
      </c>
      <c r="H288" s="2">
        <f t="shared" ref="H288:H351" si="61">IF(COUNT($C289)=0,IF(COUNT($C288)=1,C288,SUM(H287+G288)),C288)</f>
        <v>123531324.4701086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3015571.0000000023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1351311.7707082927</v>
      </c>
      <c r="Q288" s="2">
        <f t="shared" si="44"/>
        <v>500000</v>
      </c>
      <c r="R288" s="2">
        <f t="shared" ref="R288:R351" si="62">IF(COUNT($C289)=0,IF(COUNT($C288)=1,M288,SUM(R287+Q288)),M288)</f>
        <v>126503403.96398556</v>
      </c>
      <c r="S288" s="2">
        <f t="shared" si="54"/>
        <v>488938.14285714924</v>
      </c>
      <c r="T288" s="2">
        <f t="shared" si="55"/>
        <v>11061.857142857276</v>
      </c>
      <c r="U288" s="2">
        <f t="shared" si="56"/>
        <v>500000</v>
      </c>
      <c r="V288" s="2">
        <f t="shared" si="33"/>
        <v>82460520.470108062</v>
      </c>
      <c r="W288" s="2">
        <f t="shared" si="57"/>
        <v>488938.14285714924</v>
      </c>
      <c r="X288" s="2">
        <f t="shared" si="47"/>
        <v>11061.857142850757</v>
      </c>
      <c r="Y288" s="2">
        <f t="shared" si="58"/>
        <v>44042883.493877478</v>
      </c>
      <c r="Z288" s="2" t="str">
        <f t="shared" si="48"/>
        <v>MEEP</v>
      </c>
      <c r="AA288" s="2">
        <f>IF(Z288="HERE",Y288,AA287+Graph!$G$1*1000)</f>
        <v>77166873.065306202</v>
      </c>
      <c r="AB288" s="2">
        <f t="shared" si="59"/>
        <v>420000</v>
      </c>
      <c r="AC288" s="2">
        <f t="shared" si="60"/>
        <v>42367592.755822197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218</v>
      </c>
      <c r="C289" s="7"/>
      <c r="D289" s="2" t="e">
        <f t="shared" si="51"/>
        <v>#N/A</v>
      </c>
      <c r="E289" s="2" t="e">
        <f t="shared" si="22"/>
        <v>#N/A</v>
      </c>
      <c r="F289" s="2">
        <v>1327279.3248499334</v>
      </c>
      <c r="G289" s="2">
        <f t="shared" si="26"/>
        <v>488938.14285714284</v>
      </c>
      <c r="H289" s="2">
        <f t="shared" si="61"/>
        <v>124020262.61296575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3026632.8571428596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1355428.547418952</v>
      </c>
      <c r="Q289" s="2">
        <f t="shared" si="44"/>
        <v>500000</v>
      </c>
      <c r="R289" s="2">
        <f t="shared" si="62"/>
        <v>127003403.96398556</v>
      </c>
      <c r="S289" s="2">
        <f t="shared" si="54"/>
        <v>488938.14285714924</v>
      </c>
      <c r="T289" s="2">
        <f t="shared" si="55"/>
        <v>11061.857142857276</v>
      </c>
      <c r="U289" s="2">
        <f t="shared" si="56"/>
        <v>500000</v>
      </c>
      <c r="V289" s="2">
        <f t="shared" si="33"/>
        <v>82949458.612965211</v>
      </c>
      <c r="W289" s="2">
        <f t="shared" si="57"/>
        <v>488938.14285714924</v>
      </c>
      <c r="X289" s="2">
        <f t="shared" si="47"/>
        <v>11061.857142850757</v>
      </c>
      <c r="Y289" s="2">
        <f t="shared" si="58"/>
        <v>44053945.351020329</v>
      </c>
      <c r="Z289" s="2" t="str">
        <f t="shared" si="48"/>
        <v>MEEP</v>
      </c>
      <c r="AA289" s="2">
        <f>IF(Z289="HERE",Y289,AA288+Graph!$G$1*1000)</f>
        <v>77586873.065306202</v>
      </c>
      <c r="AB289" s="2">
        <f t="shared" si="59"/>
        <v>420000</v>
      </c>
      <c r="AC289" s="2">
        <f t="shared" si="60"/>
        <v>42367592.755822197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219</v>
      </c>
      <c r="C290" s="7"/>
      <c r="D290" s="2" t="e">
        <f t="shared" si="51"/>
        <v>#N/A</v>
      </c>
      <c r="E290" s="2" t="e">
        <f t="shared" si="22"/>
        <v>#N/A</v>
      </c>
      <c r="F290" s="2">
        <v>1331293.6410564184</v>
      </c>
      <c r="G290" s="2">
        <f t="shared" si="26"/>
        <v>488938.14285714284</v>
      </c>
      <c r="H290" s="2">
        <f t="shared" si="61"/>
        <v>124509200.7558229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3037694.7142857169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1359545.3241296411</v>
      </c>
      <c r="Q290" s="2">
        <f t="shared" si="44"/>
        <v>500000</v>
      </c>
      <c r="R290" s="2">
        <f t="shared" si="62"/>
        <v>127503403.96398556</v>
      </c>
      <c r="S290" s="2">
        <f t="shared" si="54"/>
        <v>488938.14285714924</v>
      </c>
      <c r="T290" s="2">
        <f t="shared" si="55"/>
        <v>11061.857142857276</v>
      </c>
      <c r="U290" s="2">
        <f t="shared" si="56"/>
        <v>500000</v>
      </c>
      <c r="V290" s="2">
        <f t="shared" si="33"/>
        <v>83438396.755822361</v>
      </c>
      <c r="W290" s="2">
        <f t="shared" si="57"/>
        <v>488938.14285714924</v>
      </c>
      <c r="X290" s="2">
        <f t="shared" si="47"/>
        <v>11061.857142850757</v>
      </c>
      <c r="Y290" s="2">
        <f t="shared" si="58"/>
        <v>44065007.208163179</v>
      </c>
      <c r="Z290" s="2" t="str">
        <f t="shared" si="48"/>
        <v>MEEP</v>
      </c>
      <c r="AA290" s="2">
        <f>IF(Z290="HERE",Y290,AA289+Graph!$G$1*1000)</f>
        <v>78006873.065306202</v>
      </c>
      <c r="AB290" s="2">
        <f t="shared" si="59"/>
        <v>420000</v>
      </c>
      <c r="AC290" s="2">
        <f t="shared" si="60"/>
        <v>42367592.755822197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220</v>
      </c>
      <c r="C291" s="7"/>
      <c r="D291" s="2" t="e">
        <f t="shared" si="51"/>
        <v>#N/A</v>
      </c>
      <c r="E291" s="2" t="e">
        <f t="shared" si="22"/>
        <v>#N/A</v>
      </c>
      <c r="F291" s="2">
        <v>1335307.9572629035</v>
      </c>
      <c r="G291" s="2">
        <f t="shared" si="26"/>
        <v>488938.14285714284</v>
      </c>
      <c r="H291" s="2">
        <f t="shared" si="61"/>
        <v>124998138.89868005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3048756.5714285742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1363662.1008403301</v>
      </c>
      <c r="Q291" s="2">
        <f t="shared" si="44"/>
        <v>500000</v>
      </c>
      <c r="R291" s="2">
        <f t="shared" si="62"/>
        <v>128003403.96398556</v>
      </c>
      <c r="S291" s="2">
        <f t="shared" si="54"/>
        <v>488938.14285714924</v>
      </c>
      <c r="T291" s="2">
        <f t="shared" si="55"/>
        <v>11061.857142857276</v>
      </c>
      <c r="U291" s="2">
        <f t="shared" si="56"/>
        <v>500000</v>
      </c>
      <c r="V291" s="2">
        <f t="shared" si="33"/>
        <v>83927334.89867951</v>
      </c>
      <c r="W291" s="2">
        <f t="shared" si="57"/>
        <v>488938.14285714924</v>
      </c>
      <c r="X291" s="2">
        <f t="shared" si="47"/>
        <v>11061.857142850757</v>
      </c>
      <c r="Y291" s="2">
        <f t="shared" si="58"/>
        <v>44076069.06530603</v>
      </c>
      <c r="Z291" s="2" t="str">
        <f t="shared" si="48"/>
        <v>MEEP</v>
      </c>
      <c r="AA291" s="2">
        <f>IF(Z291="HERE",Y291,AA290+Graph!$G$1*1000)</f>
        <v>78426873.065306202</v>
      </c>
      <c r="AB291" s="2">
        <f t="shared" si="59"/>
        <v>420000</v>
      </c>
      <c r="AC291" s="2">
        <f t="shared" si="60"/>
        <v>42367592.755822197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221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1339322.2734693885</v>
      </c>
      <c r="G292" s="2">
        <f t="shared" si="26"/>
        <v>488938.14285714284</v>
      </c>
      <c r="H292" s="2">
        <f t="shared" si="61"/>
        <v>125487077.0415372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3059818.4285714314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1367778.8775510192</v>
      </c>
      <c r="Q292" s="2">
        <f t="shared" si="44"/>
        <v>500000</v>
      </c>
      <c r="R292" s="2">
        <f t="shared" si="62"/>
        <v>128503403.96398556</v>
      </c>
      <c r="S292" s="2">
        <f t="shared" si="54"/>
        <v>488938.14285714924</v>
      </c>
      <c r="T292" s="2">
        <f t="shared" si="55"/>
        <v>11061.857142857276</v>
      </c>
      <c r="U292" s="2">
        <f t="shared" si="56"/>
        <v>500000</v>
      </c>
      <c r="V292" s="2">
        <f t="shared" si="33"/>
        <v>84416273.041536659</v>
      </c>
      <c r="W292" s="2">
        <f t="shared" si="57"/>
        <v>488938.14285714924</v>
      </c>
      <c r="X292" s="2">
        <f t="shared" si="47"/>
        <v>11061.857142850757</v>
      </c>
      <c r="Y292" s="2">
        <f t="shared" si="58"/>
        <v>44087130.922448881</v>
      </c>
      <c r="Z292" s="2" t="str">
        <f t="shared" si="48"/>
        <v>MEEP</v>
      </c>
      <c r="AA292" s="2">
        <f>IF(Z292="HERE",Y292,AA291+Graph!$G$1*1000)</f>
        <v>78846873.065306202</v>
      </c>
      <c r="AB292" s="2">
        <f t="shared" si="59"/>
        <v>420000</v>
      </c>
      <c r="AC292" s="2">
        <f t="shared" si="60"/>
        <v>42367592.755822197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222</v>
      </c>
      <c r="C293" s="7"/>
      <c r="D293" s="2" t="e">
        <f t="shared" si="51"/>
        <v>#N/A</v>
      </c>
      <c r="E293" s="2" t="e">
        <f t="shared" si="63"/>
        <v>#N/A</v>
      </c>
      <c r="F293" s="2">
        <v>1343336.5896758735</v>
      </c>
      <c r="G293" s="2">
        <f t="shared" si="26"/>
        <v>488938.14285714284</v>
      </c>
      <c r="H293" s="2">
        <f t="shared" si="61"/>
        <v>125976015.18439434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3070880.2857142887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1371895.6542617083</v>
      </c>
      <c r="Q293" s="2">
        <f t="shared" si="44"/>
        <v>500000</v>
      </c>
      <c r="R293" s="2">
        <f t="shared" si="62"/>
        <v>129003403.96398556</v>
      </c>
      <c r="S293" s="2">
        <f t="shared" si="54"/>
        <v>488938.14285714924</v>
      </c>
      <c r="T293" s="2">
        <f t="shared" si="55"/>
        <v>11061.857142857276</v>
      </c>
      <c r="U293" s="2">
        <f t="shared" si="56"/>
        <v>500000</v>
      </c>
      <c r="V293" s="2">
        <f t="shared" si="33"/>
        <v>84905211.184393808</v>
      </c>
      <c r="W293" s="2">
        <f t="shared" si="57"/>
        <v>488938.14285714924</v>
      </c>
      <c r="X293" s="2">
        <f t="shared" si="47"/>
        <v>11061.857142850757</v>
      </c>
      <c r="Y293" s="2">
        <f t="shared" si="58"/>
        <v>44098192.779591732</v>
      </c>
      <c r="Z293" s="2" t="str">
        <f t="shared" si="48"/>
        <v>MEEP</v>
      </c>
      <c r="AA293" s="2">
        <f>IF(Z293="HERE",Y293,AA292+Graph!$G$1*1000)</f>
        <v>79266873.065306202</v>
      </c>
      <c r="AB293" s="2">
        <f t="shared" si="59"/>
        <v>420000</v>
      </c>
      <c r="AC293" s="2">
        <f t="shared" si="60"/>
        <v>42367592.755822197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223</v>
      </c>
      <c r="C294" s="7"/>
      <c r="D294" s="2" t="e">
        <f t="shared" si="51"/>
        <v>#N/A</v>
      </c>
      <c r="E294" s="2" t="e">
        <f t="shared" si="63"/>
        <v>#N/A</v>
      </c>
      <c r="F294" s="2">
        <v>1347350.9058823586</v>
      </c>
      <c r="G294" s="2">
        <f t="shared" si="26"/>
        <v>488938.14285714284</v>
      </c>
      <c r="H294" s="2">
        <f t="shared" si="61"/>
        <v>126464953.32725149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3081942.142857146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1376012.4309723973</v>
      </c>
      <c r="Q294" s="2">
        <f t="shared" ref="Q294:Q357" si="66">IF(P294&gt;500000,500000,P294)</f>
        <v>500000</v>
      </c>
      <c r="R294" s="2">
        <f t="shared" si="62"/>
        <v>129503403.96398556</v>
      </c>
      <c r="S294" s="2">
        <f t="shared" si="54"/>
        <v>488938.14285714924</v>
      </c>
      <c r="T294" s="2">
        <f t="shared" si="55"/>
        <v>11061.857142857276</v>
      </c>
      <c r="U294" s="2">
        <f t="shared" si="56"/>
        <v>500000</v>
      </c>
      <c r="V294" s="2">
        <f t="shared" si="33"/>
        <v>85394149.327250957</v>
      </c>
      <c r="W294" s="2">
        <f t="shared" si="57"/>
        <v>488938.14285714924</v>
      </c>
      <c r="X294" s="2">
        <f t="shared" si="47"/>
        <v>11061.857142850757</v>
      </c>
      <c r="Y294" s="2">
        <f t="shared" si="58"/>
        <v>44109254.636734582</v>
      </c>
      <c r="Z294" s="2" t="str">
        <f t="shared" si="48"/>
        <v>MEEP</v>
      </c>
      <c r="AA294" s="2">
        <f>IF(Z294="HERE",Y294,AA293+Graph!$G$1*1000)</f>
        <v>79686873.065306202</v>
      </c>
      <c r="AB294" s="2">
        <f t="shared" si="59"/>
        <v>420000</v>
      </c>
      <c r="AC294" s="2">
        <f t="shared" si="60"/>
        <v>42367592.755822197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224</v>
      </c>
      <c r="C295" s="7"/>
      <c r="D295" s="2" t="e">
        <f t="shared" si="51"/>
        <v>#N/A</v>
      </c>
      <c r="E295" s="2" t="e">
        <f t="shared" si="63"/>
        <v>#N/A</v>
      </c>
      <c r="F295" s="2">
        <v>1351365.2220888138</v>
      </c>
      <c r="G295" s="2">
        <f t="shared" si="26"/>
        <v>488938.14285714284</v>
      </c>
      <c r="H295" s="2">
        <f t="shared" si="61"/>
        <v>126953891.47010864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3093004.0000000033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1380129.2076830566</v>
      </c>
      <c r="Q295" s="2">
        <f t="shared" si="66"/>
        <v>500000</v>
      </c>
      <c r="R295" s="2">
        <f t="shared" si="62"/>
        <v>130003403.96398556</v>
      </c>
      <c r="S295" s="2">
        <f t="shared" si="54"/>
        <v>488938.14285714924</v>
      </c>
      <c r="T295" s="2">
        <f t="shared" si="55"/>
        <v>11061.857142857276</v>
      </c>
      <c r="U295" s="2">
        <f t="shared" si="56"/>
        <v>500000</v>
      </c>
      <c r="V295" s="2">
        <f t="shared" si="33"/>
        <v>85883087.470108107</v>
      </c>
      <c r="W295" s="2">
        <f t="shared" si="57"/>
        <v>488938.14285714924</v>
      </c>
      <c r="X295" s="2">
        <f t="shared" si="47"/>
        <v>11061.857142850757</v>
      </c>
      <c r="Y295" s="2">
        <f t="shared" si="58"/>
        <v>44120316.493877433</v>
      </c>
      <c r="Z295" s="2" t="str">
        <f t="shared" si="48"/>
        <v>MEEP</v>
      </c>
      <c r="AA295" s="2">
        <f>IF(Z295="HERE",Y295,AA294+Graph!$G$1*1000)</f>
        <v>80106873.065306202</v>
      </c>
      <c r="AB295" s="2">
        <f t="shared" si="59"/>
        <v>420000</v>
      </c>
      <c r="AC295" s="2">
        <f t="shared" si="60"/>
        <v>42367592.755822197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225</v>
      </c>
      <c r="C296" s="7"/>
      <c r="D296" s="2" t="e">
        <f t="shared" si="51"/>
        <v>#N/A</v>
      </c>
      <c r="E296" s="2" t="e">
        <f t="shared" si="63"/>
        <v>#N/A</v>
      </c>
      <c r="F296" s="2">
        <v>1355379.5382952988</v>
      </c>
      <c r="G296" s="2">
        <f t="shared" ref="G296:G385" si="67">IF(F296&gt;$AK$31*1000,$AK$31*1000,F296)</f>
        <v>488938.14285714284</v>
      </c>
      <c r="H296" s="2">
        <f t="shared" si="61"/>
        <v>127442829.61296579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3104065.8571428605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1384245.9843937457</v>
      </c>
      <c r="Q296" s="2">
        <f t="shared" si="66"/>
        <v>500000</v>
      </c>
      <c r="R296" s="2">
        <f t="shared" si="62"/>
        <v>130503403.96398556</v>
      </c>
      <c r="S296" s="2">
        <f t="shared" si="54"/>
        <v>488938.14285714924</v>
      </c>
      <c r="T296" s="2">
        <f t="shared" si="55"/>
        <v>11061.857142857276</v>
      </c>
      <c r="U296" s="2">
        <f t="shared" si="56"/>
        <v>500000</v>
      </c>
      <c r="V296" s="2">
        <f t="shared" si="33"/>
        <v>86372025.612965256</v>
      </c>
      <c r="W296" s="2">
        <f t="shared" si="57"/>
        <v>488938.14285714924</v>
      </c>
      <c r="X296" s="2">
        <f t="shared" si="47"/>
        <v>11061.857142850757</v>
      </c>
      <c r="Y296" s="2">
        <f t="shared" si="58"/>
        <v>44131378.351020284</v>
      </c>
      <c r="Z296" s="2" t="str">
        <f t="shared" si="48"/>
        <v>MEEP</v>
      </c>
      <c r="AA296" s="2">
        <f>IF(Z296="HERE",Y296,AA295+Graph!$G$1*1000)</f>
        <v>80526873.065306202</v>
      </c>
      <c r="AB296" s="2">
        <f t="shared" si="59"/>
        <v>420000</v>
      </c>
      <c r="AC296" s="2">
        <f t="shared" si="60"/>
        <v>42367592.755822197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226</v>
      </c>
      <c r="C297" s="7"/>
      <c r="D297" s="2" t="e">
        <f t="shared" si="51"/>
        <v>#N/A</v>
      </c>
      <c r="E297" s="2" t="e">
        <f t="shared" si="63"/>
        <v>#N/A</v>
      </c>
      <c r="F297" s="2">
        <v>1359393.8545017838</v>
      </c>
      <c r="G297" s="2">
        <f t="shared" si="67"/>
        <v>488938.14285714284</v>
      </c>
      <c r="H297" s="2">
        <f t="shared" si="61"/>
        <v>127931767.75582294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3115127.7142857178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1388362.7611044347</v>
      </c>
      <c r="Q297" s="2">
        <f t="shared" si="66"/>
        <v>500000</v>
      </c>
      <c r="R297" s="2">
        <f t="shared" si="62"/>
        <v>131003403.96398556</v>
      </c>
      <c r="S297" s="2">
        <f t="shared" si="54"/>
        <v>488938.14285714924</v>
      </c>
      <c r="T297" s="2">
        <f t="shared" si="55"/>
        <v>11061.857142857276</v>
      </c>
      <c r="U297" s="2">
        <f t="shared" si="56"/>
        <v>500000</v>
      </c>
      <c r="V297" s="2">
        <f t="shared" si="33"/>
        <v>86860963.755822405</v>
      </c>
      <c r="W297" s="2">
        <f t="shared" si="57"/>
        <v>488938.14285714924</v>
      </c>
      <c r="X297" s="2">
        <f t="shared" si="47"/>
        <v>11061.857142850757</v>
      </c>
      <c r="Y297" s="2">
        <f t="shared" si="58"/>
        <v>44142440.208163135</v>
      </c>
      <c r="Z297" s="2" t="str">
        <f t="shared" si="48"/>
        <v>MEEP</v>
      </c>
      <c r="AA297" s="2">
        <f>IF(Z297="HERE",Y297,AA296+Graph!$G$1*1000)</f>
        <v>80946873.065306202</v>
      </c>
      <c r="AB297" s="2">
        <f t="shared" si="59"/>
        <v>420000</v>
      </c>
      <c r="AC297" s="2">
        <f t="shared" si="60"/>
        <v>42367592.755822197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227</v>
      </c>
      <c r="C298" s="7"/>
      <c r="D298" s="2" t="e">
        <f t="shared" si="51"/>
        <v>#N/A</v>
      </c>
      <c r="E298" s="2" t="e">
        <f t="shared" si="63"/>
        <v>#N/A</v>
      </c>
      <c r="F298" s="2">
        <v>1363408.1707082689</v>
      </c>
      <c r="G298" s="2">
        <f t="shared" si="67"/>
        <v>488938.14285714284</v>
      </c>
      <c r="H298" s="2">
        <f t="shared" si="61"/>
        <v>128420705.89868009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3126189.5714285751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1392479.5378151238</v>
      </c>
      <c r="Q298" s="2">
        <f t="shared" si="66"/>
        <v>500000</v>
      </c>
      <c r="R298" s="2">
        <f t="shared" si="62"/>
        <v>131503403.96398556</v>
      </c>
      <c r="S298" s="2">
        <f t="shared" si="54"/>
        <v>488938.14285714924</v>
      </c>
      <c r="T298" s="2">
        <f t="shared" si="55"/>
        <v>11061.857142857276</v>
      </c>
      <c r="U298" s="2">
        <f t="shared" si="56"/>
        <v>500000</v>
      </c>
      <c r="V298" s="2">
        <f t="shared" si="33"/>
        <v>87349901.898679554</v>
      </c>
      <c r="W298" s="2">
        <f t="shared" si="57"/>
        <v>488938.14285714924</v>
      </c>
      <c r="X298" s="2">
        <f t="shared" si="47"/>
        <v>11061.857142850757</v>
      </c>
      <c r="Y298" s="2">
        <f t="shared" si="58"/>
        <v>44153502.065305986</v>
      </c>
      <c r="Z298" s="2" t="str">
        <f t="shared" si="48"/>
        <v>MEEP</v>
      </c>
      <c r="AA298" s="2">
        <f>IF(Z298="HERE",Y298,AA297+Graph!$G$1*1000)</f>
        <v>81366873.065306202</v>
      </c>
      <c r="AB298" s="2">
        <f t="shared" si="59"/>
        <v>420000</v>
      </c>
      <c r="AC298" s="2">
        <f t="shared" si="60"/>
        <v>42367592.755822197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228</v>
      </c>
      <c r="C299" s="7"/>
      <c r="D299" s="2" t="e">
        <f t="shared" si="51"/>
        <v>#N/A</v>
      </c>
      <c r="E299" s="2" t="e">
        <f t="shared" si="63"/>
        <v>#N/A</v>
      </c>
      <c r="F299" s="2">
        <v>1367422.4869147539</v>
      </c>
      <c r="G299" s="2">
        <f t="shared" si="67"/>
        <v>488938.14285714284</v>
      </c>
      <c r="H299" s="2">
        <f t="shared" si="61"/>
        <v>128909644.04153724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3137251.4285714324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1396596.3145258129</v>
      </c>
      <c r="Q299" s="2">
        <f t="shared" si="66"/>
        <v>500000</v>
      </c>
      <c r="R299" s="2">
        <f t="shared" si="62"/>
        <v>132003403.96398556</v>
      </c>
      <c r="S299" s="2">
        <f t="shared" si="54"/>
        <v>488938.14285714924</v>
      </c>
      <c r="T299" s="2">
        <f t="shared" si="55"/>
        <v>11061.857142857276</v>
      </c>
      <c r="U299" s="2">
        <f t="shared" si="56"/>
        <v>500000</v>
      </c>
      <c r="V299" s="2">
        <f t="shared" si="33"/>
        <v>87838840.041536704</v>
      </c>
      <c r="W299" s="2">
        <f t="shared" si="57"/>
        <v>488938.14285714924</v>
      </c>
      <c r="X299" s="2">
        <f t="shared" si="47"/>
        <v>11061.857142850757</v>
      </c>
      <c r="Y299" s="2">
        <f t="shared" si="58"/>
        <v>44164563.922448836</v>
      </c>
      <c r="Z299" s="2" t="str">
        <f t="shared" si="48"/>
        <v>MEEP</v>
      </c>
      <c r="AA299" s="2">
        <f>IF(Z299="HERE",Y299,AA298+Graph!$G$1*1000)</f>
        <v>81786873.065306202</v>
      </c>
      <c r="AB299" s="2">
        <f t="shared" si="59"/>
        <v>420000</v>
      </c>
      <c r="AC299" s="2">
        <f t="shared" si="60"/>
        <v>42367592.755822197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229</v>
      </c>
      <c r="C300" s="7"/>
      <c r="D300" s="2" t="e">
        <f t="shared" si="51"/>
        <v>#N/A</v>
      </c>
      <c r="E300" s="2" t="e">
        <f t="shared" si="63"/>
        <v>#N/A</v>
      </c>
      <c r="F300" s="2">
        <v>1371436.8031212389</v>
      </c>
      <c r="G300" s="2">
        <f t="shared" si="67"/>
        <v>488938.14285714284</v>
      </c>
      <c r="H300" s="2">
        <f t="shared" si="61"/>
        <v>129398582.18439439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3148313.2857142896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1400713.0912365019</v>
      </c>
      <c r="Q300" s="2">
        <f t="shared" si="66"/>
        <v>500000</v>
      </c>
      <c r="R300" s="2">
        <f t="shared" si="62"/>
        <v>132503403.96398556</v>
      </c>
      <c r="S300" s="2">
        <f t="shared" si="54"/>
        <v>488938.14285714924</v>
      </c>
      <c r="T300" s="2">
        <f t="shared" si="55"/>
        <v>11061.857142857276</v>
      </c>
      <c r="U300" s="2">
        <f t="shared" si="56"/>
        <v>500000</v>
      </c>
      <c r="V300" s="2">
        <f t="shared" si="33"/>
        <v>88327778.184393853</v>
      </c>
      <c r="W300" s="2">
        <f t="shared" si="57"/>
        <v>488938.14285714924</v>
      </c>
      <c r="X300" s="2">
        <f t="shared" si="47"/>
        <v>11061.857142850757</v>
      </c>
      <c r="Y300" s="2">
        <f t="shared" si="58"/>
        <v>44175625.779591687</v>
      </c>
      <c r="Z300" s="2" t="str">
        <f t="shared" si="48"/>
        <v>MEEP</v>
      </c>
      <c r="AA300" s="2">
        <f>IF(Z300="HERE",Y300,AA299+Graph!$G$1*1000)</f>
        <v>82206873.065306202</v>
      </c>
      <c r="AB300" s="2">
        <f t="shared" si="59"/>
        <v>420000</v>
      </c>
      <c r="AC300" s="2">
        <f t="shared" si="60"/>
        <v>42367592.755822197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230</v>
      </c>
      <c r="C301" s="7"/>
      <c r="D301" s="2" t="e">
        <f t="shared" si="51"/>
        <v>#N/A</v>
      </c>
      <c r="E301" s="2" t="e">
        <f t="shared" si="63"/>
        <v>#N/A</v>
      </c>
      <c r="F301" s="2">
        <v>1375451.119327724</v>
      </c>
      <c r="G301" s="2">
        <f t="shared" si="67"/>
        <v>488938.14285714284</v>
      </c>
      <c r="H301" s="2">
        <f t="shared" si="61"/>
        <v>129887520.32725154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3159375.1428571469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1404829.867947191</v>
      </c>
      <c r="Q301" s="2">
        <f t="shared" si="66"/>
        <v>500000</v>
      </c>
      <c r="R301" s="2">
        <f t="shared" si="62"/>
        <v>133003403.96398556</v>
      </c>
      <c r="S301" s="2">
        <f t="shared" si="54"/>
        <v>488938.14285714924</v>
      </c>
      <c r="T301" s="2">
        <f t="shared" si="55"/>
        <v>11061.857142857276</v>
      </c>
      <c r="U301" s="2">
        <f t="shared" si="56"/>
        <v>500000</v>
      </c>
      <c r="V301" s="2">
        <f t="shared" si="33"/>
        <v>88816716.327251002</v>
      </c>
      <c r="W301" s="2">
        <f t="shared" si="57"/>
        <v>488938.14285714924</v>
      </c>
      <c r="X301" s="2">
        <f t="shared" si="47"/>
        <v>11061.857142850757</v>
      </c>
      <c r="Y301" s="2">
        <f t="shared" si="58"/>
        <v>44186687.636734538</v>
      </c>
      <c r="Z301" s="2" t="str">
        <f t="shared" si="48"/>
        <v>MEEP</v>
      </c>
      <c r="AA301" s="2">
        <f>IF(Z301="HERE",Y301,AA300+Graph!$G$1*1000)</f>
        <v>82626873.065306202</v>
      </c>
      <c r="AB301" s="2">
        <f t="shared" si="59"/>
        <v>420000</v>
      </c>
      <c r="AC301" s="2">
        <f t="shared" si="60"/>
        <v>42367592.755822197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231</v>
      </c>
      <c r="C302" s="7"/>
      <c r="D302" s="2" t="e">
        <f t="shared" si="51"/>
        <v>#N/A</v>
      </c>
      <c r="E302" s="2" t="e">
        <f t="shared" si="63"/>
        <v>#N/A</v>
      </c>
      <c r="F302" s="2">
        <v>1379465.435534209</v>
      </c>
      <c r="G302" s="2">
        <f t="shared" si="67"/>
        <v>488938.14285714284</v>
      </c>
      <c r="H302" s="2">
        <f t="shared" si="61"/>
        <v>130376458.47010869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3170437.0000000042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1408946.6446578503</v>
      </c>
      <c r="Q302" s="2">
        <f t="shared" si="66"/>
        <v>500000</v>
      </c>
      <c r="R302" s="2">
        <f t="shared" si="62"/>
        <v>133503403.96398556</v>
      </c>
      <c r="S302" s="2">
        <f t="shared" si="54"/>
        <v>488938.14285714924</v>
      </c>
      <c r="T302" s="2">
        <f t="shared" si="55"/>
        <v>11061.857142857276</v>
      </c>
      <c r="U302" s="2">
        <f t="shared" si="56"/>
        <v>500000</v>
      </c>
      <c r="V302" s="2">
        <f t="shared" si="33"/>
        <v>89305654.470108151</v>
      </c>
      <c r="W302" s="2">
        <f t="shared" si="57"/>
        <v>488938.14285714924</v>
      </c>
      <c r="X302" s="2">
        <f t="shared" si="47"/>
        <v>11061.857142850757</v>
      </c>
      <c r="Y302" s="2">
        <f t="shared" si="58"/>
        <v>44197749.493877389</v>
      </c>
      <c r="Z302" s="2" t="str">
        <f t="shared" si="48"/>
        <v>MEEP</v>
      </c>
      <c r="AA302" s="2">
        <f>IF(Z302="HERE",Y302,AA301+Graph!$G$1*1000)</f>
        <v>83046873.065306202</v>
      </c>
      <c r="AB302" s="2">
        <f t="shared" si="59"/>
        <v>420000</v>
      </c>
      <c r="AC302" s="2">
        <f t="shared" si="60"/>
        <v>42367592.755822197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232</v>
      </c>
      <c r="C303" s="7"/>
      <c r="D303" s="2" t="e">
        <f t="shared" si="51"/>
        <v>#N/A</v>
      </c>
      <c r="E303" s="2" t="e">
        <f t="shared" si="63"/>
        <v>#N/A</v>
      </c>
      <c r="F303" s="2">
        <v>1383479.751740694</v>
      </c>
      <c r="G303" s="2">
        <f t="shared" si="67"/>
        <v>488938.14285714284</v>
      </c>
      <c r="H303" s="2">
        <f t="shared" si="61"/>
        <v>130865396.61296584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3181498.8571428615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1413063.4213685393</v>
      </c>
      <c r="Q303" s="2">
        <f t="shared" si="66"/>
        <v>500000</v>
      </c>
      <c r="R303" s="2">
        <f t="shared" si="62"/>
        <v>134003403.96398556</v>
      </c>
      <c r="S303" s="2">
        <f t="shared" si="54"/>
        <v>488938.14285714924</v>
      </c>
      <c r="T303" s="2">
        <f t="shared" si="55"/>
        <v>11061.857142857276</v>
      </c>
      <c r="U303" s="2">
        <f t="shared" si="56"/>
        <v>500000</v>
      </c>
      <c r="V303" s="2">
        <f t="shared" si="33"/>
        <v>89794592.612965301</v>
      </c>
      <c r="W303" s="2">
        <f t="shared" si="57"/>
        <v>488938.14285714924</v>
      </c>
      <c r="X303" s="2">
        <f t="shared" si="47"/>
        <v>11061.857142850757</v>
      </c>
      <c r="Y303" s="2">
        <f t="shared" si="58"/>
        <v>44208811.351020239</v>
      </c>
      <c r="Z303" s="2" t="str">
        <f t="shared" si="48"/>
        <v>MEEP</v>
      </c>
      <c r="AA303" s="2">
        <f>IF(Z303="HERE",Y303,AA302+Graph!$G$1*1000)</f>
        <v>83466873.065306202</v>
      </c>
      <c r="AB303" s="2">
        <f t="shared" si="59"/>
        <v>420000</v>
      </c>
      <c r="AC303" s="2">
        <f t="shared" si="60"/>
        <v>42367592.755822197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233</v>
      </c>
      <c r="C304" s="7"/>
      <c r="D304" s="2" t="e">
        <f t="shared" si="51"/>
        <v>#N/A</v>
      </c>
      <c r="E304" s="2" t="e">
        <f t="shared" si="63"/>
        <v>#N/A</v>
      </c>
      <c r="F304" s="2">
        <v>1387494.0679471791</v>
      </c>
      <c r="G304" s="2">
        <f t="shared" si="67"/>
        <v>488938.14285714284</v>
      </c>
      <c r="H304" s="2">
        <f t="shared" si="61"/>
        <v>131354334.75582299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3192560.7142857187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1417180.1980792284</v>
      </c>
      <c r="Q304" s="2">
        <f t="shared" si="66"/>
        <v>500000</v>
      </c>
      <c r="R304" s="2">
        <f t="shared" si="62"/>
        <v>134503403.96398556</v>
      </c>
      <c r="S304" s="2">
        <f t="shared" si="54"/>
        <v>488938.14285714924</v>
      </c>
      <c r="T304" s="2">
        <f t="shared" si="55"/>
        <v>11061.857142857276</v>
      </c>
      <c r="U304" s="2">
        <f t="shared" si="56"/>
        <v>500000</v>
      </c>
      <c r="V304" s="2">
        <f t="shared" si="33"/>
        <v>90283530.75582245</v>
      </c>
      <c r="W304" s="2">
        <f t="shared" si="57"/>
        <v>488938.14285714924</v>
      </c>
      <c r="X304" s="2">
        <f t="shared" si="47"/>
        <v>11061.857142850757</v>
      </c>
      <c r="Y304" s="2">
        <f t="shared" si="58"/>
        <v>44219873.20816309</v>
      </c>
      <c r="Z304" s="2" t="str">
        <f t="shared" si="48"/>
        <v>MEEP</v>
      </c>
      <c r="AA304" s="2">
        <f>IF(Z304="HERE",Y304,AA303+Graph!$G$1*1000)</f>
        <v>83886873.065306202</v>
      </c>
      <c r="AB304" s="2">
        <f t="shared" si="59"/>
        <v>420000</v>
      </c>
      <c r="AC304" s="2">
        <f t="shared" si="60"/>
        <v>42367592.755822197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234</v>
      </c>
      <c r="C305" s="7"/>
      <c r="D305" s="2" t="e">
        <f t="shared" si="51"/>
        <v>#N/A</v>
      </c>
      <c r="E305" s="2" t="e">
        <f t="shared" si="63"/>
        <v>#N/A</v>
      </c>
      <c r="F305" s="2">
        <v>1391508.3841536641</v>
      </c>
      <c r="G305" s="2">
        <f t="shared" si="67"/>
        <v>488938.14285714284</v>
      </c>
      <c r="H305" s="2">
        <f t="shared" si="61"/>
        <v>131843272.89868014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3203622.571428576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1421296.9747899175</v>
      </c>
      <c r="Q305" s="2">
        <f t="shared" si="66"/>
        <v>500000</v>
      </c>
      <c r="R305" s="2">
        <f t="shared" si="62"/>
        <v>135003403.96398556</v>
      </c>
      <c r="S305" s="2">
        <f t="shared" si="54"/>
        <v>488938.14285714924</v>
      </c>
      <c r="T305" s="2">
        <f t="shared" si="55"/>
        <v>11061.857142857276</v>
      </c>
      <c r="U305" s="2">
        <f t="shared" si="56"/>
        <v>500000</v>
      </c>
      <c r="V305" s="2">
        <f t="shared" si="33"/>
        <v>90772468.898679599</v>
      </c>
      <c r="W305" s="2">
        <f t="shared" si="57"/>
        <v>488938.14285714924</v>
      </c>
      <c r="X305" s="2">
        <f t="shared" si="47"/>
        <v>11061.857142850757</v>
      </c>
      <c r="Y305" s="2">
        <f t="shared" si="58"/>
        <v>44230935.065305941</v>
      </c>
      <c r="Z305" s="2" t="str">
        <f t="shared" si="48"/>
        <v>MEEP</v>
      </c>
      <c r="AA305" s="2">
        <f>IF(Z305="HERE",Y305,AA304+Graph!$G$1*1000)</f>
        <v>84306873.065306202</v>
      </c>
      <c r="AB305" s="2">
        <f t="shared" si="59"/>
        <v>420000</v>
      </c>
      <c r="AC305" s="2">
        <f t="shared" si="60"/>
        <v>42367592.755822197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235</v>
      </c>
      <c r="C306" s="7"/>
      <c r="D306" s="2" t="e">
        <f t="shared" si="51"/>
        <v>#N/A</v>
      </c>
      <c r="E306" s="2" t="e">
        <f t="shared" si="63"/>
        <v>#N/A</v>
      </c>
      <c r="F306" s="2">
        <v>1395522.7003601491</v>
      </c>
      <c r="G306" s="2">
        <f t="shared" si="67"/>
        <v>488938.14285714284</v>
      </c>
      <c r="H306" s="2">
        <f t="shared" si="61"/>
        <v>132332211.04153728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3214684.4285714333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1425413.7515006065</v>
      </c>
      <c r="Q306" s="2">
        <f t="shared" si="66"/>
        <v>500000</v>
      </c>
      <c r="R306" s="2">
        <f t="shared" si="62"/>
        <v>135503403.96398556</v>
      </c>
      <c r="S306" s="2">
        <f t="shared" si="54"/>
        <v>488938.14285714924</v>
      </c>
      <c r="T306" s="2">
        <f t="shared" si="55"/>
        <v>11061.857142857276</v>
      </c>
      <c r="U306" s="2">
        <f t="shared" si="56"/>
        <v>500000</v>
      </c>
      <c r="V306" s="2">
        <f t="shared" si="33"/>
        <v>91261407.041536748</v>
      </c>
      <c r="W306" s="2">
        <f t="shared" si="57"/>
        <v>488938.14285714924</v>
      </c>
      <c r="X306" s="2">
        <f t="shared" si="47"/>
        <v>11061.857142850757</v>
      </c>
      <c r="Y306" s="2">
        <f t="shared" si="58"/>
        <v>44241996.922448792</v>
      </c>
      <c r="Z306" s="2" t="str">
        <f t="shared" si="48"/>
        <v>MEEP</v>
      </c>
      <c r="AA306" s="2">
        <f>IF(Z306="HERE",Y306,AA305+Graph!$G$1*1000)</f>
        <v>84726873.065306202</v>
      </c>
      <c r="AB306" s="2">
        <f t="shared" si="59"/>
        <v>420000</v>
      </c>
      <c r="AC306" s="2">
        <f t="shared" si="60"/>
        <v>42367592.755822197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236</v>
      </c>
      <c r="C307" s="7"/>
      <c r="D307" s="2" t="e">
        <f t="shared" si="51"/>
        <v>#N/A</v>
      </c>
      <c r="E307" s="2" t="e">
        <f t="shared" si="63"/>
        <v>#N/A</v>
      </c>
      <c r="F307" s="2">
        <v>1399537.0165666044</v>
      </c>
      <c r="G307" s="2">
        <f t="shared" si="67"/>
        <v>488938.14285714284</v>
      </c>
      <c r="H307" s="2">
        <f t="shared" si="61"/>
        <v>132821149.18439443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3225746.2857142906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1429530.5282112956</v>
      </c>
      <c r="Q307" s="2">
        <f t="shared" si="66"/>
        <v>500000</v>
      </c>
      <c r="R307" s="2">
        <f t="shared" si="62"/>
        <v>136003403.96398556</v>
      </c>
      <c r="S307" s="2">
        <f t="shared" si="54"/>
        <v>488938.14285714924</v>
      </c>
      <c r="T307" s="2">
        <f t="shared" si="55"/>
        <v>11061.857142857276</v>
      </c>
      <c r="U307" s="2">
        <f t="shared" si="56"/>
        <v>500000</v>
      </c>
      <c r="V307" s="2">
        <f t="shared" si="33"/>
        <v>91750345.184393898</v>
      </c>
      <c r="W307" s="2">
        <f t="shared" si="57"/>
        <v>488938.14285714924</v>
      </c>
      <c r="X307" s="2">
        <f t="shared" si="47"/>
        <v>11061.857142850757</v>
      </c>
      <c r="Y307" s="2">
        <f t="shared" si="58"/>
        <v>44253058.779591642</v>
      </c>
      <c r="Z307" s="2" t="str">
        <f t="shared" si="48"/>
        <v>MEEP</v>
      </c>
      <c r="AA307" s="2">
        <f>IF(Z307="HERE",Y307,AA306+Graph!$G$1*1000)</f>
        <v>85146873.065306202</v>
      </c>
      <c r="AB307" s="2">
        <f t="shared" si="59"/>
        <v>420000</v>
      </c>
      <c r="AC307" s="2">
        <f t="shared" si="60"/>
        <v>42367592.755822197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237</v>
      </c>
      <c r="C308" s="7"/>
      <c r="D308" s="2" t="e">
        <f t="shared" si="51"/>
        <v>#N/A</v>
      </c>
      <c r="E308" s="2" t="e">
        <f t="shared" si="63"/>
        <v>#N/A</v>
      </c>
      <c r="F308" s="2">
        <v>1403551.3327730894</v>
      </c>
      <c r="G308" s="2">
        <f t="shared" si="67"/>
        <v>488938.14285714284</v>
      </c>
      <c r="H308" s="2">
        <f t="shared" si="61"/>
        <v>133310087.32725158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3236808.1428571478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1433647.3049219549</v>
      </c>
      <c r="Q308" s="2">
        <f t="shared" si="66"/>
        <v>500000</v>
      </c>
      <c r="R308" s="2">
        <f t="shared" si="62"/>
        <v>136503403.96398556</v>
      </c>
      <c r="S308" s="2">
        <f t="shared" si="54"/>
        <v>488938.14285714924</v>
      </c>
      <c r="T308" s="2">
        <f t="shared" si="55"/>
        <v>11061.857142857276</v>
      </c>
      <c r="U308" s="2">
        <f t="shared" si="56"/>
        <v>500000</v>
      </c>
      <c r="V308" s="2">
        <f t="shared" si="33"/>
        <v>92239283.327251047</v>
      </c>
      <c r="W308" s="2">
        <f t="shared" si="57"/>
        <v>488938.14285714924</v>
      </c>
      <c r="X308" s="2">
        <f t="shared" si="47"/>
        <v>11061.857142850757</v>
      </c>
      <c r="Y308" s="2">
        <f t="shared" si="58"/>
        <v>44264120.636734493</v>
      </c>
      <c r="Z308" s="2" t="str">
        <f t="shared" si="48"/>
        <v>MEEP</v>
      </c>
      <c r="AA308" s="2">
        <f>IF(Z308="HERE",Y308,AA307+Graph!$G$1*1000)</f>
        <v>85566873.065306202</v>
      </c>
      <c r="AB308" s="2">
        <f t="shared" si="59"/>
        <v>420000</v>
      </c>
      <c r="AC308" s="2">
        <f t="shared" si="60"/>
        <v>42367592.755822197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238</v>
      </c>
      <c r="C309" s="7"/>
      <c r="D309" s="2" t="e">
        <f t="shared" si="51"/>
        <v>#N/A</v>
      </c>
      <c r="E309" s="2" t="e">
        <f t="shared" si="63"/>
        <v>#N/A</v>
      </c>
      <c r="F309" s="2">
        <v>1407565.6489795744</v>
      </c>
      <c r="G309" s="2">
        <f t="shared" si="67"/>
        <v>488938.14285714284</v>
      </c>
      <c r="H309" s="2">
        <f t="shared" si="61"/>
        <v>133799025.47010873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3247870.0000000051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1437764.0816326439</v>
      </c>
      <c r="Q309" s="2">
        <f t="shared" si="66"/>
        <v>500000</v>
      </c>
      <c r="R309" s="2">
        <f t="shared" si="62"/>
        <v>137003403.96398556</v>
      </c>
      <c r="S309" s="2">
        <f t="shared" si="54"/>
        <v>488938.14285714924</v>
      </c>
      <c r="T309" s="2">
        <f t="shared" si="55"/>
        <v>11061.857142857276</v>
      </c>
      <c r="U309" s="2">
        <f t="shared" si="56"/>
        <v>500000</v>
      </c>
      <c r="V309" s="2">
        <f t="shared" si="33"/>
        <v>92728221.470108196</v>
      </c>
      <c r="W309" s="2">
        <f t="shared" si="57"/>
        <v>488938.14285714924</v>
      </c>
      <c r="X309" s="2">
        <f t="shared" si="47"/>
        <v>11061.857142850757</v>
      </c>
      <c r="Y309" s="2">
        <f t="shared" si="58"/>
        <v>44275182.493877344</v>
      </c>
      <c r="Z309" s="2" t="str">
        <f t="shared" si="48"/>
        <v>MEEP</v>
      </c>
      <c r="AA309" s="2">
        <f>IF(Z309="HERE",Y309,AA308+Graph!$G$1*1000)</f>
        <v>85986873.065306202</v>
      </c>
      <c r="AB309" s="2">
        <f t="shared" si="59"/>
        <v>420000</v>
      </c>
      <c r="AC309" s="2">
        <f t="shared" si="60"/>
        <v>42367592.755822197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239</v>
      </c>
      <c r="C310" s="7"/>
      <c r="D310" s="2" t="e">
        <f t="shared" si="51"/>
        <v>#N/A</v>
      </c>
      <c r="E310" s="2" t="e">
        <f t="shared" si="63"/>
        <v>#N/A</v>
      </c>
      <c r="F310" s="2">
        <v>1411579.9651860595</v>
      </c>
      <c r="G310" s="2">
        <f t="shared" si="67"/>
        <v>488938.14285714284</v>
      </c>
      <c r="H310" s="2">
        <f t="shared" si="61"/>
        <v>134287963.61296588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3258931.8571428624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1441880.858343333</v>
      </c>
      <c r="Q310" s="2">
        <f t="shared" si="66"/>
        <v>500000</v>
      </c>
      <c r="R310" s="2">
        <f t="shared" si="62"/>
        <v>137503403.96398556</v>
      </c>
      <c r="S310" s="2">
        <f t="shared" si="54"/>
        <v>488938.14285714924</v>
      </c>
      <c r="T310" s="2">
        <f t="shared" si="55"/>
        <v>11061.857142857276</v>
      </c>
      <c r="U310" s="2">
        <f t="shared" si="56"/>
        <v>500000</v>
      </c>
      <c r="V310" s="2">
        <f t="shared" si="33"/>
        <v>93217159.612965345</v>
      </c>
      <c r="W310" s="2">
        <f t="shared" si="57"/>
        <v>488938.14285714924</v>
      </c>
      <c r="X310" s="2">
        <f t="shared" si="47"/>
        <v>11061.857142850757</v>
      </c>
      <c r="Y310" s="2">
        <f t="shared" si="58"/>
        <v>44286244.351020195</v>
      </c>
      <c r="Z310" s="2" t="str">
        <f t="shared" si="48"/>
        <v>MEEP</v>
      </c>
      <c r="AA310" s="2">
        <f>IF(Z310="HERE",Y310,AA309+Graph!$G$1*1000)</f>
        <v>86406873.065306202</v>
      </c>
      <c r="AB310" s="2">
        <f t="shared" si="59"/>
        <v>420000</v>
      </c>
      <c r="AC310" s="2">
        <f t="shared" si="60"/>
        <v>42367592.755822197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240</v>
      </c>
      <c r="C311" s="7"/>
      <c r="D311" s="2" t="e">
        <f t="shared" si="51"/>
        <v>#N/A</v>
      </c>
      <c r="E311" s="2" t="e">
        <f t="shared" si="63"/>
        <v>#N/A</v>
      </c>
      <c r="F311" s="2">
        <v>1415594.2813925445</v>
      </c>
      <c r="G311" s="2">
        <f t="shared" si="67"/>
        <v>488938.14285714284</v>
      </c>
      <c r="H311" s="2">
        <f t="shared" si="61"/>
        <v>134776901.75582302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3269993.7142857197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1445997.6350540221</v>
      </c>
      <c r="Q311" s="2">
        <f t="shared" si="66"/>
        <v>500000</v>
      </c>
      <c r="R311" s="2">
        <f t="shared" si="62"/>
        <v>138003403.96398556</v>
      </c>
      <c r="S311" s="2">
        <f t="shared" si="54"/>
        <v>488938.14285713434</v>
      </c>
      <c r="T311" s="2">
        <f t="shared" si="55"/>
        <v>11061.857142857276</v>
      </c>
      <c r="U311" s="2">
        <f t="shared" si="56"/>
        <v>500000</v>
      </c>
      <c r="V311" s="2">
        <f t="shared" si="33"/>
        <v>93706097.755822495</v>
      </c>
      <c r="W311" s="2">
        <f t="shared" si="57"/>
        <v>488938.14285714924</v>
      </c>
      <c r="X311" s="2">
        <f t="shared" si="47"/>
        <v>11061.857142850757</v>
      </c>
      <c r="Y311" s="2">
        <f t="shared" si="58"/>
        <v>44297306.208163045</v>
      </c>
      <c r="Z311" s="2" t="str">
        <f t="shared" si="48"/>
        <v>MEEP</v>
      </c>
      <c r="AA311" s="2">
        <f>IF(Z311="HERE",Y311,AA310+Graph!$G$1*1000)</f>
        <v>86826873.065306202</v>
      </c>
      <c r="AB311" s="2">
        <f t="shared" si="59"/>
        <v>420000</v>
      </c>
      <c r="AC311" s="2">
        <f t="shared" si="60"/>
        <v>42367592.755822197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241</v>
      </c>
      <c r="C312" s="7"/>
      <c r="D312" s="2" t="e">
        <f t="shared" si="51"/>
        <v>#N/A</v>
      </c>
      <c r="E312" s="2" t="e">
        <f t="shared" si="63"/>
        <v>#N/A</v>
      </c>
      <c r="F312" s="2">
        <v>1419608.5975990295</v>
      </c>
      <c r="G312" s="2">
        <f t="shared" si="67"/>
        <v>488938.14285714284</v>
      </c>
      <c r="H312" s="2">
        <f t="shared" si="61"/>
        <v>135265839.89868015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3281055.5714285769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1450114.4117647111</v>
      </c>
      <c r="Q312" s="2">
        <f t="shared" si="66"/>
        <v>500000</v>
      </c>
      <c r="R312" s="2">
        <f t="shared" si="62"/>
        <v>138503403.96398556</v>
      </c>
      <c r="S312" s="2">
        <f t="shared" si="54"/>
        <v>488938.14285713434</v>
      </c>
      <c r="T312" s="2">
        <f t="shared" si="55"/>
        <v>11061.857142857276</v>
      </c>
      <c r="U312" s="2">
        <f t="shared" si="56"/>
        <v>500000</v>
      </c>
      <c r="V312" s="2">
        <f t="shared" si="33"/>
        <v>94195035.898679644</v>
      </c>
      <c r="W312" s="2">
        <f t="shared" si="57"/>
        <v>488938.14285714924</v>
      </c>
      <c r="X312" s="2">
        <f t="shared" si="47"/>
        <v>11061.857142850757</v>
      </c>
      <c r="Y312" s="2">
        <f t="shared" si="58"/>
        <v>44308368.065305896</v>
      </c>
      <c r="Z312" s="2" t="str">
        <f t="shared" si="48"/>
        <v>MEEP</v>
      </c>
      <c r="AA312" s="2">
        <f>IF(Z312="HERE",Y312,AA311+Graph!$G$1*1000)</f>
        <v>87246873.065306202</v>
      </c>
      <c r="AB312" s="2">
        <f t="shared" si="59"/>
        <v>420000</v>
      </c>
      <c r="AC312" s="2">
        <f t="shared" si="60"/>
        <v>42367592.755822197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242</v>
      </c>
      <c r="C313" s="7"/>
      <c r="D313" s="2" t="e">
        <f t="shared" si="51"/>
        <v>#N/A</v>
      </c>
      <c r="E313" s="2" t="e">
        <f t="shared" si="63"/>
        <v>#N/A</v>
      </c>
      <c r="F313" s="2">
        <v>1423622.9138055146</v>
      </c>
      <c r="G313" s="2">
        <f t="shared" si="67"/>
        <v>488938.14285714284</v>
      </c>
      <c r="H313" s="2">
        <f t="shared" si="61"/>
        <v>135754778.04153728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3292117.4285714342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1454231.1884754002</v>
      </c>
      <c r="Q313" s="2">
        <f t="shared" si="66"/>
        <v>500000</v>
      </c>
      <c r="R313" s="2">
        <f t="shared" si="62"/>
        <v>139003403.96398556</v>
      </c>
      <c r="S313" s="2">
        <f t="shared" si="54"/>
        <v>488938.14285713434</v>
      </c>
      <c r="T313" s="2">
        <f t="shared" si="55"/>
        <v>11061.857142857276</v>
      </c>
      <c r="U313" s="2">
        <f t="shared" si="56"/>
        <v>500000</v>
      </c>
      <c r="V313" s="2">
        <f t="shared" si="33"/>
        <v>94683974.041536793</v>
      </c>
      <c r="W313" s="2">
        <f t="shared" si="57"/>
        <v>488938.14285714924</v>
      </c>
      <c r="X313" s="2">
        <f t="shared" si="47"/>
        <v>11061.857142850757</v>
      </c>
      <c r="Y313" s="2">
        <f t="shared" si="58"/>
        <v>44319429.922448747</v>
      </c>
      <c r="Z313" s="2" t="str">
        <f t="shared" si="48"/>
        <v>MEEP</v>
      </c>
      <c r="AA313" s="2">
        <f>IF(Z313="HERE",Y313,AA312+Graph!$G$1*1000)</f>
        <v>87666873.065306202</v>
      </c>
      <c r="AB313" s="2">
        <f t="shared" si="59"/>
        <v>420000</v>
      </c>
      <c r="AC313" s="2">
        <f t="shared" si="60"/>
        <v>42367592.755822197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243</v>
      </c>
      <c r="C314" s="7"/>
      <c r="D314" s="2" t="e">
        <f t="shared" si="51"/>
        <v>#N/A</v>
      </c>
      <c r="E314" s="2" t="e">
        <f t="shared" si="63"/>
        <v>#N/A</v>
      </c>
      <c r="F314" s="2">
        <v>1427637.2300119996</v>
      </c>
      <c r="G314" s="2">
        <f t="shared" si="67"/>
        <v>488938.14285714284</v>
      </c>
      <c r="H314" s="2">
        <f t="shared" si="61"/>
        <v>136243716.18439442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3303179.2857142915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1458347.9651860595</v>
      </c>
      <c r="Q314" s="2">
        <f t="shared" si="66"/>
        <v>500000</v>
      </c>
      <c r="R314" s="2">
        <f t="shared" si="62"/>
        <v>139503403.96398556</v>
      </c>
      <c r="S314" s="2">
        <f t="shared" si="54"/>
        <v>488938.14285713434</v>
      </c>
      <c r="T314" s="2">
        <f t="shared" si="55"/>
        <v>11061.857142857276</v>
      </c>
      <c r="U314" s="2">
        <f t="shared" si="56"/>
        <v>500000</v>
      </c>
      <c r="V314" s="2">
        <f t="shared" si="33"/>
        <v>95172912.184393942</v>
      </c>
      <c r="W314" s="2">
        <f t="shared" si="57"/>
        <v>488938.14285714924</v>
      </c>
      <c r="X314" s="2">
        <f t="shared" si="47"/>
        <v>11061.857142850757</v>
      </c>
      <c r="Y314" s="2">
        <f t="shared" si="58"/>
        <v>44330491.779591598</v>
      </c>
      <c r="Z314" s="2" t="str">
        <f t="shared" si="48"/>
        <v>MEEP</v>
      </c>
      <c r="AA314" s="2">
        <f>IF(Z314="HERE",Y314,AA313+Graph!$G$1*1000)</f>
        <v>88086873.065306202</v>
      </c>
      <c r="AB314" s="2">
        <f t="shared" si="59"/>
        <v>420000</v>
      </c>
      <c r="AC314" s="2">
        <f t="shared" si="60"/>
        <v>42367592.755822197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244</v>
      </c>
      <c r="C315" s="7"/>
      <c r="D315" s="2" t="e">
        <f t="shared" si="51"/>
        <v>#N/A</v>
      </c>
      <c r="E315" s="2" t="e">
        <f t="shared" si="63"/>
        <v>#N/A</v>
      </c>
      <c r="F315" s="2">
        <v>1431651.5462184846</v>
      </c>
      <c r="G315" s="2">
        <f t="shared" si="67"/>
        <v>488938.14285714284</v>
      </c>
      <c r="H315" s="2">
        <f t="shared" si="61"/>
        <v>136732654.32725155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3314241.1428571488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1462464.7418967485</v>
      </c>
      <c r="Q315" s="2">
        <f t="shared" si="66"/>
        <v>500000</v>
      </c>
      <c r="R315" s="2">
        <f t="shared" si="62"/>
        <v>140003403.96398556</v>
      </c>
      <c r="S315" s="2">
        <f t="shared" si="54"/>
        <v>488938.14285713434</v>
      </c>
      <c r="T315" s="2">
        <f t="shared" si="55"/>
        <v>11061.857142857276</v>
      </c>
      <c r="U315" s="2">
        <f t="shared" si="56"/>
        <v>500000</v>
      </c>
      <c r="V315" s="2">
        <f t="shared" si="33"/>
        <v>95661850.327251092</v>
      </c>
      <c r="W315" s="2">
        <f t="shared" si="57"/>
        <v>488938.14285714924</v>
      </c>
      <c r="X315" s="2">
        <f t="shared" si="47"/>
        <v>11061.857142850757</v>
      </c>
      <c r="Y315" s="2">
        <f t="shared" si="58"/>
        <v>44341553.636734448</v>
      </c>
      <c r="Z315" s="2" t="str">
        <f t="shared" si="48"/>
        <v>MEEP</v>
      </c>
      <c r="AA315" s="2">
        <f>IF(Z315="HERE",Y315,AA314+Graph!$G$1*1000)</f>
        <v>88506873.065306202</v>
      </c>
      <c r="AB315" s="2">
        <f t="shared" si="59"/>
        <v>420000</v>
      </c>
      <c r="AC315" s="2">
        <f t="shared" si="60"/>
        <v>42367592.755822197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245</v>
      </c>
      <c r="C316" s="7"/>
      <c r="D316" s="2" t="e">
        <f t="shared" si="51"/>
        <v>#N/A</v>
      </c>
      <c r="E316" s="2" t="e">
        <f t="shared" si="63"/>
        <v>#N/A</v>
      </c>
      <c r="F316" s="2">
        <v>1435665.8624249697</v>
      </c>
      <c r="G316" s="2">
        <f t="shared" si="67"/>
        <v>488938.14285714284</v>
      </c>
      <c r="H316" s="2">
        <f t="shared" si="61"/>
        <v>137221592.47010869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3325303.0000000061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1466581.5186074376</v>
      </c>
      <c r="Q316" s="2">
        <f t="shared" si="66"/>
        <v>500000</v>
      </c>
      <c r="R316" s="2">
        <f t="shared" si="62"/>
        <v>140503403.96398556</v>
      </c>
      <c r="S316" s="2">
        <f t="shared" si="54"/>
        <v>488938.14285713434</v>
      </c>
      <c r="T316" s="2">
        <f t="shared" si="55"/>
        <v>11061.857142857276</v>
      </c>
      <c r="U316" s="2">
        <f t="shared" si="56"/>
        <v>500000</v>
      </c>
      <c r="V316" s="2">
        <f t="shared" si="33"/>
        <v>96150788.470108241</v>
      </c>
      <c r="W316" s="2">
        <f t="shared" si="57"/>
        <v>488938.14285714924</v>
      </c>
      <c r="X316" s="2">
        <f t="shared" si="47"/>
        <v>11061.857142850757</v>
      </c>
      <c r="Y316" s="2">
        <f t="shared" si="58"/>
        <v>44352615.493877299</v>
      </c>
      <c r="Z316" s="2" t="str">
        <f t="shared" si="48"/>
        <v>MEEP</v>
      </c>
      <c r="AA316" s="2">
        <f>IF(Z316="HERE",Y316,AA315+Graph!$G$1*1000)</f>
        <v>88926873.065306202</v>
      </c>
      <c r="AB316" s="2">
        <f t="shared" si="59"/>
        <v>420000</v>
      </c>
      <c r="AC316" s="2">
        <f t="shared" si="60"/>
        <v>42367592.755822197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246</v>
      </c>
      <c r="C317" s="7"/>
      <c r="D317" s="2" t="e">
        <f t="shared" si="51"/>
        <v>#N/A</v>
      </c>
      <c r="E317" s="2" t="e">
        <f t="shared" si="63"/>
        <v>#N/A</v>
      </c>
      <c r="F317" s="2">
        <v>1439680.1786314547</v>
      </c>
      <c r="G317" s="2">
        <f t="shared" si="67"/>
        <v>488938.14285714284</v>
      </c>
      <c r="H317" s="2">
        <f t="shared" si="61"/>
        <v>137710530.61296582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3336364.8571428633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1470698.2953181267</v>
      </c>
      <c r="Q317" s="2">
        <f t="shared" si="66"/>
        <v>500000</v>
      </c>
      <c r="R317" s="2">
        <f t="shared" si="62"/>
        <v>141003403.96398556</v>
      </c>
      <c r="S317" s="2">
        <f t="shared" si="54"/>
        <v>488938.14285713434</v>
      </c>
      <c r="T317" s="2">
        <f t="shared" si="55"/>
        <v>11061.857142857276</v>
      </c>
      <c r="U317" s="2">
        <f t="shared" si="56"/>
        <v>500000</v>
      </c>
      <c r="V317" s="2">
        <f t="shared" si="33"/>
        <v>96639726.61296539</v>
      </c>
      <c r="W317" s="2">
        <f t="shared" si="57"/>
        <v>488938.14285714924</v>
      </c>
      <c r="X317" s="2">
        <f t="shared" si="47"/>
        <v>11061.857142850757</v>
      </c>
      <c r="Y317" s="2">
        <f t="shared" si="58"/>
        <v>44363677.35102015</v>
      </c>
      <c r="Z317" s="2" t="str">
        <f t="shared" si="48"/>
        <v>MEEP</v>
      </c>
      <c r="AA317" s="2">
        <f>IF(Z317="HERE",Y317,AA316+Graph!$G$1*1000)</f>
        <v>89346873.065306202</v>
      </c>
      <c r="AB317" s="2">
        <f t="shared" si="59"/>
        <v>420000</v>
      </c>
      <c r="AC317" s="2">
        <f t="shared" si="60"/>
        <v>42367592.755822197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247</v>
      </c>
      <c r="C318" s="7"/>
      <c r="D318" s="2" t="e">
        <f t="shared" si="51"/>
        <v>#N/A</v>
      </c>
      <c r="E318" s="2" t="e">
        <f t="shared" si="63"/>
        <v>#N/A</v>
      </c>
      <c r="F318" s="2">
        <v>1443694.4948379397</v>
      </c>
      <c r="G318" s="2">
        <f t="shared" si="67"/>
        <v>488938.14285714284</v>
      </c>
      <c r="H318" s="2">
        <f t="shared" si="61"/>
        <v>138199468.75582296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3347426.7142857206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1474815.0720288157</v>
      </c>
      <c r="Q318" s="2">
        <f t="shared" si="66"/>
        <v>500000</v>
      </c>
      <c r="R318" s="2">
        <f t="shared" si="62"/>
        <v>141503403.96398556</v>
      </c>
      <c r="S318" s="2">
        <f t="shared" si="54"/>
        <v>488938.14285713434</v>
      </c>
      <c r="T318" s="2">
        <f t="shared" si="55"/>
        <v>11061.857142857276</v>
      </c>
      <c r="U318" s="2">
        <f t="shared" si="56"/>
        <v>500000</v>
      </c>
      <c r="V318" s="2">
        <f t="shared" si="33"/>
        <v>97128664.755822539</v>
      </c>
      <c r="W318" s="2">
        <f t="shared" si="57"/>
        <v>488938.14285714924</v>
      </c>
      <c r="X318" s="2">
        <f t="shared" si="47"/>
        <v>11061.857142850757</v>
      </c>
      <c r="Y318" s="2">
        <f t="shared" si="58"/>
        <v>44374739.208163001</v>
      </c>
      <c r="Z318" s="2" t="str">
        <f t="shared" si="48"/>
        <v>MEEP</v>
      </c>
      <c r="AA318" s="2">
        <f>IF(Z318="HERE",Y318,AA317+Graph!$G$1*1000)</f>
        <v>89766873.065306202</v>
      </c>
      <c r="AB318" s="2">
        <f t="shared" si="59"/>
        <v>420000</v>
      </c>
      <c r="AC318" s="2">
        <f t="shared" si="60"/>
        <v>42367592.755822197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248</v>
      </c>
      <c r="C319" s="7"/>
      <c r="D319" s="2" t="e">
        <f t="shared" si="51"/>
        <v>#N/A</v>
      </c>
      <c r="E319" s="2" t="e">
        <f t="shared" si="63"/>
        <v>#N/A</v>
      </c>
      <c r="F319" s="2">
        <v>1447708.811044395</v>
      </c>
      <c r="G319" s="2">
        <f t="shared" si="67"/>
        <v>488938.14285714284</v>
      </c>
      <c r="H319" s="2">
        <f t="shared" si="61"/>
        <v>138688406.89868009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3358488.5714285779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1478931.8487395048</v>
      </c>
      <c r="Q319" s="2">
        <f t="shared" si="66"/>
        <v>500000</v>
      </c>
      <c r="R319" s="2">
        <f t="shared" si="62"/>
        <v>142003403.96398556</v>
      </c>
      <c r="S319" s="2">
        <f t="shared" si="54"/>
        <v>488938.14285713434</v>
      </c>
      <c r="T319" s="2">
        <f t="shared" si="55"/>
        <v>11061.857142857276</v>
      </c>
      <c r="U319" s="2">
        <f t="shared" si="56"/>
        <v>500000</v>
      </c>
      <c r="V319" s="2">
        <f t="shared" si="33"/>
        <v>97617602.898679689</v>
      </c>
      <c r="W319" s="2">
        <f t="shared" si="57"/>
        <v>488938.14285714924</v>
      </c>
      <c r="X319" s="2">
        <f t="shared" si="47"/>
        <v>11061.857142850757</v>
      </c>
      <c r="Y319" s="2">
        <f t="shared" si="58"/>
        <v>44385801.065305851</v>
      </c>
      <c r="Z319" s="2" t="str">
        <f t="shared" si="48"/>
        <v>MEEP</v>
      </c>
      <c r="AA319" s="2">
        <f>IF(Z319="HERE",Y319,AA318+Graph!$G$1*1000)</f>
        <v>90186873.065306202</v>
      </c>
      <c r="AB319" s="2">
        <f t="shared" si="59"/>
        <v>420000</v>
      </c>
      <c r="AC319" s="2">
        <f t="shared" si="60"/>
        <v>42367592.755822197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249</v>
      </c>
      <c r="C320" s="7"/>
      <c r="D320" s="2" t="e">
        <f t="shared" si="51"/>
        <v>#N/A</v>
      </c>
      <c r="E320" s="2" t="e">
        <f t="shared" si="63"/>
        <v>#N/A</v>
      </c>
      <c r="F320" s="2">
        <v>1451723.12725088</v>
      </c>
      <c r="G320" s="2">
        <f t="shared" si="67"/>
        <v>488938.14285714284</v>
      </c>
      <c r="H320" s="2">
        <f t="shared" si="61"/>
        <v>139177345.04153723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3369550.4285714352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1483048.6254501641</v>
      </c>
      <c r="Q320" s="2">
        <f t="shared" si="66"/>
        <v>500000</v>
      </c>
      <c r="R320" s="2">
        <f t="shared" si="62"/>
        <v>142503403.96398556</v>
      </c>
      <c r="S320" s="2">
        <f t="shared" si="54"/>
        <v>488938.14285713434</v>
      </c>
      <c r="T320" s="2">
        <f t="shared" si="55"/>
        <v>11061.857142857276</v>
      </c>
      <c r="U320" s="2">
        <f t="shared" si="56"/>
        <v>500000</v>
      </c>
      <c r="V320" s="2">
        <f t="shared" si="33"/>
        <v>98106541.041536838</v>
      </c>
      <c r="W320" s="2">
        <f t="shared" si="57"/>
        <v>488938.14285714924</v>
      </c>
      <c r="X320" s="2">
        <f t="shared" si="47"/>
        <v>11061.857142850757</v>
      </c>
      <c r="Y320" s="2">
        <f t="shared" si="58"/>
        <v>44396862.922448702</v>
      </c>
      <c r="Z320" s="2" t="str">
        <f t="shared" si="48"/>
        <v>MEEP</v>
      </c>
      <c r="AA320" s="2">
        <f>IF(Z320="HERE",Y320,AA319+Graph!$G$1*1000)</f>
        <v>90606873.065306202</v>
      </c>
      <c r="AB320" s="2">
        <f t="shared" si="59"/>
        <v>420000</v>
      </c>
      <c r="AC320" s="2">
        <f t="shared" si="60"/>
        <v>42367592.755822197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250</v>
      </c>
      <c r="C321" s="7"/>
      <c r="D321" s="2" t="e">
        <f t="shared" si="51"/>
        <v>#N/A</v>
      </c>
      <c r="E321" s="2" t="e">
        <f t="shared" si="63"/>
        <v>#N/A</v>
      </c>
      <c r="F321" s="2">
        <v>1455737.443457365</v>
      </c>
      <c r="G321" s="2">
        <f t="shared" si="67"/>
        <v>488938.14285714284</v>
      </c>
      <c r="H321" s="2">
        <f t="shared" si="61"/>
        <v>139666283.18439436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3380612.2857142924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1487165.4021608531</v>
      </c>
      <c r="Q321" s="2">
        <f t="shared" si="66"/>
        <v>500000</v>
      </c>
      <c r="R321" s="2">
        <f t="shared" si="62"/>
        <v>143003403.96398556</v>
      </c>
      <c r="S321" s="2">
        <f t="shared" si="54"/>
        <v>488938.14285713434</v>
      </c>
      <c r="T321" s="2">
        <f t="shared" si="55"/>
        <v>11061.857142857276</v>
      </c>
      <c r="U321" s="2">
        <f t="shared" si="56"/>
        <v>500000</v>
      </c>
      <c r="V321" s="2">
        <f t="shared" si="33"/>
        <v>98595479.184393987</v>
      </c>
      <c r="W321" s="2">
        <f t="shared" si="57"/>
        <v>488938.14285714924</v>
      </c>
      <c r="X321" s="2">
        <f t="shared" si="47"/>
        <v>11061.857142850757</v>
      </c>
      <c r="Y321" s="2">
        <f t="shared" si="58"/>
        <v>44407924.779591553</v>
      </c>
      <c r="Z321" s="2" t="str">
        <f t="shared" si="48"/>
        <v>MEEP</v>
      </c>
      <c r="AA321" s="2">
        <f>IF(Z321="HERE",Y321,AA320+Graph!$G$1*1000)</f>
        <v>91026873.065306202</v>
      </c>
      <c r="AB321" s="2">
        <f t="shared" si="59"/>
        <v>420000</v>
      </c>
      <c r="AC321" s="2">
        <f t="shared" si="60"/>
        <v>42367592.755822197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251</v>
      </c>
      <c r="C322" s="7"/>
      <c r="D322" s="2" t="e">
        <f t="shared" si="51"/>
        <v>#N/A</v>
      </c>
      <c r="E322" s="2" t="e">
        <f t="shared" si="63"/>
        <v>#N/A</v>
      </c>
      <c r="F322" s="2">
        <v>1459751.7596638501</v>
      </c>
      <c r="G322" s="2">
        <f t="shared" si="67"/>
        <v>488938.14285714284</v>
      </c>
      <c r="H322" s="2">
        <f t="shared" si="61"/>
        <v>140155221.32725149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3391674.1428571497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1491282.1788715422</v>
      </c>
      <c r="Q322" s="2">
        <f t="shared" si="66"/>
        <v>500000</v>
      </c>
      <c r="R322" s="2">
        <f t="shared" si="62"/>
        <v>143503403.96398556</v>
      </c>
      <c r="S322" s="2">
        <f t="shared" si="54"/>
        <v>488938.14285713434</v>
      </c>
      <c r="T322" s="2">
        <f t="shared" si="55"/>
        <v>11061.857142857276</v>
      </c>
      <c r="U322" s="2">
        <f t="shared" si="56"/>
        <v>500000</v>
      </c>
      <c r="V322" s="2">
        <f t="shared" si="33"/>
        <v>99084417.327251136</v>
      </c>
      <c r="W322" s="2">
        <f t="shared" si="57"/>
        <v>488938.14285714924</v>
      </c>
      <c r="X322" s="2">
        <f t="shared" si="47"/>
        <v>11061.857142850757</v>
      </c>
      <c r="Y322" s="2">
        <f t="shared" si="58"/>
        <v>44418986.636734404</v>
      </c>
      <c r="Z322" s="2" t="str">
        <f t="shared" si="48"/>
        <v>MEEP</v>
      </c>
      <c r="AA322" s="2">
        <f>IF(Z322="HERE",Y322,AA321+Graph!$G$1*1000)</f>
        <v>91446873.065306202</v>
      </c>
      <c r="AB322" s="2">
        <f t="shared" si="59"/>
        <v>420000</v>
      </c>
      <c r="AC322" s="2">
        <f t="shared" si="60"/>
        <v>42367592.755822197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252</v>
      </c>
      <c r="C323" s="7"/>
      <c r="D323" s="2" t="e">
        <f t="shared" si="51"/>
        <v>#N/A</v>
      </c>
      <c r="E323" s="2" t="e">
        <f t="shared" si="63"/>
        <v>#N/A</v>
      </c>
      <c r="F323" s="2">
        <v>1463766.0758703351</v>
      </c>
      <c r="G323" s="2">
        <f t="shared" si="67"/>
        <v>488938.14285714284</v>
      </c>
      <c r="H323" s="2">
        <f t="shared" si="61"/>
        <v>140644159.47010863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3402736.000000007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1495398.9555822313</v>
      </c>
      <c r="Q323" s="2">
        <f t="shared" si="66"/>
        <v>500000</v>
      </c>
      <c r="R323" s="2">
        <f t="shared" si="62"/>
        <v>144003403.96398556</v>
      </c>
      <c r="S323" s="2">
        <f t="shared" si="54"/>
        <v>488938.14285713434</v>
      </c>
      <c r="T323" s="2">
        <f t="shared" si="55"/>
        <v>11061.857142857276</v>
      </c>
      <c r="U323" s="2">
        <f t="shared" si="56"/>
        <v>500000</v>
      </c>
      <c r="V323" s="2">
        <f t="shared" si="33"/>
        <v>99573355.470108286</v>
      </c>
      <c r="W323" s="2">
        <f t="shared" si="57"/>
        <v>488938.14285714924</v>
      </c>
      <c r="X323" s="2">
        <f t="shared" si="47"/>
        <v>11061.857142850757</v>
      </c>
      <c r="Y323" s="2">
        <f t="shared" si="58"/>
        <v>44430048.493877254</v>
      </c>
      <c r="Z323" s="2" t="str">
        <f t="shared" si="48"/>
        <v>MEEP</v>
      </c>
      <c r="AA323" s="2">
        <f>IF(Z323="HERE",Y323,AA322+Graph!$G$1*1000)</f>
        <v>91866873.065306202</v>
      </c>
      <c r="AB323" s="2">
        <f t="shared" si="59"/>
        <v>420000</v>
      </c>
      <c r="AC323" s="2">
        <f t="shared" si="60"/>
        <v>42367592.755822197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253</v>
      </c>
      <c r="C324" s="7"/>
      <c r="D324" s="2" t="e">
        <f t="shared" si="51"/>
        <v>#N/A</v>
      </c>
      <c r="E324" s="2" t="e">
        <f t="shared" si="63"/>
        <v>#N/A</v>
      </c>
      <c r="F324" s="2">
        <v>1467780.3920768201</v>
      </c>
      <c r="G324" s="2">
        <f t="shared" si="67"/>
        <v>488938.14285714284</v>
      </c>
      <c r="H324" s="2">
        <f t="shared" si="61"/>
        <v>141133097.61296576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3413797.8571428643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1499515.7322929204</v>
      </c>
      <c r="Q324" s="2">
        <f t="shared" si="66"/>
        <v>500000</v>
      </c>
      <c r="R324" s="2">
        <f t="shared" si="62"/>
        <v>144503403.96398556</v>
      </c>
      <c r="S324" s="2">
        <f t="shared" si="54"/>
        <v>488938.14285713434</v>
      </c>
      <c r="T324" s="2">
        <f t="shared" si="55"/>
        <v>11061.857142857276</v>
      </c>
      <c r="U324" s="2">
        <f t="shared" si="56"/>
        <v>500000</v>
      </c>
      <c r="V324" s="2">
        <f t="shared" si="33"/>
        <v>100062293.61296543</v>
      </c>
      <c r="W324" s="2">
        <f t="shared" si="57"/>
        <v>488938.14285714924</v>
      </c>
      <c r="X324" s="2">
        <f t="shared" si="47"/>
        <v>11061.857142850757</v>
      </c>
      <c r="Y324" s="2">
        <f t="shared" si="58"/>
        <v>44441110.351020105</v>
      </c>
      <c r="Z324" s="2" t="str">
        <f t="shared" si="48"/>
        <v>MEEP</v>
      </c>
      <c r="AA324" s="2">
        <f>IF(Z324="HERE",Y324,AA323+Graph!$G$1*1000)</f>
        <v>92286873.065306202</v>
      </c>
      <c r="AB324" s="2">
        <f t="shared" si="59"/>
        <v>420000</v>
      </c>
      <c r="AC324" s="2">
        <f t="shared" si="60"/>
        <v>42367592.755822197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254</v>
      </c>
      <c r="C325" s="7"/>
      <c r="D325" s="2" t="e">
        <f t="shared" si="51"/>
        <v>#N/A</v>
      </c>
      <c r="E325" s="2" t="e">
        <f t="shared" si="63"/>
        <v>#N/A</v>
      </c>
      <c r="F325" s="2">
        <v>1471794.7082833052</v>
      </c>
      <c r="G325" s="2">
        <f t="shared" si="67"/>
        <v>488938.14285714284</v>
      </c>
      <c r="H325" s="2">
        <f t="shared" si="61"/>
        <v>141622035.7558229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3424859.7142857215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1503632.5090036094</v>
      </c>
      <c r="Q325" s="2">
        <f t="shared" si="66"/>
        <v>500000</v>
      </c>
      <c r="R325" s="2">
        <f t="shared" si="62"/>
        <v>145003403.96398556</v>
      </c>
      <c r="S325" s="2">
        <f t="shared" si="54"/>
        <v>488938.14285713434</v>
      </c>
      <c r="T325" s="2">
        <f t="shared" si="55"/>
        <v>11061.857142857276</v>
      </c>
      <c r="U325" s="2">
        <f t="shared" si="56"/>
        <v>500000</v>
      </c>
      <c r="V325" s="2">
        <f t="shared" si="33"/>
        <v>100551231.75582258</v>
      </c>
      <c r="W325" s="2">
        <f t="shared" si="57"/>
        <v>488938.14285714924</v>
      </c>
      <c r="X325" s="2">
        <f t="shared" si="47"/>
        <v>11061.857142850757</v>
      </c>
      <c r="Y325" s="2">
        <f t="shared" si="58"/>
        <v>44452172.208162956</v>
      </c>
      <c r="Z325" s="2" t="str">
        <f t="shared" si="48"/>
        <v>MEEP</v>
      </c>
      <c r="AA325" s="2">
        <f>IF(Z325="HERE",Y325,AA324+Graph!$G$1*1000)</f>
        <v>92706873.065306202</v>
      </c>
      <c r="AB325" s="2">
        <f t="shared" si="59"/>
        <v>420000</v>
      </c>
      <c r="AC325" s="2">
        <f t="shared" si="60"/>
        <v>42367592.755822197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255</v>
      </c>
      <c r="C326" s="7"/>
      <c r="D326" s="2" t="e">
        <f t="shared" si="51"/>
        <v>#N/A</v>
      </c>
      <c r="E326" s="2" t="e">
        <f t="shared" si="63"/>
        <v>#N/A</v>
      </c>
      <c r="F326" s="2">
        <v>1475809.0244897902</v>
      </c>
      <c r="G326" s="2">
        <f t="shared" si="67"/>
        <v>488938.14285714284</v>
      </c>
      <c r="H326" s="2">
        <f t="shared" si="61"/>
        <v>142110973.89868003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3435921.5714285788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1507749.2857142687</v>
      </c>
      <c r="Q326" s="2">
        <f t="shared" si="66"/>
        <v>500000</v>
      </c>
      <c r="R326" s="2">
        <f t="shared" si="62"/>
        <v>145503403.96398556</v>
      </c>
      <c r="S326" s="2">
        <f t="shared" si="54"/>
        <v>488938.14285713434</v>
      </c>
      <c r="T326" s="2">
        <f t="shared" si="55"/>
        <v>11061.857142857276</v>
      </c>
      <c r="U326" s="2">
        <f t="shared" si="56"/>
        <v>500000</v>
      </c>
      <c r="V326" s="2">
        <f t="shared" si="33"/>
        <v>101040169.89867973</v>
      </c>
      <c r="W326" s="2">
        <f t="shared" si="57"/>
        <v>488938.14285714924</v>
      </c>
      <c r="X326" s="2">
        <f t="shared" si="47"/>
        <v>11061.857142850757</v>
      </c>
      <c r="Y326" s="2">
        <f t="shared" si="58"/>
        <v>44463234.065305807</v>
      </c>
      <c r="Z326" s="2" t="str">
        <f t="shared" si="48"/>
        <v>MEEP</v>
      </c>
      <c r="AA326" s="2">
        <f>IF(Z326="HERE",Y326,AA325+Graph!$G$1*1000)</f>
        <v>93126873.065306202</v>
      </c>
      <c r="AB326" s="2">
        <f t="shared" si="59"/>
        <v>420000</v>
      </c>
      <c r="AC326" s="2">
        <f t="shared" si="60"/>
        <v>42367592.755822197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256</v>
      </c>
      <c r="C327" s="7"/>
      <c r="D327" s="2" t="e">
        <f t="shared" si="51"/>
        <v>#N/A</v>
      </c>
      <c r="E327" s="2" t="e">
        <f t="shared" si="63"/>
        <v>#N/A</v>
      </c>
      <c r="F327" s="2">
        <v>1479823.3406962752</v>
      </c>
      <c r="G327" s="2">
        <f t="shared" si="67"/>
        <v>488938.14285714284</v>
      </c>
      <c r="H327" s="2">
        <f t="shared" si="61"/>
        <v>142599912.04153717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3446983.4285714361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1511866.0624249578</v>
      </c>
      <c r="Q327" s="2">
        <f t="shared" si="66"/>
        <v>500000</v>
      </c>
      <c r="R327" s="2">
        <f t="shared" si="62"/>
        <v>146003403.96398556</v>
      </c>
      <c r="S327" s="2">
        <f t="shared" si="54"/>
        <v>488938.14285713434</v>
      </c>
      <c r="T327" s="2">
        <f t="shared" si="55"/>
        <v>11061.857142857276</v>
      </c>
      <c r="U327" s="2">
        <f t="shared" si="56"/>
        <v>500000</v>
      </c>
      <c r="V327" s="2">
        <f t="shared" si="33"/>
        <v>101529108.04153688</v>
      </c>
      <c r="W327" s="2">
        <f t="shared" si="57"/>
        <v>488938.14285714924</v>
      </c>
      <c r="X327" s="2">
        <f t="shared" si="47"/>
        <v>11061.857142850757</v>
      </c>
      <c r="Y327" s="2">
        <f t="shared" si="58"/>
        <v>44474295.922448657</v>
      </c>
      <c r="Z327" s="2" t="str">
        <f t="shared" si="48"/>
        <v>MEEP</v>
      </c>
      <c r="AA327" s="2">
        <f>IF(Z327="HERE",Y327,AA326+Graph!$G$1*1000)</f>
        <v>93546873.065306202</v>
      </c>
      <c r="AB327" s="2">
        <f t="shared" si="59"/>
        <v>420000</v>
      </c>
      <c r="AC327" s="2">
        <f t="shared" si="60"/>
        <v>42367592.755822197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257</v>
      </c>
      <c r="C328" s="7"/>
      <c r="D328" s="2" t="e">
        <f t="shared" si="51"/>
        <v>#N/A</v>
      </c>
      <c r="E328" s="2" t="e">
        <f t="shared" si="63"/>
        <v>#N/A</v>
      </c>
      <c r="F328" s="2">
        <v>1483837.6569027603</v>
      </c>
      <c r="G328" s="2">
        <f t="shared" si="67"/>
        <v>488938.14285714284</v>
      </c>
      <c r="H328" s="2">
        <f t="shared" si="61"/>
        <v>143088850.1843943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3458045.2857142934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1515982.8391356468</v>
      </c>
      <c r="Q328" s="2">
        <f t="shared" si="66"/>
        <v>500000</v>
      </c>
      <c r="R328" s="2">
        <f t="shared" si="62"/>
        <v>146503403.96398556</v>
      </c>
      <c r="S328" s="2">
        <f t="shared" si="54"/>
        <v>488938.14285713434</v>
      </c>
      <c r="T328" s="2">
        <f t="shared" si="55"/>
        <v>11061.857142857276</v>
      </c>
      <c r="U328" s="2">
        <f t="shared" si="56"/>
        <v>500000</v>
      </c>
      <c r="V328" s="2">
        <f t="shared" si="33"/>
        <v>102018046.18439403</v>
      </c>
      <c r="W328" s="2">
        <f t="shared" si="57"/>
        <v>488938.14285714924</v>
      </c>
      <c r="X328" s="2">
        <f t="shared" si="47"/>
        <v>11061.857142850757</v>
      </c>
      <c r="Y328" s="2">
        <f t="shared" si="58"/>
        <v>44485357.779591508</v>
      </c>
      <c r="Z328" s="2" t="str">
        <f t="shared" si="48"/>
        <v>MEEP</v>
      </c>
      <c r="AA328" s="2">
        <f>IF(Z328="HERE",Y328,AA327+Graph!$G$1*1000)</f>
        <v>93966873.065306202</v>
      </c>
      <c r="AB328" s="2">
        <f t="shared" si="59"/>
        <v>420000</v>
      </c>
      <c r="AC328" s="2">
        <f t="shared" si="60"/>
        <v>42367592.755822197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258</v>
      </c>
      <c r="C329" s="7"/>
      <c r="D329" s="2" t="e">
        <f t="shared" si="51"/>
        <v>#N/A</v>
      </c>
      <c r="E329" s="2" t="e">
        <f t="shared" si="63"/>
        <v>#N/A</v>
      </c>
      <c r="F329" s="2">
        <v>1487851.9731092453</v>
      </c>
      <c r="G329" s="2">
        <f t="shared" si="67"/>
        <v>488938.14285714284</v>
      </c>
      <c r="H329" s="2">
        <f t="shared" si="61"/>
        <v>143577788.32725143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3469107.1428571506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1520099.6158463359</v>
      </c>
      <c r="Q329" s="2">
        <f t="shared" si="66"/>
        <v>500000</v>
      </c>
      <c r="R329" s="2">
        <f t="shared" si="62"/>
        <v>147003403.96398556</v>
      </c>
      <c r="S329" s="2">
        <f t="shared" si="54"/>
        <v>488938.14285713434</v>
      </c>
      <c r="T329" s="2">
        <f t="shared" si="55"/>
        <v>11061.857142857276</v>
      </c>
      <c r="U329" s="2">
        <f t="shared" si="56"/>
        <v>500000</v>
      </c>
      <c r="V329" s="2">
        <f t="shared" si="33"/>
        <v>102506984.32725118</v>
      </c>
      <c r="W329" s="2">
        <f t="shared" si="57"/>
        <v>488938.14285714924</v>
      </c>
      <c r="X329" s="2">
        <f t="shared" si="47"/>
        <v>11061.857142850757</v>
      </c>
      <c r="Y329" s="2">
        <f t="shared" si="58"/>
        <v>44496419.636734359</v>
      </c>
      <c r="Z329" s="2" t="str">
        <f t="shared" si="48"/>
        <v>MEEP</v>
      </c>
      <c r="AA329" s="2">
        <f>IF(Z329="HERE",Y329,AA328+Graph!$G$1*1000)</f>
        <v>94386873.065306202</v>
      </c>
      <c r="AB329" s="2">
        <f t="shared" si="59"/>
        <v>420000</v>
      </c>
      <c r="AC329" s="2">
        <f t="shared" si="60"/>
        <v>42367592.755822197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259</v>
      </c>
      <c r="C330" s="7"/>
      <c r="D330" s="2" t="e">
        <f t="shared" si="51"/>
        <v>#N/A</v>
      </c>
      <c r="E330" s="2" t="e">
        <f t="shared" si="63"/>
        <v>#N/A</v>
      </c>
      <c r="F330" s="2">
        <v>1491866.2893157303</v>
      </c>
      <c r="G330" s="2">
        <f t="shared" si="67"/>
        <v>488938.14285714284</v>
      </c>
      <c r="H330" s="2">
        <f t="shared" si="61"/>
        <v>144066726.47010857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3480169.0000000079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1524216.392557025</v>
      </c>
      <c r="Q330" s="2">
        <f t="shared" si="66"/>
        <v>500000</v>
      </c>
      <c r="R330" s="2">
        <f t="shared" si="62"/>
        <v>147503403.96398556</v>
      </c>
      <c r="S330" s="2">
        <f t="shared" si="54"/>
        <v>488938.14285713434</v>
      </c>
      <c r="T330" s="2">
        <f t="shared" si="55"/>
        <v>11061.857142857276</v>
      </c>
      <c r="U330" s="2">
        <f t="shared" si="56"/>
        <v>500000</v>
      </c>
      <c r="V330" s="2">
        <f t="shared" si="33"/>
        <v>102995922.47010833</v>
      </c>
      <c r="W330" s="2">
        <f t="shared" si="57"/>
        <v>488938.14285714924</v>
      </c>
      <c r="X330" s="2">
        <f t="shared" si="47"/>
        <v>11061.857142850757</v>
      </c>
      <c r="Y330" s="2">
        <f t="shared" si="58"/>
        <v>44507481.49387721</v>
      </c>
      <c r="Z330" s="2" t="str">
        <f t="shared" si="48"/>
        <v>MEEP</v>
      </c>
      <c r="AA330" s="2">
        <f>IF(Z330="HERE",Y330,AA329+Graph!$G$1*1000)</f>
        <v>94806873.065306202</v>
      </c>
      <c r="AB330" s="2">
        <f t="shared" si="59"/>
        <v>420000</v>
      </c>
      <c r="AC330" s="2">
        <f t="shared" si="60"/>
        <v>42367592.755822197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260</v>
      </c>
      <c r="C331" s="7"/>
      <c r="D331" s="2" t="e">
        <f t="shared" si="51"/>
        <v>#N/A</v>
      </c>
      <c r="E331" s="2" t="e">
        <f t="shared" si="63"/>
        <v>#N/A</v>
      </c>
      <c r="F331" s="2">
        <v>1495880.6055222154</v>
      </c>
      <c r="G331" s="2">
        <f t="shared" si="67"/>
        <v>488938.14285714284</v>
      </c>
      <c r="H331" s="2">
        <f t="shared" si="61"/>
        <v>144555664.6129657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3491230.8571428652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1528333.169267714</v>
      </c>
      <c r="Q331" s="2">
        <f t="shared" si="66"/>
        <v>500000</v>
      </c>
      <c r="R331" s="2">
        <f t="shared" si="62"/>
        <v>148003403.96398556</v>
      </c>
      <c r="S331" s="2">
        <f t="shared" si="54"/>
        <v>488938.14285713434</v>
      </c>
      <c r="T331" s="2">
        <f t="shared" si="55"/>
        <v>11061.857142857276</v>
      </c>
      <c r="U331" s="2">
        <f t="shared" si="56"/>
        <v>500000</v>
      </c>
      <c r="V331" s="2">
        <f t="shared" si="33"/>
        <v>103484860.61296548</v>
      </c>
      <c r="W331" s="2">
        <f t="shared" si="57"/>
        <v>488938.14285714924</v>
      </c>
      <c r="X331" s="2">
        <f t="shared" si="47"/>
        <v>11061.857142850757</v>
      </c>
      <c r="Y331" s="2">
        <f t="shared" si="58"/>
        <v>44518543.35102006</v>
      </c>
      <c r="Z331" s="2" t="str">
        <f t="shared" si="48"/>
        <v>MEEP</v>
      </c>
      <c r="AA331" s="2">
        <f>IF(Z331="HERE",Y331,AA330+Graph!$G$1*1000)</f>
        <v>95226873.065306202</v>
      </c>
      <c r="AB331" s="2">
        <f t="shared" si="59"/>
        <v>420000</v>
      </c>
      <c r="AC331" s="2">
        <f t="shared" si="60"/>
        <v>42367592.755822197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261</v>
      </c>
      <c r="C332" s="7"/>
      <c r="D332" s="2" t="e">
        <f t="shared" si="51"/>
        <v>#N/A</v>
      </c>
      <c r="E332" s="2" t="e">
        <f t="shared" si="63"/>
        <v>#N/A</v>
      </c>
      <c r="F332" s="2">
        <v>1499894.9217286706</v>
      </c>
      <c r="G332" s="2">
        <f t="shared" si="67"/>
        <v>488938.14285714284</v>
      </c>
      <c r="H332" s="2">
        <f t="shared" si="61"/>
        <v>145044602.75582284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3502292.7142857225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1532449.9459784031</v>
      </c>
      <c r="Q332" s="2">
        <f t="shared" si="66"/>
        <v>500000</v>
      </c>
      <c r="R332" s="2">
        <f t="shared" si="62"/>
        <v>148503403.96398556</v>
      </c>
      <c r="S332" s="2">
        <f t="shared" si="54"/>
        <v>488938.14285713434</v>
      </c>
      <c r="T332" s="2">
        <f t="shared" si="55"/>
        <v>11061.857142857276</v>
      </c>
      <c r="U332" s="2">
        <f t="shared" si="56"/>
        <v>500000</v>
      </c>
      <c r="V332" s="2">
        <f t="shared" si="33"/>
        <v>103973798.75582263</v>
      </c>
      <c r="W332" s="2">
        <f t="shared" si="57"/>
        <v>488938.14285714924</v>
      </c>
      <c r="X332" s="2">
        <f t="shared" si="47"/>
        <v>11061.857142850757</v>
      </c>
      <c r="Y332" s="2">
        <f t="shared" si="58"/>
        <v>44529605.208162911</v>
      </c>
      <c r="Z332" s="2" t="str">
        <f t="shared" si="48"/>
        <v>MEEP</v>
      </c>
      <c r="AA332" s="2">
        <f>IF(Z332="HERE",Y332,AA331+Graph!$G$1*1000)</f>
        <v>95646873.065306202</v>
      </c>
      <c r="AB332" s="2">
        <f t="shared" si="59"/>
        <v>420000</v>
      </c>
      <c r="AC332" s="2">
        <f t="shared" si="60"/>
        <v>42367592.755822197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262</v>
      </c>
      <c r="C333" s="7"/>
      <c r="D333" s="2" t="e">
        <f t="shared" si="51"/>
        <v>#N/A</v>
      </c>
      <c r="E333" s="2" t="e">
        <f t="shared" si="63"/>
        <v>#N/A</v>
      </c>
      <c r="F333" s="2">
        <v>1503909.2379351556</v>
      </c>
      <c r="G333" s="2">
        <f t="shared" si="67"/>
        <v>488938.14285714284</v>
      </c>
      <c r="H333" s="2">
        <f t="shared" si="61"/>
        <v>145533540.89867997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3513354.5714285797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1536566.7226890624</v>
      </c>
      <c r="Q333" s="2">
        <f t="shared" si="66"/>
        <v>500000</v>
      </c>
      <c r="R333" s="2">
        <f t="shared" si="62"/>
        <v>149003403.96398556</v>
      </c>
      <c r="S333" s="2">
        <f t="shared" si="54"/>
        <v>488938.14285713434</v>
      </c>
      <c r="T333" s="2">
        <f t="shared" si="55"/>
        <v>11061.857142857276</v>
      </c>
      <c r="U333" s="2">
        <f t="shared" si="56"/>
        <v>500000</v>
      </c>
      <c r="V333" s="2">
        <f t="shared" si="33"/>
        <v>104462736.89867978</v>
      </c>
      <c r="W333" s="2">
        <f t="shared" si="57"/>
        <v>488938.14285714924</v>
      </c>
      <c r="X333" s="2">
        <f t="shared" si="47"/>
        <v>11061.857142850757</v>
      </c>
      <c r="Y333" s="2">
        <f t="shared" si="58"/>
        <v>44540667.065305762</v>
      </c>
      <c r="Z333" s="2" t="str">
        <f t="shared" si="48"/>
        <v>MEEP</v>
      </c>
      <c r="AA333" s="2">
        <f>IF(Z333="HERE",Y333,AA332+Graph!$G$1*1000)</f>
        <v>96066873.065306202</v>
      </c>
      <c r="AB333" s="2">
        <f t="shared" si="59"/>
        <v>420000</v>
      </c>
      <c r="AC333" s="2">
        <f t="shared" si="60"/>
        <v>42367592.755822197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263</v>
      </c>
      <c r="C334" s="7"/>
      <c r="D334" s="2" t="e">
        <f t="shared" si="51"/>
        <v>#N/A</v>
      </c>
      <c r="E334" s="2" t="e">
        <f t="shared" si="63"/>
        <v>#N/A</v>
      </c>
      <c r="F334" s="2">
        <v>1507923.5541416407</v>
      </c>
      <c r="G334" s="2">
        <f t="shared" si="67"/>
        <v>488938.14285714284</v>
      </c>
      <c r="H334" s="2">
        <f t="shared" si="61"/>
        <v>146022479.04153711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3524416.428571437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1540683.4993997514</v>
      </c>
      <c r="Q334" s="2">
        <f t="shared" si="66"/>
        <v>500000</v>
      </c>
      <c r="R334" s="2">
        <f t="shared" si="62"/>
        <v>149503403.96398556</v>
      </c>
      <c r="S334" s="2">
        <f t="shared" si="54"/>
        <v>488938.14285713434</v>
      </c>
      <c r="T334" s="2">
        <f t="shared" si="55"/>
        <v>11061.857142857276</v>
      </c>
      <c r="U334" s="2">
        <f t="shared" si="56"/>
        <v>500000</v>
      </c>
      <c r="V334" s="2">
        <f t="shared" si="33"/>
        <v>104951675.04153693</v>
      </c>
      <c r="W334" s="2">
        <f t="shared" si="57"/>
        <v>488938.14285714924</v>
      </c>
      <c r="X334" s="2">
        <f t="shared" si="47"/>
        <v>11061.857142850757</v>
      </c>
      <c r="Y334" s="2">
        <f t="shared" si="58"/>
        <v>44551728.922448613</v>
      </c>
      <c r="Z334" s="2" t="str">
        <f t="shared" si="48"/>
        <v>MEEP</v>
      </c>
      <c r="AA334" s="2">
        <f>IF(Z334="HERE",Y334,AA333+Graph!$G$1*1000)</f>
        <v>96486873.065306202</v>
      </c>
      <c r="AB334" s="2">
        <f t="shared" si="59"/>
        <v>420000</v>
      </c>
      <c r="AC334" s="2">
        <f t="shared" si="60"/>
        <v>42367592.755822197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264</v>
      </c>
      <c r="C335" s="7"/>
      <c r="D335" s="2" t="e">
        <f t="shared" si="51"/>
        <v>#N/A</v>
      </c>
      <c r="E335" s="2" t="e">
        <f t="shared" si="63"/>
        <v>#N/A</v>
      </c>
      <c r="F335" s="2">
        <v>1511937.8703481257</v>
      </c>
      <c r="G335" s="2">
        <f t="shared" si="67"/>
        <v>488938.14285714284</v>
      </c>
      <c r="H335" s="2">
        <f t="shared" si="61"/>
        <v>146511417.18439424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3535478.2857142943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1544800.2761104405</v>
      </c>
      <c r="Q335" s="2">
        <f t="shared" si="66"/>
        <v>500000</v>
      </c>
      <c r="R335" s="2">
        <f t="shared" si="62"/>
        <v>150003403.96398556</v>
      </c>
      <c r="S335" s="2">
        <f t="shared" si="54"/>
        <v>488938.14285713434</v>
      </c>
      <c r="T335" s="2">
        <f t="shared" si="55"/>
        <v>11061.857142857276</v>
      </c>
      <c r="U335" s="2">
        <f t="shared" si="56"/>
        <v>500000</v>
      </c>
      <c r="V335" s="2">
        <f t="shared" si="33"/>
        <v>105440613.18439408</v>
      </c>
      <c r="W335" s="2">
        <f t="shared" si="57"/>
        <v>488938.14285714924</v>
      </c>
      <c r="X335" s="2">
        <f t="shared" si="47"/>
        <v>11061.857142850757</v>
      </c>
      <c r="Y335" s="2">
        <f t="shared" si="58"/>
        <v>44562790.779591464</v>
      </c>
      <c r="Z335" s="2" t="str">
        <f t="shared" si="48"/>
        <v>MEEP</v>
      </c>
      <c r="AA335" s="2">
        <f>IF(Z335="HERE",Y335,AA334+Graph!$G$1*1000)</f>
        <v>96906873.065306202</v>
      </c>
      <c r="AB335" s="2">
        <f t="shared" si="59"/>
        <v>420000</v>
      </c>
      <c r="AC335" s="2">
        <f t="shared" si="60"/>
        <v>42367592.755822197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265</v>
      </c>
      <c r="C336" s="7"/>
      <c r="D336" s="2" t="e">
        <f t="shared" si="51"/>
        <v>#N/A</v>
      </c>
      <c r="E336" s="2" t="e">
        <f t="shared" si="63"/>
        <v>#N/A</v>
      </c>
      <c r="F336" s="2">
        <v>1515952.1865546107</v>
      </c>
      <c r="G336" s="2">
        <f t="shared" si="67"/>
        <v>488938.14285714284</v>
      </c>
      <c r="H336" s="2">
        <f t="shared" si="61"/>
        <v>147000355.32725137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3546540.1428571516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1548917.0528211296</v>
      </c>
      <c r="Q336" s="2">
        <f t="shared" si="66"/>
        <v>500000</v>
      </c>
      <c r="R336" s="2">
        <f t="shared" si="62"/>
        <v>150503403.96398556</v>
      </c>
      <c r="S336" s="2">
        <f t="shared" si="54"/>
        <v>488938.14285713434</v>
      </c>
      <c r="T336" s="2">
        <f t="shared" si="55"/>
        <v>11061.857142857276</v>
      </c>
      <c r="U336" s="2">
        <f t="shared" si="56"/>
        <v>500000</v>
      </c>
      <c r="V336" s="2">
        <f t="shared" si="33"/>
        <v>105929551.32725123</v>
      </c>
      <c r="W336" s="2">
        <f t="shared" si="57"/>
        <v>488938.14285714924</v>
      </c>
      <c r="X336" s="2">
        <f t="shared" si="47"/>
        <v>11061.857142850757</v>
      </c>
      <c r="Y336" s="2">
        <f t="shared" si="58"/>
        <v>44573852.636734314</v>
      </c>
      <c r="Z336" s="2" t="str">
        <f t="shared" si="48"/>
        <v>MEEP</v>
      </c>
      <c r="AA336" s="2">
        <f>IF(Z336="HERE",Y336,AA335+Graph!$G$1*1000)</f>
        <v>97326873.065306202</v>
      </c>
      <c r="AB336" s="2">
        <f t="shared" si="59"/>
        <v>420000</v>
      </c>
      <c r="AC336" s="2">
        <f t="shared" si="60"/>
        <v>42367592.755822197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266</v>
      </c>
      <c r="C337" s="7"/>
      <c r="D337" s="2" t="e">
        <f t="shared" si="51"/>
        <v>#N/A</v>
      </c>
      <c r="E337" s="2" t="e">
        <f t="shared" si="63"/>
        <v>#N/A</v>
      </c>
      <c r="F337" s="2">
        <v>1519966.5027610958</v>
      </c>
      <c r="G337" s="2">
        <f t="shared" si="67"/>
        <v>488938.14285714284</v>
      </c>
      <c r="H337" s="2">
        <f t="shared" si="61"/>
        <v>147489293.47010851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3557602.0000000088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1553033.8295318186</v>
      </c>
      <c r="Q337" s="2">
        <f t="shared" si="66"/>
        <v>500000</v>
      </c>
      <c r="R337" s="2">
        <f t="shared" si="62"/>
        <v>151003403.96398556</v>
      </c>
      <c r="S337" s="2">
        <f t="shared" si="54"/>
        <v>488938.14285713434</v>
      </c>
      <c r="T337" s="2">
        <f t="shared" si="55"/>
        <v>11061.857142857276</v>
      </c>
      <c r="U337" s="2">
        <f t="shared" si="56"/>
        <v>500000</v>
      </c>
      <c r="V337" s="2">
        <f t="shared" si="33"/>
        <v>106418489.47010837</v>
      </c>
      <c r="W337" s="2">
        <f t="shared" si="57"/>
        <v>488938.14285714924</v>
      </c>
      <c r="X337" s="2">
        <f t="shared" si="47"/>
        <v>11061.857142850757</v>
      </c>
      <c r="Y337" s="2">
        <f t="shared" si="58"/>
        <v>44584914.493877165</v>
      </c>
      <c r="Z337" s="2" t="str">
        <f t="shared" si="48"/>
        <v>MEEP</v>
      </c>
      <c r="AA337" s="2">
        <f>IF(Z337="HERE",Y337,AA336+Graph!$G$1*1000)</f>
        <v>97746873.065306202</v>
      </c>
      <c r="AB337" s="2">
        <f t="shared" si="59"/>
        <v>420000</v>
      </c>
      <c r="AC337" s="2">
        <f t="shared" si="60"/>
        <v>42367592.755822197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267</v>
      </c>
      <c r="C338" s="7"/>
      <c r="D338" s="2" t="e">
        <f t="shared" si="51"/>
        <v>#N/A</v>
      </c>
      <c r="E338" s="2" t="e">
        <f t="shared" si="63"/>
        <v>#N/A</v>
      </c>
      <c r="F338" s="2">
        <v>1523980.8189675808</v>
      </c>
      <c r="G338" s="2">
        <f t="shared" si="67"/>
        <v>488938.14285714284</v>
      </c>
      <c r="H338" s="2">
        <f t="shared" si="61"/>
        <v>147978231.61296564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3568663.8571428661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1557150.6062425077</v>
      </c>
      <c r="Q338" s="2">
        <f t="shared" si="66"/>
        <v>500000</v>
      </c>
      <c r="R338" s="2">
        <f t="shared" si="62"/>
        <v>151503403.96398556</v>
      </c>
      <c r="S338" s="2">
        <f t="shared" si="54"/>
        <v>488938.14285713434</v>
      </c>
      <c r="T338" s="2">
        <f t="shared" si="55"/>
        <v>11061.857142857276</v>
      </c>
      <c r="U338" s="2">
        <f t="shared" si="56"/>
        <v>500000</v>
      </c>
      <c r="V338" s="2">
        <f t="shared" si="33"/>
        <v>106907427.61296552</v>
      </c>
      <c r="W338" s="2">
        <f t="shared" si="57"/>
        <v>488938.14285714924</v>
      </c>
      <c r="X338" s="2">
        <f t="shared" si="47"/>
        <v>11061.857142850757</v>
      </c>
      <c r="Y338" s="2">
        <f t="shared" si="58"/>
        <v>44595976.351020016</v>
      </c>
      <c r="Z338" s="2" t="str">
        <f t="shared" si="48"/>
        <v>MEEP</v>
      </c>
      <c r="AA338" s="2">
        <f>IF(Z338="HERE",Y338,AA337+Graph!$G$1*1000)</f>
        <v>98166873.065306202</v>
      </c>
      <c r="AB338" s="2">
        <f t="shared" si="59"/>
        <v>420000</v>
      </c>
      <c r="AC338" s="2">
        <f t="shared" si="60"/>
        <v>42367592.755822197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268</v>
      </c>
      <c r="C339" s="7"/>
      <c r="D339" s="2" t="e">
        <f t="shared" si="51"/>
        <v>#N/A</v>
      </c>
      <c r="E339" s="2" t="e">
        <f t="shared" si="63"/>
        <v>#N/A</v>
      </c>
      <c r="F339" s="2">
        <v>1527995.1351740658</v>
      </c>
      <c r="G339" s="2">
        <f t="shared" si="67"/>
        <v>488938.14285714284</v>
      </c>
      <c r="H339" s="2">
        <f t="shared" si="61"/>
        <v>148467169.75582278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3579725.7142857234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1561267.382953167</v>
      </c>
      <c r="Q339" s="2">
        <f t="shared" si="66"/>
        <v>500000</v>
      </c>
      <c r="R339" s="2">
        <f t="shared" si="62"/>
        <v>152003403.96398556</v>
      </c>
      <c r="S339" s="2">
        <f t="shared" si="54"/>
        <v>488938.14285713434</v>
      </c>
      <c r="T339" s="2">
        <f t="shared" si="55"/>
        <v>11061.857142857276</v>
      </c>
      <c r="U339" s="2">
        <f t="shared" si="56"/>
        <v>500000</v>
      </c>
      <c r="V339" s="2">
        <f t="shared" si="33"/>
        <v>107396365.75582267</v>
      </c>
      <c r="W339" s="2">
        <f t="shared" si="57"/>
        <v>488938.14285714924</v>
      </c>
      <c r="X339" s="2">
        <f t="shared" si="47"/>
        <v>11061.857142850757</v>
      </c>
      <c r="Y339" s="2">
        <f t="shared" si="58"/>
        <v>44607038.208162867</v>
      </c>
      <c r="Z339" s="2" t="str">
        <f t="shared" si="48"/>
        <v>MEEP</v>
      </c>
      <c r="AA339" s="2">
        <f>IF(Z339="HERE",Y339,AA338+Graph!$G$1*1000)</f>
        <v>98586873.065306202</v>
      </c>
      <c r="AB339" s="2">
        <f t="shared" si="59"/>
        <v>420000</v>
      </c>
      <c r="AC339" s="2">
        <f t="shared" si="60"/>
        <v>42367592.755822197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269</v>
      </c>
      <c r="C340" s="7"/>
      <c r="D340" s="2" t="e">
        <f t="shared" si="51"/>
        <v>#N/A</v>
      </c>
      <c r="E340" s="2" t="e">
        <f t="shared" si="63"/>
        <v>#N/A</v>
      </c>
      <c r="F340" s="2">
        <v>1532009.4513805509</v>
      </c>
      <c r="G340" s="2">
        <f t="shared" si="67"/>
        <v>488938.14285714284</v>
      </c>
      <c r="H340" s="2">
        <f t="shared" si="61"/>
        <v>148956107.89867991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3590787.5714285807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1565384.159663856</v>
      </c>
      <c r="Q340" s="2">
        <f t="shared" si="66"/>
        <v>500000</v>
      </c>
      <c r="R340" s="2">
        <f t="shared" si="62"/>
        <v>152503403.96398556</v>
      </c>
      <c r="S340" s="2">
        <f t="shared" si="54"/>
        <v>488938.14285713434</v>
      </c>
      <c r="T340" s="2">
        <f t="shared" si="55"/>
        <v>11061.857142857276</v>
      </c>
      <c r="U340" s="2">
        <f t="shared" si="56"/>
        <v>500000</v>
      </c>
      <c r="V340" s="2">
        <f t="shared" si="33"/>
        <v>107885303.89867982</v>
      </c>
      <c r="W340" s="2">
        <f t="shared" si="57"/>
        <v>488938.14285714924</v>
      </c>
      <c r="X340" s="2">
        <f t="shared" si="47"/>
        <v>11061.857142850757</v>
      </c>
      <c r="Y340" s="2">
        <f t="shared" si="58"/>
        <v>44618100.065305717</v>
      </c>
      <c r="Z340" s="2" t="str">
        <f t="shared" si="48"/>
        <v>MEEP</v>
      </c>
      <c r="AA340" s="2">
        <f>IF(Z340="HERE",Y340,AA339+Graph!$G$1*1000)</f>
        <v>99006873.065306202</v>
      </c>
      <c r="AB340" s="2">
        <f t="shared" si="59"/>
        <v>420000</v>
      </c>
      <c r="AC340" s="2">
        <f t="shared" si="60"/>
        <v>42367592.755822197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270</v>
      </c>
      <c r="C341" s="7"/>
      <c r="D341" s="2" t="e">
        <f t="shared" si="51"/>
        <v>#N/A</v>
      </c>
      <c r="E341" s="2" t="e">
        <f t="shared" si="63"/>
        <v>#N/A</v>
      </c>
      <c r="F341" s="2">
        <v>1536023.7675870359</v>
      </c>
      <c r="G341" s="2">
        <f t="shared" si="67"/>
        <v>488938.14285714284</v>
      </c>
      <c r="H341" s="2">
        <f t="shared" si="61"/>
        <v>149445046.04153705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3601849.428571438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1569500.9363745451</v>
      </c>
      <c r="Q341" s="2">
        <f t="shared" si="66"/>
        <v>500000</v>
      </c>
      <c r="R341" s="2">
        <f t="shared" si="62"/>
        <v>153003403.96398556</v>
      </c>
      <c r="S341" s="2">
        <f t="shared" si="54"/>
        <v>488938.14285713434</v>
      </c>
      <c r="T341" s="2">
        <f t="shared" si="55"/>
        <v>11061.857142857276</v>
      </c>
      <c r="U341" s="2">
        <f t="shared" si="56"/>
        <v>500000</v>
      </c>
      <c r="V341" s="2">
        <f t="shared" si="33"/>
        <v>108374242.04153697</v>
      </c>
      <c r="W341" s="2">
        <f t="shared" si="57"/>
        <v>488938.14285714924</v>
      </c>
      <c r="X341" s="2">
        <f t="shared" si="47"/>
        <v>11061.857142850757</v>
      </c>
      <c r="Y341" s="2">
        <f t="shared" si="58"/>
        <v>44629161.922448568</v>
      </c>
      <c r="Z341" s="2" t="str">
        <f t="shared" si="48"/>
        <v>MEEP</v>
      </c>
      <c r="AA341" s="2">
        <f>IF(Z341="HERE",Y341,AA340+Graph!$G$1*1000)</f>
        <v>99426873.065306202</v>
      </c>
      <c r="AB341" s="2">
        <f t="shared" si="59"/>
        <v>420000</v>
      </c>
      <c r="AC341" s="2">
        <f t="shared" si="60"/>
        <v>42367592.755822197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271</v>
      </c>
      <c r="C342" s="7"/>
      <c r="D342" s="2" t="e">
        <f t="shared" si="51"/>
        <v>#N/A</v>
      </c>
      <c r="E342" s="2" t="e">
        <f t="shared" si="63"/>
        <v>#N/A</v>
      </c>
      <c r="F342" s="2">
        <v>1540038.0837935209</v>
      </c>
      <c r="G342" s="2">
        <f t="shared" si="67"/>
        <v>488938.14285714284</v>
      </c>
      <c r="H342" s="2">
        <f t="shared" si="61"/>
        <v>149933984.18439418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3612911.2857142952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1573617.7130852342</v>
      </c>
      <c r="Q342" s="2">
        <f t="shared" si="66"/>
        <v>500000</v>
      </c>
      <c r="R342" s="2">
        <f t="shared" si="62"/>
        <v>153503403.96398556</v>
      </c>
      <c r="S342" s="2">
        <f t="shared" si="54"/>
        <v>488938.14285713434</v>
      </c>
      <c r="T342" s="2">
        <f t="shared" si="55"/>
        <v>11061.857142857276</v>
      </c>
      <c r="U342" s="2">
        <f t="shared" si="56"/>
        <v>500000</v>
      </c>
      <c r="V342" s="2">
        <f t="shared" si="33"/>
        <v>108863180.18439412</v>
      </c>
      <c r="W342" s="2">
        <f t="shared" si="57"/>
        <v>488938.14285714924</v>
      </c>
      <c r="X342" s="2">
        <f t="shared" si="47"/>
        <v>11061.857142850757</v>
      </c>
      <c r="Y342" s="2">
        <f t="shared" si="58"/>
        <v>44640223.779591419</v>
      </c>
      <c r="Z342" s="2" t="str">
        <f t="shared" si="48"/>
        <v>MEEP</v>
      </c>
      <c r="AA342" s="2">
        <f>IF(Z342="HERE",Y342,AA341+Graph!$G$1*1000)</f>
        <v>99846873.065306202</v>
      </c>
      <c r="AB342" s="2">
        <f t="shared" si="59"/>
        <v>420000</v>
      </c>
      <c r="AC342" s="2">
        <f t="shared" si="60"/>
        <v>42367592.755822197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272</v>
      </c>
      <c r="C343" s="7"/>
      <c r="D343" s="2" t="e">
        <f t="shared" si="51"/>
        <v>#N/A</v>
      </c>
      <c r="E343" s="2" t="e">
        <f t="shared" si="63"/>
        <v>#N/A</v>
      </c>
      <c r="F343" s="2">
        <v>1544052.400000006</v>
      </c>
      <c r="G343" s="2">
        <f t="shared" si="67"/>
        <v>488938.14285714284</v>
      </c>
      <c r="H343" s="2">
        <f t="shared" si="61"/>
        <v>150422922.32725132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3623973.1428571525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1577734.4897959232</v>
      </c>
      <c r="Q343" s="2">
        <f t="shared" si="66"/>
        <v>500000</v>
      </c>
      <c r="R343" s="2">
        <f t="shared" si="62"/>
        <v>154003403.96398556</v>
      </c>
      <c r="S343" s="2">
        <f t="shared" si="54"/>
        <v>488938.14285713434</v>
      </c>
      <c r="T343" s="2">
        <f t="shared" si="55"/>
        <v>11061.857142857276</v>
      </c>
      <c r="U343" s="2">
        <f t="shared" si="56"/>
        <v>500000</v>
      </c>
      <c r="V343" s="2">
        <f t="shared" si="33"/>
        <v>109352118.32725127</v>
      </c>
      <c r="W343" s="2">
        <f t="shared" si="57"/>
        <v>488938.14285714924</v>
      </c>
      <c r="X343" s="2">
        <f t="shared" si="47"/>
        <v>11061.857142850757</v>
      </c>
      <c r="Y343" s="2">
        <f t="shared" si="58"/>
        <v>44651285.63673427</v>
      </c>
      <c r="Z343" s="2" t="str">
        <f t="shared" si="48"/>
        <v>MEEP</v>
      </c>
      <c r="AA343" s="2">
        <f>IF(Z343="HERE",Y343,AA342+Graph!$G$1*1000)</f>
        <v>100266873.0653062</v>
      </c>
      <c r="AB343" s="2">
        <f t="shared" si="59"/>
        <v>420000</v>
      </c>
      <c r="AC343" s="2">
        <f t="shared" si="60"/>
        <v>42367592.755822197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273</v>
      </c>
      <c r="C344" s="7"/>
      <c r="D344" s="2" t="e">
        <f t="shared" si="51"/>
        <v>#N/A</v>
      </c>
      <c r="E344" s="2" t="e">
        <f t="shared" si="63"/>
        <v>#N/A</v>
      </c>
      <c r="F344" s="2">
        <v>1548066.7162064612</v>
      </c>
      <c r="G344" s="2">
        <f t="shared" si="67"/>
        <v>488938.14285714284</v>
      </c>
      <c r="H344" s="2">
        <f t="shared" si="61"/>
        <v>150911860.47010845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3635035.0000000098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1581851.2665066123</v>
      </c>
      <c r="Q344" s="2">
        <f t="shared" si="66"/>
        <v>500000</v>
      </c>
      <c r="R344" s="2">
        <f t="shared" si="62"/>
        <v>154503403.96398556</v>
      </c>
      <c r="S344" s="2">
        <f t="shared" si="54"/>
        <v>488938.14285713434</v>
      </c>
      <c r="T344" s="2">
        <f t="shared" si="55"/>
        <v>11061.857142857276</v>
      </c>
      <c r="U344" s="2">
        <f t="shared" si="56"/>
        <v>500000</v>
      </c>
      <c r="V344" s="2">
        <f t="shared" si="33"/>
        <v>109841056.47010842</v>
      </c>
      <c r="W344" s="2">
        <f t="shared" si="57"/>
        <v>488938.14285714924</v>
      </c>
      <c r="X344" s="2">
        <f t="shared" si="47"/>
        <v>11061.857142850757</v>
      </c>
      <c r="Y344" s="2">
        <f t="shared" si="58"/>
        <v>44662347.49387712</v>
      </c>
      <c r="Z344" s="2" t="str">
        <f t="shared" si="48"/>
        <v>MEEP</v>
      </c>
      <c r="AA344" s="2">
        <f>IF(Z344="HERE",Y344,AA343+Graph!$G$1*1000)</f>
        <v>100686873.0653062</v>
      </c>
      <c r="AB344" s="2">
        <f t="shared" si="59"/>
        <v>420000</v>
      </c>
      <c r="AC344" s="2">
        <f t="shared" si="60"/>
        <v>42367592.755822197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274</v>
      </c>
      <c r="C345" s="7"/>
      <c r="D345" s="2" t="e">
        <f t="shared" si="51"/>
        <v>#N/A</v>
      </c>
      <c r="E345" s="2" t="e">
        <f t="shared" si="63"/>
        <v>#N/A</v>
      </c>
      <c r="F345" s="2">
        <v>1552081.0324129462</v>
      </c>
      <c r="G345" s="2">
        <f t="shared" si="67"/>
        <v>488938.14285714284</v>
      </c>
      <c r="H345" s="2">
        <f t="shared" si="61"/>
        <v>151400798.61296558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3646096.8571428671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1585968.0432172716</v>
      </c>
      <c r="Q345" s="2">
        <f t="shared" si="66"/>
        <v>500000</v>
      </c>
      <c r="R345" s="2">
        <f t="shared" si="62"/>
        <v>155003403.96398556</v>
      </c>
      <c r="S345" s="2">
        <f t="shared" si="54"/>
        <v>488938.14285713434</v>
      </c>
      <c r="T345" s="2">
        <f t="shared" si="55"/>
        <v>11061.857142857276</v>
      </c>
      <c r="U345" s="2">
        <f t="shared" si="56"/>
        <v>500000</v>
      </c>
      <c r="V345" s="2">
        <f t="shared" si="33"/>
        <v>110329994.61296557</v>
      </c>
      <c r="W345" s="2">
        <f t="shared" si="57"/>
        <v>488938.14285714924</v>
      </c>
      <c r="X345" s="2">
        <f t="shared" si="47"/>
        <v>11061.857142850757</v>
      </c>
      <c r="Y345" s="2">
        <f t="shared" si="58"/>
        <v>44673409.351019971</v>
      </c>
      <c r="Z345" s="2" t="str">
        <f t="shared" si="48"/>
        <v>MEEP</v>
      </c>
      <c r="AA345" s="2">
        <f>IF(Z345="HERE",Y345,AA344+Graph!$G$1*1000)</f>
        <v>101106873.0653062</v>
      </c>
      <c r="AB345" s="2">
        <f t="shared" si="59"/>
        <v>420000</v>
      </c>
      <c r="AC345" s="2">
        <f t="shared" si="60"/>
        <v>42367592.755822197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275</v>
      </c>
      <c r="C346" s="7"/>
      <c r="D346" s="2" t="e">
        <f t="shared" si="51"/>
        <v>#N/A</v>
      </c>
      <c r="E346" s="2" t="e">
        <f t="shared" si="63"/>
        <v>#N/A</v>
      </c>
      <c r="F346" s="2">
        <v>1556095.3486194313</v>
      </c>
      <c r="G346" s="2">
        <f t="shared" si="67"/>
        <v>488938.14285714284</v>
      </c>
      <c r="H346" s="2">
        <f t="shared" si="61"/>
        <v>151889736.75582272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3657158.7142857243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1590084.8199279606</v>
      </c>
      <c r="Q346" s="2">
        <f t="shared" si="66"/>
        <v>500000</v>
      </c>
      <c r="R346" s="2">
        <f t="shared" si="62"/>
        <v>155503403.96398556</v>
      </c>
      <c r="S346" s="2">
        <f t="shared" si="54"/>
        <v>488938.14285713434</v>
      </c>
      <c r="T346" s="2">
        <f t="shared" si="55"/>
        <v>11061.857142857276</v>
      </c>
      <c r="U346" s="2">
        <f t="shared" si="56"/>
        <v>500000</v>
      </c>
      <c r="V346" s="2">
        <f t="shared" si="33"/>
        <v>110818932.75582272</v>
      </c>
      <c r="W346" s="2">
        <f t="shared" si="57"/>
        <v>488938.14285714924</v>
      </c>
      <c r="X346" s="2">
        <f t="shared" si="47"/>
        <v>11061.857142850757</v>
      </c>
      <c r="Y346" s="2">
        <f t="shared" si="58"/>
        <v>44684471.208162822</v>
      </c>
      <c r="Z346" s="2" t="str">
        <f t="shared" si="48"/>
        <v>MEEP</v>
      </c>
      <c r="AA346" s="2">
        <f>IF(Z346="HERE",Y346,AA345+Graph!$G$1*1000)</f>
        <v>101526873.0653062</v>
      </c>
      <c r="AB346" s="2">
        <f t="shared" si="59"/>
        <v>420000</v>
      </c>
      <c r="AC346" s="2">
        <f t="shared" si="60"/>
        <v>42367592.755822197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276</v>
      </c>
      <c r="C347" s="7"/>
      <c r="D347" s="2" t="e">
        <f t="shared" si="51"/>
        <v>#N/A</v>
      </c>
      <c r="E347" s="2" t="e">
        <f t="shared" si="63"/>
        <v>#N/A</v>
      </c>
      <c r="F347" s="2">
        <v>1560109.6648259163</v>
      </c>
      <c r="G347" s="2">
        <f t="shared" si="67"/>
        <v>488938.14285714284</v>
      </c>
      <c r="H347" s="2">
        <f t="shared" si="61"/>
        <v>152378674.89867985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3668220.5714285816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1594201.5966386497</v>
      </c>
      <c r="Q347" s="2">
        <f t="shared" si="66"/>
        <v>500000</v>
      </c>
      <c r="R347" s="2">
        <f t="shared" si="62"/>
        <v>156003403.96398556</v>
      </c>
      <c r="S347" s="2">
        <f t="shared" si="54"/>
        <v>488938.14285713434</v>
      </c>
      <c r="T347" s="2">
        <f t="shared" si="55"/>
        <v>11061.857142857276</v>
      </c>
      <c r="U347" s="2">
        <f t="shared" si="56"/>
        <v>500000</v>
      </c>
      <c r="V347" s="2">
        <f t="shared" si="33"/>
        <v>111307870.89867987</v>
      </c>
      <c r="W347" s="2">
        <f t="shared" si="57"/>
        <v>488938.14285714924</v>
      </c>
      <c r="X347" s="2">
        <f t="shared" si="47"/>
        <v>11061.857142850757</v>
      </c>
      <c r="Y347" s="2">
        <f t="shared" si="58"/>
        <v>44695533.065305673</v>
      </c>
      <c r="Z347" s="2" t="str">
        <f t="shared" si="48"/>
        <v>MEEP</v>
      </c>
      <c r="AA347" s="2">
        <f>IF(Z347="HERE",Y347,AA346+Graph!$G$1*1000)</f>
        <v>101946873.0653062</v>
      </c>
      <c r="AB347" s="2">
        <f t="shared" si="59"/>
        <v>420000</v>
      </c>
      <c r="AC347" s="2">
        <f t="shared" si="60"/>
        <v>42367592.755822197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277</v>
      </c>
      <c r="C348" s="7"/>
      <c r="D348" s="2" t="e">
        <f t="shared" si="51"/>
        <v>#N/A</v>
      </c>
      <c r="E348" s="2" t="e">
        <f t="shared" si="63"/>
        <v>#N/A</v>
      </c>
      <c r="F348" s="2">
        <v>1564123.9810324013</v>
      </c>
      <c r="G348" s="2">
        <f t="shared" si="67"/>
        <v>488938.14285714284</v>
      </c>
      <c r="H348" s="2">
        <f t="shared" si="61"/>
        <v>152867613.04153699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3679282.4285714389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1598318.3733493388</v>
      </c>
      <c r="Q348" s="2">
        <f t="shared" si="66"/>
        <v>500000</v>
      </c>
      <c r="R348" s="2">
        <f t="shared" si="62"/>
        <v>156503403.96398556</v>
      </c>
      <c r="S348" s="2">
        <f t="shared" si="54"/>
        <v>488938.14285713434</v>
      </c>
      <c r="T348" s="2">
        <f t="shared" si="55"/>
        <v>11061.857142857276</v>
      </c>
      <c r="U348" s="2">
        <f t="shared" si="56"/>
        <v>500000</v>
      </c>
      <c r="V348" s="2">
        <f t="shared" si="33"/>
        <v>111796809.04153702</v>
      </c>
      <c r="W348" s="2">
        <f t="shared" si="57"/>
        <v>488938.14285714924</v>
      </c>
      <c r="X348" s="2">
        <f t="shared" si="47"/>
        <v>11061.857142850757</v>
      </c>
      <c r="Y348" s="2">
        <f t="shared" si="58"/>
        <v>44706594.922448523</v>
      </c>
      <c r="Z348" s="2" t="str">
        <f t="shared" si="48"/>
        <v>MEEP</v>
      </c>
      <c r="AA348" s="2">
        <f>IF(Z348="HERE",Y348,AA347+Graph!$G$1*1000)</f>
        <v>102366873.0653062</v>
      </c>
      <c r="AB348" s="2">
        <f t="shared" si="59"/>
        <v>420000</v>
      </c>
      <c r="AC348" s="2">
        <f t="shared" si="60"/>
        <v>42367592.755822197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278</v>
      </c>
      <c r="C349" s="7"/>
      <c r="D349" s="2" t="e">
        <f t="shared" si="51"/>
        <v>#N/A</v>
      </c>
      <c r="E349" s="2" t="e">
        <f t="shared" si="63"/>
        <v>#N/A</v>
      </c>
      <c r="F349" s="2">
        <v>1568138.2972388864</v>
      </c>
      <c r="G349" s="2">
        <f t="shared" si="67"/>
        <v>488938.14285714284</v>
      </c>
      <c r="H349" s="2">
        <f t="shared" si="61"/>
        <v>153356551.18439412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3690344.2857142962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1602435.1500600278</v>
      </c>
      <c r="Q349" s="2">
        <f t="shared" si="66"/>
        <v>500000</v>
      </c>
      <c r="R349" s="2">
        <f t="shared" si="62"/>
        <v>157003403.96398556</v>
      </c>
      <c r="S349" s="2">
        <f t="shared" si="54"/>
        <v>488938.14285713434</v>
      </c>
      <c r="T349" s="2">
        <f t="shared" si="55"/>
        <v>11061.857142857276</v>
      </c>
      <c r="U349" s="2">
        <f t="shared" si="56"/>
        <v>500000</v>
      </c>
      <c r="V349" s="2">
        <f t="shared" si="33"/>
        <v>112285747.18439417</v>
      </c>
      <c r="W349" s="2">
        <f t="shared" si="57"/>
        <v>488938.14285714924</v>
      </c>
      <c r="X349" s="2">
        <f t="shared" si="47"/>
        <v>11061.857142850757</v>
      </c>
      <c r="Y349" s="2">
        <f t="shared" si="58"/>
        <v>44717656.779591374</v>
      </c>
      <c r="Z349" s="2" t="str">
        <f t="shared" si="48"/>
        <v>MEEP</v>
      </c>
      <c r="AA349" s="2">
        <f>IF(Z349="HERE",Y349,AA348+Graph!$G$1*1000)</f>
        <v>102786873.0653062</v>
      </c>
      <c r="AB349" s="2">
        <f t="shared" si="59"/>
        <v>420000</v>
      </c>
      <c r="AC349" s="2">
        <f t="shared" si="60"/>
        <v>42367592.755822197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279</v>
      </c>
      <c r="C350" s="7"/>
      <c r="D350" s="2" t="e">
        <f t="shared" si="51"/>
        <v>#N/A</v>
      </c>
      <c r="E350" s="2" t="e">
        <f t="shared" si="63"/>
        <v>#N/A</v>
      </c>
      <c r="F350" s="2">
        <v>1572152.6134453714</v>
      </c>
      <c r="G350" s="2">
        <f t="shared" si="67"/>
        <v>488938.14285714284</v>
      </c>
      <c r="H350" s="2">
        <f t="shared" si="61"/>
        <v>153845489.32725126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3701406.1428571534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1606551.9267707169</v>
      </c>
      <c r="Q350" s="2">
        <f t="shared" si="66"/>
        <v>500000</v>
      </c>
      <c r="R350" s="2">
        <f t="shared" si="62"/>
        <v>157503403.96398556</v>
      </c>
      <c r="S350" s="2">
        <f t="shared" si="54"/>
        <v>488938.14285713434</v>
      </c>
      <c r="T350" s="2">
        <f t="shared" si="55"/>
        <v>11061.857142857276</v>
      </c>
      <c r="U350" s="2">
        <f t="shared" si="56"/>
        <v>500000</v>
      </c>
      <c r="V350" s="2">
        <f t="shared" si="33"/>
        <v>112774685.32725132</v>
      </c>
      <c r="W350" s="2">
        <f t="shared" si="57"/>
        <v>488938.14285714924</v>
      </c>
      <c r="X350" s="2">
        <f t="shared" si="47"/>
        <v>11061.857142850757</v>
      </c>
      <c r="Y350" s="2">
        <f t="shared" si="58"/>
        <v>44728718.636734225</v>
      </c>
      <c r="Z350" s="2" t="str">
        <f t="shared" si="48"/>
        <v>MEEP</v>
      </c>
      <c r="AA350" s="2">
        <f>IF(Z350="HERE",Y350,AA349+Graph!$G$1*1000)</f>
        <v>103206873.0653062</v>
      </c>
      <c r="AB350" s="2">
        <f t="shared" si="59"/>
        <v>420000</v>
      </c>
      <c r="AC350" s="2">
        <f t="shared" si="60"/>
        <v>42367592.755822197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280</v>
      </c>
      <c r="C351" s="7"/>
      <c r="D351" s="2" t="e">
        <f t="shared" si="51"/>
        <v>#N/A</v>
      </c>
      <c r="E351" s="2" t="e">
        <f t="shared" si="63"/>
        <v>#N/A</v>
      </c>
      <c r="F351" s="2">
        <v>1576166.9296518564</v>
      </c>
      <c r="G351" s="2">
        <f t="shared" si="67"/>
        <v>488938.14285714284</v>
      </c>
      <c r="H351" s="2">
        <f t="shared" si="61"/>
        <v>154334427.47010839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3712468.0000000107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1610668.7034813762</v>
      </c>
      <c r="Q351" s="2">
        <f t="shared" si="66"/>
        <v>500000</v>
      </c>
      <c r="R351" s="2">
        <f t="shared" si="62"/>
        <v>158003403.96398556</v>
      </c>
      <c r="S351" s="2">
        <f t="shared" si="54"/>
        <v>488938.14285713434</v>
      </c>
      <c r="T351" s="2">
        <f t="shared" si="55"/>
        <v>11061.857142857276</v>
      </c>
      <c r="U351" s="2">
        <f t="shared" si="56"/>
        <v>500000</v>
      </c>
      <c r="V351" s="2">
        <f t="shared" si="33"/>
        <v>113263623.47010846</v>
      </c>
      <c r="W351" s="2">
        <f t="shared" si="57"/>
        <v>488938.14285714924</v>
      </c>
      <c r="X351" s="2">
        <f t="shared" si="47"/>
        <v>11061.857142850757</v>
      </c>
      <c r="Y351" s="2">
        <f t="shared" ref="Y351:Y385" si="70">IF(COUNT($C352)=0,IF(COUNT($C351)=1,C351,SUM(Y350+X351)),C351)</f>
        <v>44739780.493877076</v>
      </c>
      <c r="Z351" s="2" t="str">
        <f t="shared" si="48"/>
        <v>MEEP</v>
      </c>
      <c r="AA351" s="2">
        <f>IF(Z351="HERE",Y351,AA350+Graph!$G$1*1000)</f>
        <v>103626873.0653062</v>
      </c>
      <c r="AB351" s="2">
        <f t="shared" si="59"/>
        <v>420000</v>
      </c>
      <c r="AC351" s="2">
        <f t="shared" ref="AC351:AC385" si="71">IF(Z352="HERE",V351,AC350)</f>
        <v>42367592.755822197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281</v>
      </c>
      <c r="C352" s="7"/>
      <c r="D352" s="2" t="e">
        <f t="shared" si="51"/>
        <v>#N/A</v>
      </c>
      <c r="E352" s="2" t="e">
        <f t="shared" si="63"/>
        <v>#N/A</v>
      </c>
      <c r="F352" s="2">
        <v>1580181.2458583415</v>
      </c>
      <c r="G352" s="2">
        <f t="shared" si="67"/>
        <v>488938.14285714284</v>
      </c>
      <c r="H352" s="2">
        <f t="shared" ref="H352:H385" si="72">IF(COUNT($C353)=0,IF(COUNT($C352)=1,C352,SUM(H351+G352)),C352)</f>
        <v>154823365.61296552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3723529.857142868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1614785.4801920652</v>
      </c>
      <c r="Q352" s="2">
        <f t="shared" si="66"/>
        <v>500000</v>
      </c>
      <c r="R352" s="2">
        <f t="shared" ref="R352:R385" si="73">IF(COUNT($C353)=0,IF(COUNT($C352)=1,M352,SUM(R351+Q352)),M352)</f>
        <v>158503403.96398556</v>
      </c>
      <c r="S352" s="2">
        <f t="shared" si="54"/>
        <v>488938.14285713434</v>
      </c>
      <c r="T352" s="2">
        <f t="shared" si="55"/>
        <v>11061.857142857276</v>
      </c>
      <c r="U352" s="2">
        <f t="shared" si="56"/>
        <v>500000</v>
      </c>
      <c r="V352" s="2">
        <f t="shared" si="33"/>
        <v>113752561.61296561</v>
      </c>
      <c r="W352" s="2">
        <f t="shared" si="57"/>
        <v>488938.14285714924</v>
      </c>
      <c r="X352" s="2">
        <f t="shared" si="47"/>
        <v>11061.857142850757</v>
      </c>
      <c r="Y352" s="2">
        <f t="shared" si="70"/>
        <v>44750842.351019926</v>
      </c>
      <c r="Z352" s="2" t="str">
        <f t="shared" si="48"/>
        <v>MEEP</v>
      </c>
      <c r="AA352" s="2">
        <f>IF(Z352="HERE",Y352,AA351+Graph!$G$1*1000)</f>
        <v>104046873.0653062</v>
      </c>
      <c r="AB352" s="2">
        <f t="shared" si="59"/>
        <v>420000</v>
      </c>
      <c r="AC352" s="2">
        <f t="shared" si="71"/>
        <v>42367592.755822197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282</v>
      </c>
      <c r="C353" s="7"/>
      <c r="D353" s="2" t="e">
        <f t="shared" si="51"/>
        <v>#N/A</v>
      </c>
      <c r="E353" s="2" t="e">
        <f t="shared" si="63"/>
        <v>#N/A</v>
      </c>
      <c r="F353" s="2">
        <v>1584195.5620648265</v>
      </c>
      <c r="G353" s="2">
        <f t="shared" si="67"/>
        <v>488938.14285714284</v>
      </c>
      <c r="H353" s="2">
        <f t="shared" si="72"/>
        <v>155312303.75582266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3734591.7142857253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1618902.2569027543</v>
      </c>
      <c r="Q353" s="2">
        <f t="shared" si="66"/>
        <v>500000</v>
      </c>
      <c r="R353" s="2">
        <f t="shared" si="73"/>
        <v>159003403.96398556</v>
      </c>
      <c r="S353" s="2">
        <f t="shared" si="54"/>
        <v>488938.14285713434</v>
      </c>
      <c r="T353" s="2">
        <f t="shared" si="55"/>
        <v>11061.857142857276</v>
      </c>
      <c r="U353" s="2">
        <f t="shared" si="56"/>
        <v>500000</v>
      </c>
      <c r="V353" s="2">
        <f t="shared" si="33"/>
        <v>114241499.75582276</v>
      </c>
      <c r="W353" s="2">
        <f t="shared" si="57"/>
        <v>488938.14285714924</v>
      </c>
      <c r="X353" s="2">
        <f t="shared" si="47"/>
        <v>11061.857142850757</v>
      </c>
      <c r="Y353" s="2">
        <f t="shared" si="70"/>
        <v>44761904.208162777</v>
      </c>
      <c r="Z353" s="2" t="str">
        <f t="shared" si="48"/>
        <v>MEEP</v>
      </c>
      <c r="AA353" s="2">
        <f>IF(Z353="HERE",Y353,AA352+Graph!$G$1*1000)</f>
        <v>104466873.0653062</v>
      </c>
      <c r="AB353" s="2">
        <f t="shared" si="59"/>
        <v>420000</v>
      </c>
      <c r="AC353" s="2">
        <f t="shared" si="71"/>
        <v>42367592.755822197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283</v>
      </c>
      <c r="C354" s="7"/>
      <c r="D354" s="2" t="e">
        <f t="shared" si="51"/>
        <v>#N/A</v>
      </c>
      <c r="E354" s="2" t="e">
        <f t="shared" si="63"/>
        <v>#N/A</v>
      </c>
      <c r="F354" s="2">
        <v>1588209.8782713115</v>
      </c>
      <c r="G354" s="2">
        <f t="shared" si="67"/>
        <v>488938.14285714284</v>
      </c>
      <c r="H354" s="2">
        <f t="shared" si="72"/>
        <v>155801241.89867979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3745653.5714285825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1623019.0336134434</v>
      </c>
      <c r="Q354" s="2">
        <f t="shared" si="66"/>
        <v>500000</v>
      </c>
      <c r="R354" s="2">
        <f t="shared" si="73"/>
        <v>159503403.96398556</v>
      </c>
      <c r="S354" s="2">
        <f t="shared" si="54"/>
        <v>488938.14285713434</v>
      </c>
      <c r="T354" s="2">
        <f t="shared" si="55"/>
        <v>11061.857142857276</v>
      </c>
      <c r="U354" s="2">
        <f t="shared" si="56"/>
        <v>500000</v>
      </c>
      <c r="V354" s="2">
        <f t="shared" si="33"/>
        <v>114730437.89867991</v>
      </c>
      <c r="W354" s="2">
        <f t="shared" si="57"/>
        <v>488938.14285714924</v>
      </c>
      <c r="X354" s="2">
        <f t="shared" si="47"/>
        <v>11061.857142850757</v>
      </c>
      <c r="Y354" s="2">
        <f t="shared" si="70"/>
        <v>44772966.065305628</v>
      </c>
      <c r="Z354" s="2" t="str">
        <f t="shared" si="48"/>
        <v>MEEP</v>
      </c>
      <c r="AA354" s="2">
        <f>IF(Z354="HERE",Y354,AA353+Graph!$G$1*1000)</f>
        <v>104886873.0653062</v>
      </c>
      <c r="AB354" s="2">
        <f t="shared" si="59"/>
        <v>420000</v>
      </c>
      <c r="AC354" s="2">
        <f t="shared" si="71"/>
        <v>42367592.755822197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284</v>
      </c>
      <c r="C355" s="7"/>
      <c r="D355" s="2" t="e">
        <f t="shared" si="51"/>
        <v>#N/A</v>
      </c>
      <c r="E355" s="2" t="e">
        <f t="shared" si="63"/>
        <v>#N/A</v>
      </c>
      <c r="F355" s="2">
        <v>1592224.1944777966</v>
      </c>
      <c r="G355" s="2">
        <f t="shared" si="67"/>
        <v>488938.14285714284</v>
      </c>
      <c r="H355" s="2">
        <f t="shared" si="72"/>
        <v>156290180.04153693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3756715.4285714398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1627135.8103241324</v>
      </c>
      <c r="Q355" s="2">
        <f t="shared" si="66"/>
        <v>500000</v>
      </c>
      <c r="R355" s="2">
        <f t="shared" si="73"/>
        <v>160003403.96398556</v>
      </c>
      <c r="S355" s="2">
        <f t="shared" si="54"/>
        <v>488938.14285713434</v>
      </c>
      <c r="T355" s="2">
        <f t="shared" si="55"/>
        <v>11061.857142857276</v>
      </c>
      <c r="U355" s="2">
        <f t="shared" si="56"/>
        <v>500000</v>
      </c>
      <c r="V355" s="2">
        <f t="shared" si="33"/>
        <v>115219376.04153706</v>
      </c>
      <c r="W355" s="2">
        <f t="shared" si="57"/>
        <v>488938.14285714924</v>
      </c>
      <c r="X355" s="2">
        <f t="shared" si="47"/>
        <v>11061.857142850757</v>
      </c>
      <c r="Y355" s="2">
        <f t="shared" si="70"/>
        <v>44784027.922448479</v>
      </c>
      <c r="Z355" s="2" t="str">
        <f t="shared" si="48"/>
        <v>MEEP</v>
      </c>
      <c r="AA355" s="2">
        <f>IF(Z355="HERE",Y355,AA354+Graph!$G$1*1000)</f>
        <v>105306873.0653062</v>
      </c>
      <c r="AB355" s="2">
        <f t="shared" si="59"/>
        <v>420000</v>
      </c>
      <c r="AC355" s="2">
        <f t="shared" si="71"/>
        <v>42367592.755822197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285</v>
      </c>
      <c r="C356" s="7"/>
      <c r="D356" s="2" t="e">
        <f t="shared" si="51"/>
        <v>#N/A</v>
      </c>
      <c r="E356" s="2" t="e">
        <f t="shared" si="63"/>
        <v>#N/A</v>
      </c>
      <c r="F356" s="2">
        <v>1596238.5106842518</v>
      </c>
      <c r="G356" s="2">
        <f t="shared" si="67"/>
        <v>488938.14285714284</v>
      </c>
      <c r="H356" s="2">
        <f t="shared" si="72"/>
        <v>156779118.18439406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3767777.2857142971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1631252.5870348215</v>
      </c>
      <c r="Q356" s="2">
        <f t="shared" si="66"/>
        <v>500000</v>
      </c>
      <c r="R356" s="2">
        <f t="shared" si="73"/>
        <v>160503403.96398556</v>
      </c>
      <c r="S356" s="2">
        <f t="shared" si="54"/>
        <v>488938.14285713434</v>
      </c>
      <c r="T356" s="2">
        <f t="shared" si="55"/>
        <v>11061.857142857276</v>
      </c>
      <c r="U356" s="2">
        <f t="shared" si="56"/>
        <v>500000</v>
      </c>
      <c r="V356" s="2">
        <f t="shared" ref="V356:V385" si="74">H272</f>
        <v>115708314.18439421</v>
      </c>
      <c r="W356" s="2">
        <f t="shared" si="57"/>
        <v>488938.14285714924</v>
      </c>
      <c r="X356" s="2">
        <f t="shared" si="47"/>
        <v>11061.857142850757</v>
      </c>
      <c r="Y356" s="2">
        <f t="shared" si="70"/>
        <v>44795089.779591329</v>
      </c>
      <c r="Z356" s="2" t="str">
        <f t="shared" si="48"/>
        <v>MEEP</v>
      </c>
      <c r="AA356" s="2">
        <f>IF(Z356="HERE",Y356,AA355+Graph!$G$1*1000)</f>
        <v>105726873.0653062</v>
      </c>
      <c r="AB356" s="2">
        <f t="shared" si="59"/>
        <v>420000</v>
      </c>
      <c r="AC356" s="2">
        <f t="shared" si="71"/>
        <v>42367592.755822197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286</v>
      </c>
      <c r="C357" s="7"/>
      <c r="D357" s="2" t="e">
        <f t="shared" si="51"/>
        <v>#N/A</v>
      </c>
      <c r="E357" s="2" t="e">
        <f t="shared" si="63"/>
        <v>#N/A</v>
      </c>
      <c r="F357" s="2">
        <v>1600252.8268907368</v>
      </c>
      <c r="G357" s="2">
        <f t="shared" si="67"/>
        <v>488938.14285714284</v>
      </c>
      <c r="H357" s="2">
        <f t="shared" si="72"/>
        <v>157268056.3272512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3778839.1428571544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1635369.3637455106</v>
      </c>
      <c r="Q357" s="2">
        <f t="shared" si="66"/>
        <v>500000</v>
      </c>
      <c r="R357" s="2">
        <f t="shared" si="73"/>
        <v>161003403.96398556</v>
      </c>
      <c r="S357" s="2">
        <f t="shared" si="54"/>
        <v>488938.14285713434</v>
      </c>
      <c r="T357" s="2">
        <f t="shared" si="55"/>
        <v>11061.857142857276</v>
      </c>
      <c r="U357" s="2">
        <f t="shared" si="56"/>
        <v>500000</v>
      </c>
      <c r="V357" s="2">
        <f t="shared" si="74"/>
        <v>116197252.32725136</v>
      </c>
      <c r="W357" s="2">
        <f t="shared" si="57"/>
        <v>488938.14285714924</v>
      </c>
      <c r="X357" s="2">
        <f t="shared" si="47"/>
        <v>11061.857142850757</v>
      </c>
      <c r="Y357" s="2">
        <f t="shared" si="70"/>
        <v>44806151.63673418</v>
      </c>
      <c r="Z357" s="2" t="str">
        <f t="shared" si="48"/>
        <v>MEEP</v>
      </c>
      <c r="AA357" s="2">
        <f>IF(Z357="HERE",Y357,AA356+Graph!$G$1*1000)</f>
        <v>106146873.0653062</v>
      </c>
      <c r="AB357" s="2">
        <f t="shared" si="59"/>
        <v>420000</v>
      </c>
      <c r="AC357" s="2">
        <f t="shared" si="71"/>
        <v>42367592.755822197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287</v>
      </c>
      <c r="C358" s="7"/>
      <c r="D358" s="2" t="e">
        <f t="shared" si="51"/>
        <v>#N/A</v>
      </c>
      <c r="E358" s="2" t="e">
        <f t="shared" si="63"/>
        <v>#N/A</v>
      </c>
      <c r="F358" s="2">
        <v>1604267.1430972219</v>
      </c>
      <c r="G358" s="2">
        <f t="shared" si="67"/>
        <v>488938.14285714284</v>
      </c>
      <c r="H358" s="2">
        <f t="shared" si="72"/>
        <v>157756994.47010833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3789901.0000000116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1639486.1404561698</v>
      </c>
      <c r="Q358" s="2">
        <f t="shared" ref="Q358:Q385" si="75">IF(P358&gt;500000,500000,P358)</f>
        <v>500000</v>
      </c>
      <c r="R358" s="2">
        <f t="shared" si="73"/>
        <v>161503403.96398556</v>
      </c>
      <c r="S358" s="2">
        <f t="shared" si="54"/>
        <v>488938.14285713434</v>
      </c>
      <c r="T358" s="2">
        <f t="shared" si="55"/>
        <v>11061.857142857276</v>
      </c>
      <c r="U358" s="2">
        <f t="shared" si="56"/>
        <v>500000</v>
      </c>
      <c r="V358" s="2">
        <f t="shared" si="74"/>
        <v>116686190.47010851</v>
      </c>
      <c r="W358" s="2">
        <f t="shared" si="57"/>
        <v>488938.14285714924</v>
      </c>
      <c r="X358" s="2">
        <f t="shared" si="47"/>
        <v>11061.857142850757</v>
      </c>
      <c r="Y358" s="2">
        <f t="shared" si="70"/>
        <v>44817213.493877031</v>
      </c>
      <c r="Z358" s="2" t="str">
        <f t="shared" si="48"/>
        <v>MEEP</v>
      </c>
      <c r="AA358" s="2">
        <f>IF(Z358="HERE",Y358,AA357+Graph!$G$1*1000)</f>
        <v>106566873.0653062</v>
      </c>
      <c r="AB358" s="2">
        <f t="shared" si="59"/>
        <v>420000</v>
      </c>
      <c r="AC358" s="2">
        <f t="shared" si="71"/>
        <v>42367592.755822197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288</v>
      </c>
      <c r="C359" s="7"/>
      <c r="D359" s="2" t="e">
        <f t="shared" si="51"/>
        <v>#N/A</v>
      </c>
      <c r="E359" s="2" t="e">
        <f t="shared" si="63"/>
        <v>#N/A</v>
      </c>
      <c r="F359" s="2">
        <v>1608281.4593037069</v>
      </c>
      <c r="G359" s="2">
        <f t="shared" si="67"/>
        <v>488938.14285714284</v>
      </c>
      <c r="H359" s="2">
        <f t="shared" si="72"/>
        <v>158245932.61296546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3800962.8571428689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1643602.9171668589</v>
      </c>
      <c r="Q359" s="2">
        <f t="shared" si="75"/>
        <v>500000</v>
      </c>
      <c r="R359" s="2">
        <f t="shared" si="73"/>
        <v>162003403.96398556</v>
      </c>
      <c r="S359" s="2">
        <f t="shared" si="54"/>
        <v>488938.14285713434</v>
      </c>
      <c r="T359" s="2">
        <f t="shared" si="55"/>
        <v>11061.857142857276</v>
      </c>
      <c r="U359" s="2">
        <f t="shared" si="56"/>
        <v>500000</v>
      </c>
      <c r="V359" s="2">
        <f t="shared" si="74"/>
        <v>117175128.61296566</v>
      </c>
      <c r="W359" s="2">
        <f t="shared" si="57"/>
        <v>488938.14285714924</v>
      </c>
      <c r="X359" s="2">
        <f t="shared" si="47"/>
        <v>11061.857142850757</v>
      </c>
      <c r="Y359" s="2">
        <f t="shared" si="70"/>
        <v>44828275.351019882</v>
      </c>
      <c r="Z359" s="2" t="str">
        <f t="shared" si="48"/>
        <v>MEEP</v>
      </c>
      <c r="AA359" s="2">
        <f>IF(Z359="HERE",Y359,AA358+Graph!$G$1*1000)</f>
        <v>106986873.0653062</v>
      </c>
      <c r="AB359" s="2">
        <f t="shared" si="59"/>
        <v>420000</v>
      </c>
      <c r="AC359" s="2">
        <f t="shared" si="71"/>
        <v>42367592.755822197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289</v>
      </c>
      <c r="C360" s="7"/>
      <c r="D360" s="2" t="e">
        <f t="shared" si="51"/>
        <v>#N/A</v>
      </c>
      <c r="E360" s="2" t="e">
        <f t="shared" si="63"/>
        <v>#N/A</v>
      </c>
      <c r="F360" s="2">
        <v>1612295.7755101919</v>
      </c>
      <c r="G360" s="2">
        <f t="shared" si="67"/>
        <v>488938.14285714284</v>
      </c>
      <c r="H360" s="2">
        <f t="shared" si="72"/>
        <v>158734870.7558226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3812024.7142857262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1647719.693877548</v>
      </c>
      <c r="Q360" s="2">
        <f t="shared" si="75"/>
        <v>500000</v>
      </c>
      <c r="R360" s="2">
        <f t="shared" si="73"/>
        <v>162503403.96398556</v>
      </c>
      <c r="S360" s="2">
        <f t="shared" si="54"/>
        <v>488938.14285713434</v>
      </c>
      <c r="T360" s="2">
        <f t="shared" si="55"/>
        <v>11061.857142857276</v>
      </c>
      <c r="U360" s="2">
        <f t="shared" si="56"/>
        <v>500000</v>
      </c>
      <c r="V360" s="2">
        <f t="shared" si="74"/>
        <v>117664066.75582281</v>
      </c>
      <c r="W360" s="2">
        <f t="shared" si="57"/>
        <v>488938.14285714924</v>
      </c>
      <c r="X360" s="2">
        <f t="shared" si="47"/>
        <v>11061.857142850757</v>
      </c>
      <c r="Y360" s="2">
        <f t="shared" si="70"/>
        <v>44839337.208162732</v>
      </c>
      <c r="Z360" s="2" t="str">
        <f t="shared" si="48"/>
        <v>MEEP</v>
      </c>
      <c r="AA360" s="2">
        <f>IF(Z360="HERE",Y360,AA359+Graph!$G$1*1000)</f>
        <v>107406873.0653062</v>
      </c>
      <c r="AB360" s="2">
        <f t="shared" si="59"/>
        <v>420000</v>
      </c>
      <c r="AC360" s="2">
        <f t="shared" si="71"/>
        <v>42367592.755822197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290</v>
      </c>
      <c r="C361" s="7"/>
      <c r="D361" s="2" t="e">
        <f t="shared" si="51"/>
        <v>#N/A</v>
      </c>
      <c r="E361" s="2" t="e">
        <f t="shared" si="63"/>
        <v>#N/A</v>
      </c>
      <c r="F361" s="2">
        <v>1616310.091716677</v>
      </c>
      <c r="G361" s="2">
        <f t="shared" si="67"/>
        <v>488938.14285714284</v>
      </c>
      <c r="H361" s="2">
        <f t="shared" si="72"/>
        <v>159223808.89867973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3823086.5714285835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1651836.470588237</v>
      </c>
      <c r="Q361" s="2">
        <f t="shared" si="75"/>
        <v>500000</v>
      </c>
      <c r="R361" s="2">
        <f t="shared" si="73"/>
        <v>163003403.96398556</v>
      </c>
      <c r="S361" s="2">
        <f t="shared" si="54"/>
        <v>488938.14285713434</v>
      </c>
      <c r="T361" s="2">
        <f t="shared" si="55"/>
        <v>11061.857142857276</v>
      </c>
      <c r="U361" s="2">
        <f t="shared" si="56"/>
        <v>500000</v>
      </c>
      <c r="V361" s="2">
        <f t="shared" si="74"/>
        <v>118153004.89867996</v>
      </c>
      <c r="W361" s="2">
        <f t="shared" si="57"/>
        <v>488938.14285714924</v>
      </c>
      <c r="X361" s="2">
        <f t="shared" si="47"/>
        <v>11061.857142850757</v>
      </c>
      <c r="Y361" s="2">
        <f t="shared" si="70"/>
        <v>44850399.065305583</v>
      </c>
      <c r="Z361" s="2" t="str">
        <f t="shared" si="48"/>
        <v>MEEP</v>
      </c>
      <c r="AA361" s="2">
        <f>IF(Z361="HERE",Y361,AA360+Graph!$G$1*1000)</f>
        <v>107826873.0653062</v>
      </c>
      <c r="AB361" s="2">
        <f t="shared" si="59"/>
        <v>420000</v>
      </c>
      <c r="AC361" s="2">
        <f t="shared" si="71"/>
        <v>42367592.755822197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291</v>
      </c>
      <c r="C362" s="7"/>
      <c r="D362" s="2" t="e">
        <f t="shared" si="51"/>
        <v>#N/A</v>
      </c>
      <c r="E362" s="2" t="e">
        <f t="shared" si="63"/>
        <v>#N/A</v>
      </c>
      <c r="F362" s="2">
        <v>1620324.407923162</v>
      </c>
      <c r="G362" s="2">
        <f t="shared" si="67"/>
        <v>488938.14285714284</v>
      </c>
      <c r="H362" s="2">
        <f t="shared" si="72"/>
        <v>159712747.04153687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3834148.4285714407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1655953.2472989261</v>
      </c>
      <c r="Q362" s="2">
        <f t="shared" si="75"/>
        <v>500000</v>
      </c>
      <c r="R362" s="2">
        <f t="shared" si="73"/>
        <v>163503403.96398556</v>
      </c>
      <c r="S362" s="2">
        <f t="shared" si="54"/>
        <v>488938.14285713434</v>
      </c>
      <c r="T362" s="2">
        <f t="shared" si="55"/>
        <v>11061.857142857276</v>
      </c>
      <c r="U362" s="2">
        <f t="shared" si="56"/>
        <v>500000</v>
      </c>
      <c r="V362" s="2">
        <f t="shared" si="74"/>
        <v>118641943.04153711</v>
      </c>
      <c r="W362" s="2">
        <f t="shared" si="57"/>
        <v>488938.14285714924</v>
      </c>
      <c r="X362" s="2">
        <f t="shared" si="47"/>
        <v>11061.857142850757</v>
      </c>
      <c r="Y362" s="2">
        <f t="shared" si="70"/>
        <v>44861460.922448434</v>
      </c>
      <c r="Z362" s="2" t="str">
        <f t="shared" si="48"/>
        <v>MEEP</v>
      </c>
      <c r="AA362" s="2">
        <f>IF(Z362="HERE",Y362,AA361+Graph!$G$1*1000)</f>
        <v>108246873.0653062</v>
      </c>
      <c r="AB362" s="2">
        <f t="shared" si="59"/>
        <v>420000</v>
      </c>
      <c r="AC362" s="2">
        <f t="shared" si="71"/>
        <v>42367592.755822197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292</v>
      </c>
      <c r="C363" s="7"/>
      <c r="D363" s="2" t="e">
        <f t="shared" si="51"/>
        <v>#N/A</v>
      </c>
      <c r="E363" s="2" t="e">
        <f t="shared" si="63"/>
        <v>#N/A</v>
      </c>
      <c r="F363" s="2">
        <v>1624338.724129647</v>
      </c>
      <c r="G363" s="2">
        <f t="shared" si="67"/>
        <v>488938.14285714284</v>
      </c>
      <c r="H363" s="2">
        <f t="shared" si="72"/>
        <v>160201685.184394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3845210.285714298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1660070.0240096152</v>
      </c>
      <c r="Q363" s="2">
        <f t="shared" si="75"/>
        <v>500000</v>
      </c>
      <c r="R363" s="2">
        <f t="shared" si="73"/>
        <v>164003403.96398556</v>
      </c>
      <c r="S363" s="2">
        <f t="shared" si="54"/>
        <v>488938.14285713434</v>
      </c>
      <c r="T363" s="2">
        <f t="shared" si="55"/>
        <v>11061.857142857276</v>
      </c>
      <c r="U363" s="2">
        <f t="shared" si="56"/>
        <v>500000</v>
      </c>
      <c r="V363" s="2">
        <f t="shared" si="74"/>
        <v>119130881.18439426</v>
      </c>
      <c r="W363" s="2">
        <f t="shared" si="57"/>
        <v>488938.14285714924</v>
      </c>
      <c r="X363" s="2">
        <f t="shared" si="47"/>
        <v>11061.857142850757</v>
      </c>
      <c r="Y363" s="2">
        <f t="shared" si="70"/>
        <v>44872522.779591285</v>
      </c>
      <c r="Z363" s="2" t="str">
        <f t="shared" si="48"/>
        <v>MEEP</v>
      </c>
      <c r="AA363" s="2">
        <f>IF(Z363="HERE",Y363,AA362+Graph!$G$1*1000)</f>
        <v>108666873.0653062</v>
      </c>
      <c r="AB363" s="2">
        <f t="shared" si="59"/>
        <v>420000</v>
      </c>
      <c r="AC363" s="2">
        <f t="shared" si="71"/>
        <v>42367592.755822197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293</v>
      </c>
      <c r="C364" s="7"/>
      <c r="D364" s="2" t="e">
        <f t="shared" si="51"/>
        <v>#N/A</v>
      </c>
      <c r="E364" s="2" t="e">
        <f t="shared" si="63"/>
        <v>#N/A</v>
      </c>
      <c r="F364" s="2">
        <v>1628353.040336132</v>
      </c>
      <c r="G364" s="2">
        <f t="shared" si="67"/>
        <v>488938.14285714284</v>
      </c>
      <c r="H364" s="2">
        <f t="shared" si="72"/>
        <v>160690623.32725114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3856272.1428571553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1664186.8007202744</v>
      </c>
      <c r="Q364" s="2">
        <f t="shared" si="75"/>
        <v>500000</v>
      </c>
      <c r="R364" s="2">
        <f t="shared" si="73"/>
        <v>164503403.96398556</v>
      </c>
      <c r="S364" s="2">
        <f t="shared" si="54"/>
        <v>488938.14285713434</v>
      </c>
      <c r="T364" s="2">
        <f t="shared" si="55"/>
        <v>11061.857142857276</v>
      </c>
      <c r="U364" s="2">
        <f t="shared" si="56"/>
        <v>500000</v>
      </c>
      <c r="V364" s="2">
        <f t="shared" si="74"/>
        <v>119619819.3272514</v>
      </c>
      <c r="W364" s="2">
        <f t="shared" si="57"/>
        <v>488938.14285714924</v>
      </c>
      <c r="X364" s="2">
        <f t="shared" si="47"/>
        <v>11061.857142850757</v>
      </c>
      <c r="Y364" s="2">
        <f t="shared" si="70"/>
        <v>44883584.636734135</v>
      </c>
      <c r="Z364" s="2" t="str">
        <f t="shared" si="48"/>
        <v>MEEP</v>
      </c>
      <c r="AA364" s="2">
        <f>IF(Z364="HERE",Y364,AA363+Graph!$G$1*1000)</f>
        <v>109086873.0653062</v>
      </c>
      <c r="AB364" s="2">
        <f t="shared" si="59"/>
        <v>420000</v>
      </c>
      <c r="AC364" s="2">
        <f t="shared" si="71"/>
        <v>42367592.755822197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294</v>
      </c>
      <c r="C365" s="7"/>
      <c r="D365" s="2" t="e">
        <f t="shared" si="51"/>
        <v>#N/A</v>
      </c>
      <c r="E365" s="2" t="e">
        <f t="shared" si="63"/>
        <v>#N/A</v>
      </c>
      <c r="F365" s="2">
        <v>1632367.3565426171</v>
      </c>
      <c r="G365" s="2">
        <f t="shared" si="67"/>
        <v>488938.14285714284</v>
      </c>
      <c r="H365" s="2">
        <f t="shared" si="72"/>
        <v>161179561.47010827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3867334.0000000126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1668303.5774309635</v>
      </c>
      <c r="Q365" s="2">
        <f t="shared" si="75"/>
        <v>500000</v>
      </c>
      <c r="R365" s="2">
        <f t="shared" si="73"/>
        <v>165003403.96398556</v>
      </c>
      <c r="S365" s="2">
        <f t="shared" si="54"/>
        <v>488938.14285713434</v>
      </c>
      <c r="T365" s="2">
        <f t="shared" si="55"/>
        <v>11061.857142857276</v>
      </c>
      <c r="U365" s="2">
        <f t="shared" si="56"/>
        <v>500000</v>
      </c>
      <c r="V365" s="2">
        <f t="shared" si="74"/>
        <v>120108757.47010855</v>
      </c>
      <c r="W365" s="2">
        <f t="shared" si="57"/>
        <v>488938.14285714924</v>
      </c>
      <c r="X365" s="2">
        <f t="shared" si="47"/>
        <v>11061.857142850757</v>
      </c>
      <c r="Y365" s="2">
        <f t="shared" si="70"/>
        <v>44894646.493876986</v>
      </c>
      <c r="Z365" s="2" t="str">
        <f t="shared" si="48"/>
        <v>MEEP</v>
      </c>
      <c r="AA365" s="2">
        <f>IF(Z365="HERE",Y365,AA364+Graph!$G$1*1000)</f>
        <v>109506873.0653062</v>
      </c>
      <c r="AB365" s="2">
        <f t="shared" si="59"/>
        <v>420000</v>
      </c>
      <c r="AC365" s="2">
        <f t="shared" si="71"/>
        <v>42367592.755822197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295</v>
      </c>
      <c r="C366" s="7"/>
      <c r="D366" s="2" t="e">
        <f t="shared" si="51"/>
        <v>#N/A</v>
      </c>
      <c r="E366" s="2" t="e">
        <f t="shared" si="63"/>
        <v>#N/A</v>
      </c>
      <c r="F366" s="2">
        <v>1636381.6727491021</v>
      </c>
      <c r="G366" s="2">
        <f t="shared" si="67"/>
        <v>488938.14285714284</v>
      </c>
      <c r="H366" s="2">
        <f t="shared" si="72"/>
        <v>161668499.6129654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3878395.8571428698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1672420.3541416526</v>
      </c>
      <c r="Q366" s="2">
        <f t="shared" si="75"/>
        <v>500000</v>
      </c>
      <c r="R366" s="2">
        <f t="shared" si="73"/>
        <v>165503403.96398556</v>
      </c>
      <c r="S366" s="2">
        <f t="shared" si="54"/>
        <v>488938.14285713434</v>
      </c>
      <c r="T366" s="2">
        <f t="shared" si="55"/>
        <v>11061.857142857276</v>
      </c>
      <c r="U366" s="2">
        <f t="shared" si="56"/>
        <v>500000</v>
      </c>
      <c r="V366" s="2">
        <f t="shared" si="74"/>
        <v>120597695.6129657</v>
      </c>
      <c r="W366" s="2">
        <f t="shared" si="57"/>
        <v>488938.14285714924</v>
      </c>
      <c r="X366" s="2">
        <f t="shared" si="47"/>
        <v>11061.857142850757</v>
      </c>
      <c r="Y366" s="2">
        <f t="shared" si="70"/>
        <v>44905708.351019837</v>
      </c>
      <c r="Z366" s="2" t="str">
        <f t="shared" si="48"/>
        <v>MEEP</v>
      </c>
      <c r="AA366" s="2">
        <f>IF(Z366="HERE",Y366,AA365+Graph!$G$1*1000)</f>
        <v>109926873.0653062</v>
      </c>
      <c r="AB366" s="2">
        <f t="shared" si="59"/>
        <v>420000</v>
      </c>
      <c r="AC366" s="2">
        <f t="shared" si="71"/>
        <v>42367592.755822197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296</v>
      </c>
      <c r="C367" s="7"/>
      <c r="D367" s="2" t="e">
        <f t="shared" si="51"/>
        <v>#N/A</v>
      </c>
      <c r="E367" s="2" t="e">
        <f t="shared" si="63"/>
        <v>#N/A</v>
      </c>
      <c r="F367" s="2">
        <v>1640395.9889555871</v>
      </c>
      <c r="G367" s="2">
        <f t="shared" si="67"/>
        <v>488938.14285714284</v>
      </c>
      <c r="H367" s="2">
        <f t="shared" si="72"/>
        <v>162157437.75582254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3889457.7142857271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1676537.1308523417</v>
      </c>
      <c r="Q367" s="2">
        <f t="shared" si="75"/>
        <v>500000</v>
      </c>
      <c r="R367" s="2">
        <f t="shared" si="73"/>
        <v>166003403.96398556</v>
      </c>
      <c r="S367" s="2">
        <f t="shared" si="54"/>
        <v>488938.14285713434</v>
      </c>
      <c r="T367" s="2">
        <f t="shared" si="55"/>
        <v>11061.857142857276</v>
      </c>
      <c r="U367" s="2">
        <f t="shared" si="56"/>
        <v>500000</v>
      </c>
      <c r="V367" s="2">
        <f t="shared" si="74"/>
        <v>121086633.75582285</v>
      </c>
      <c r="W367" s="2">
        <f t="shared" si="57"/>
        <v>488938.14285714924</v>
      </c>
      <c r="X367" s="2">
        <f t="shared" si="47"/>
        <v>11061.857142850757</v>
      </c>
      <c r="Y367" s="2">
        <f t="shared" si="70"/>
        <v>44916770.208162688</v>
      </c>
      <c r="Z367" s="2" t="str">
        <f t="shared" si="48"/>
        <v>MEEP</v>
      </c>
      <c r="AA367" s="2">
        <f>IF(Z367="HERE",Y367,AA366+Graph!$G$1*1000)</f>
        <v>110346873.0653062</v>
      </c>
      <c r="AB367" s="2">
        <f t="shared" si="59"/>
        <v>420000</v>
      </c>
      <c r="AC367" s="2">
        <f t="shared" si="71"/>
        <v>42367592.755822197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297</v>
      </c>
      <c r="C368" s="7"/>
      <c r="D368" s="2" t="e">
        <f t="shared" si="51"/>
        <v>#N/A</v>
      </c>
      <c r="E368" s="2" t="e">
        <f t="shared" si="63"/>
        <v>#N/A</v>
      </c>
      <c r="F368" s="2">
        <v>1644410.3051620424</v>
      </c>
      <c r="G368" s="2">
        <f t="shared" si="67"/>
        <v>488938.14285714284</v>
      </c>
      <c r="H368" s="2">
        <f t="shared" si="72"/>
        <v>162646375.89867967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3900519.5714285844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1680653.9075630307</v>
      </c>
      <c r="Q368" s="2">
        <f t="shared" si="75"/>
        <v>500000</v>
      </c>
      <c r="R368" s="2">
        <f t="shared" si="73"/>
        <v>166503403.96398556</v>
      </c>
      <c r="S368" s="2">
        <f t="shared" si="54"/>
        <v>488938.14285713434</v>
      </c>
      <c r="T368" s="2">
        <f t="shared" si="55"/>
        <v>11061.857142857276</v>
      </c>
      <c r="U368" s="2">
        <f t="shared" si="56"/>
        <v>500000</v>
      </c>
      <c r="V368" s="2">
        <f t="shared" si="74"/>
        <v>121575571.89868</v>
      </c>
      <c r="W368" s="2">
        <f t="shared" si="57"/>
        <v>488938.14285714924</v>
      </c>
      <c r="X368" s="2">
        <f t="shared" si="47"/>
        <v>11061.857142850757</v>
      </c>
      <c r="Y368" s="2">
        <f t="shared" si="70"/>
        <v>44927832.065305538</v>
      </c>
      <c r="Z368" s="2" t="str">
        <f t="shared" si="48"/>
        <v>MEEP</v>
      </c>
      <c r="AA368" s="2">
        <f>IF(Z368="HERE",Y368,AA367+Graph!$G$1*1000)</f>
        <v>110766873.0653062</v>
      </c>
      <c r="AB368" s="2">
        <f t="shared" si="59"/>
        <v>420000</v>
      </c>
      <c r="AC368" s="2">
        <f t="shared" si="71"/>
        <v>42367592.755822197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298</v>
      </c>
      <c r="C369" s="7"/>
      <c r="D369" s="2" t="e">
        <f t="shared" si="51"/>
        <v>#N/A</v>
      </c>
      <c r="E369" s="2" t="e">
        <f t="shared" si="63"/>
        <v>#N/A</v>
      </c>
      <c r="F369" s="2">
        <v>1648424.6213685274</v>
      </c>
      <c r="G369" s="2">
        <f t="shared" si="67"/>
        <v>488938.14285714284</v>
      </c>
      <c r="H369" s="2">
        <f t="shared" si="72"/>
        <v>163135314.04153681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3911581.4285714417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1684770.6842737198</v>
      </c>
      <c r="Q369" s="2">
        <f t="shared" si="75"/>
        <v>500000</v>
      </c>
      <c r="R369" s="2">
        <f t="shared" si="73"/>
        <v>167003403.96398556</v>
      </c>
      <c r="S369" s="2">
        <f t="shared" si="54"/>
        <v>488938.14285713434</v>
      </c>
      <c r="T369" s="2">
        <f t="shared" si="55"/>
        <v>11061.857142857276</v>
      </c>
      <c r="U369" s="2">
        <f t="shared" si="56"/>
        <v>500000</v>
      </c>
      <c r="V369" s="2">
        <f t="shared" si="74"/>
        <v>122064510.04153715</v>
      </c>
      <c r="W369" s="2">
        <f t="shared" si="57"/>
        <v>488938.14285714924</v>
      </c>
      <c r="X369" s="2">
        <f t="shared" si="47"/>
        <v>11061.857142850757</v>
      </c>
      <c r="Y369" s="2">
        <f t="shared" si="70"/>
        <v>44938893.922448389</v>
      </c>
      <c r="Z369" s="2" t="str">
        <f t="shared" si="48"/>
        <v>MEEP</v>
      </c>
      <c r="AA369" s="2">
        <f>IF(Z369="HERE",Y369,AA368+Graph!$G$1*1000)</f>
        <v>111186873.0653062</v>
      </c>
      <c r="AB369" s="2">
        <f t="shared" si="59"/>
        <v>420000</v>
      </c>
      <c r="AC369" s="2">
        <f t="shared" si="71"/>
        <v>42367592.755822197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299</v>
      </c>
      <c r="C370" s="7"/>
      <c r="D370" s="2" t="e">
        <f t="shared" si="51"/>
        <v>#N/A</v>
      </c>
      <c r="E370" s="2" t="e">
        <f t="shared" si="63"/>
        <v>#N/A</v>
      </c>
      <c r="F370" s="2">
        <v>1652438.9375750124</v>
      </c>
      <c r="G370" s="2">
        <f t="shared" si="67"/>
        <v>488938.14285714284</v>
      </c>
      <c r="H370" s="2">
        <f t="shared" si="72"/>
        <v>163624252.18439394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3922643.285714299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1688887.4609843791</v>
      </c>
      <c r="Q370" s="2">
        <f t="shared" si="75"/>
        <v>500000</v>
      </c>
      <c r="R370" s="2">
        <f t="shared" si="73"/>
        <v>167503403.96398556</v>
      </c>
      <c r="S370" s="2">
        <f t="shared" si="54"/>
        <v>488938.14285713434</v>
      </c>
      <c r="T370" s="2">
        <f t="shared" si="55"/>
        <v>11061.857142857276</v>
      </c>
      <c r="U370" s="2">
        <f t="shared" si="56"/>
        <v>500000</v>
      </c>
      <c r="V370" s="2">
        <f t="shared" si="74"/>
        <v>122553448.1843943</v>
      </c>
      <c r="W370" s="2">
        <f t="shared" si="57"/>
        <v>488938.14285714924</v>
      </c>
      <c r="X370" s="2">
        <f t="shared" si="47"/>
        <v>11061.857142850757</v>
      </c>
      <c r="Y370" s="2">
        <f t="shared" si="70"/>
        <v>44949955.77959124</v>
      </c>
      <c r="Z370" s="2" t="str">
        <f t="shared" si="48"/>
        <v>MEEP</v>
      </c>
      <c r="AA370" s="2">
        <f>IF(Z370="HERE",Y370,AA369+Graph!$G$1*1000)</f>
        <v>111606873.0653062</v>
      </c>
      <c r="AB370" s="2">
        <f t="shared" si="59"/>
        <v>420000</v>
      </c>
      <c r="AC370" s="2">
        <f t="shared" si="71"/>
        <v>42367592.755822197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300</v>
      </c>
      <c r="C371" s="7"/>
      <c r="D371" s="2" t="e">
        <f t="shared" si="51"/>
        <v>#N/A</v>
      </c>
      <c r="E371" s="2" t="e">
        <f t="shared" si="63"/>
        <v>#N/A</v>
      </c>
      <c r="F371" s="2">
        <v>1656453.2537814975</v>
      </c>
      <c r="G371" s="2">
        <f t="shared" si="67"/>
        <v>488938.14285714284</v>
      </c>
      <c r="H371" s="2">
        <f t="shared" si="72"/>
        <v>164113190.32725108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3933705.1428571562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1693004.2376950681</v>
      </c>
      <c r="Q371" s="2">
        <f t="shared" si="75"/>
        <v>500000</v>
      </c>
      <c r="R371" s="2">
        <f t="shared" si="73"/>
        <v>168003403.96398556</v>
      </c>
      <c r="S371" s="2">
        <f t="shared" si="54"/>
        <v>488938.14285713434</v>
      </c>
      <c r="T371" s="2">
        <f t="shared" si="55"/>
        <v>11061.857142857276</v>
      </c>
      <c r="U371" s="2">
        <f t="shared" si="56"/>
        <v>500000</v>
      </c>
      <c r="V371" s="2">
        <f t="shared" si="74"/>
        <v>123042386.32725145</v>
      </c>
      <c r="W371" s="2">
        <f t="shared" si="57"/>
        <v>488938.14285714924</v>
      </c>
      <c r="X371" s="2">
        <f t="shared" si="47"/>
        <v>11061.857142850757</v>
      </c>
      <c r="Y371" s="2">
        <f t="shared" si="70"/>
        <v>44961017.636734091</v>
      </c>
      <c r="Z371" s="2" t="str">
        <f t="shared" si="48"/>
        <v>MEEP</v>
      </c>
      <c r="AA371" s="2">
        <f>IF(Z371="HERE",Y371,AA370+Graph!$G$1*1000)</f>
        <v>112026873.0653062</v>
      </c>
      <c r="AB371" s="2">
        <f t="shared" si="59"/>
        <v>420000</v>
      </c>
      <c r="AC371" s="2">
        <f t="shared" si="71"/>
        <v>42367592.755822197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301</v>
      </c>
      <c r="C372" s="7"/>
      <c r="D372" s="2" t="e">
        <f t="shared" si="51"/>
        <v>#N/A</v>
      </c>
      <c r="E372" s="2" t="e">
        <f t="shared" si="63"/>
        <v>#N/A</v>
      </c>
      <c r="F372" s="2">
        <v>1660467.5699879825</v>
      </c>
      <c r="G372" s="2">
        <f t="shared" si="67"/>
        <v>488938.14285714284</v>
      </c>
      <c r="H372" s="2">
        <f t="shared" si="72"/>
        <v>164602128.47010821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3944767.0000000135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1697121.0144057572</v>
      </c>
      <c r="Q372" s="2">
        <f t="shared" si="75"/>
        <v>500000</v>
      </c>
      <c r="R372" s="2">
        <f t="shared" si="73"/>
        <v>168503403.96398556</v>
      </c>
      <c r="S372" s="2">
        <f t="shared" si="54"/>
        <v>488938.14285713434</v>
      </c>
      <c r="T372" s="2">
        <f t="shared" si="55"/>
        <v>11061.857142857276</v>
      </c>
      <c r="U372" s="2">
        <f t="shared" si="56"/>
        <v>500000</v>
      </c>
      <c r="V372" s="2">
        <f t="shared" si="74"/>
        <v>123531324.4701086</v>
      </c>
      <c r="W372" s="2">
        <f t="shared" si="57"/>
        <v>488938.14285714924</v>
      </c>
      <c r="X372" s="2">
        <f t="shared" si="47"/>
        <v>11061.857142850757</v>
      </c>
      <c r="Y372" s="2">
        <f t="shared" si="70"/>
        <v>44972079.493876942</v>
      </c>
      <c r="Z372" s="2" t="str">
        <f t="shared" si="48"/>
        <v>MEEP</v>
      </c>
      <c r="AA372" s="2">
        <f>IF(Z372="HERE",Y372,AA371+Graph!$G$1*1000)</f>
        <v>112446873.0653062</v>
      </c>
      <c r="AB372" s="2">
        <f t="shared" si="59"/>
        <v>420000</v>
      </c>
      <c r="AC372" s="2">
        <f t="shared" si="71"/>
        <v>42367592.755822197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302</v>
      </c>
      <c r="C373" s="7"/>
      <c r="D373" s="2" t="e">
        <f t="shared" si="51"/>
        <v>#N/A</v>
      </c>
      <c r="E373" s="2" t="e">
        <f t="shared" si="63"/>
        <v>#N/A</v>
      </c>
      <c r="F373" s="2">
        <v>1664481.8861944675</v>
      </c>
      <c r="G373" s="2">
        <f t="shared" si="67"/>
        <v>488938.14285714284</v>
      </c>
      <c r="H373" s="2">
        <f t="shared" si="72"/>
        <v>165091066.61296535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3955828.8571428708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1701237.7911164463</v>
      </c>
      <c r="Q373" s="2">
        <f t="shared" si="75"/>
        <v>500000</v>
      </c>
      <c r="R373" s="2">
        <f t="shared" si="73"/>
        <v>169003403.96398556</v>
      </c>
      <c r="S373" s="2">
        <f t="shared" si="54"/>
        <v>488938.14285713434</v>
      </c>
      <c r="T373" s="2">
        <f t="shared" si="55"/>
        <v>11061.857142857276</v>
      </c>
      <c r="U373" s="2">
        <f t="shared" si="56"/>
        <v>500000</v>
      </c>
      <c r="V373" s="2">
        <f t="shared" si="74"/>
        <v>124020262.61296575</v>
      </c>
      <c r="W373" s="2">
        <f t="shared" si="57"/>
        <v>488938.14285714924</v>
      </c>
      <c r="X373" s="2">
        <f t="shared" si="47"/>
        <v>11061.857142850757</v>
      </c>
      <c r="Y373" s="2">
        <f t="shared" si="70"/>
        <v>44983141.351019792</v>
      </c>
      <c r="Z373" s="2" t="str">
        <f t="shared" si="48"/>
        <v>MEEP</v>
      </c>
      <c r="AA373" s="2">
        <f>IF(Z373="HERE",Y373,AA372+Graph!$G$1*1000)</f>
        <v>112866873.0653062</v>
      </c>
      <c r="AB373" s="2">
        <f t="shared" si="59"/>
        <v>420000</v>
      </c>
      <c r="AC373" s="2">
        <f t="shared" si="71"/>
        <v>42367592.755822197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303</v>
      </c>
      <c r="C374" s="7"/>
      <c r="D374" s="2" t="e">
        <f t="shared" si="51"/>
        <v>#N/A</v>
      </c>
      <c r="E374" s="2" t="e">
        <f t="shared" si="63"/>
        <v>#N/A</v>
      </c>
      <c r="F374" s="2">
        <v>1668496.2024009526</v>
      </c>
      <c r="G374" s="2">
        <f t="shared" si="67"/>
        <v>488938.14285714284</v>
      </c>
      <c r="H374" s="2">
        <f t="shared" si="72"/>
        <v>165580004.75582248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3966890.7142857281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1705354.5678271353</v>
      </c>
      <c r="Q374" s="2">
        <f t="shared" si="75"/>
        <v>500000</v>
      </c>
      <c r="R374" s="2">
        <f t="shared" si="73"/>
        <v>169503403.96398556</v>
      </c>
      <c r="S374" s="2">
        <f t="shared" si="54"/>
        <v>488938.14285713434</v>
      </c>
      <c r="T374" s="2">
        <f t="shared" si="55"/>
        <v>11061.857142857276</v>
      </c>
      <c r="U374" s="2">
        <f t="shared" si="56"/>
        <v>500000</v>
      </c>
      <c r="V374" s="2">
        <f t="shared" si="74"/>
        <v>124509200.7558229</v>
      </c>
      <c r="W374" s="2">
        <f t="shared" si="57"/>
        <v>488938.14285714924</v>
      </c>
      <c r="X374" s="2">
        <f t="shared" si="47"/>
        <v>11061.857142850757</v>
      </c>
      <c r="Y374" s="2">
        <f t="shared" si="70"/>
        <v>44994203.208162643</v>
      </c>
      <c r="Z374" s="2" t="str">
        <f t="shared" si="48"/>
        <v>MEEP</v>
      </c>
      <c r="AA374" s="2">
        <f>IF(Z374="HERE",Y374,AA373+Graph!$G$1*1000)</f>
        <v>113286873.0653062</v>
      </c>
      <c r="AB374" s="2">
        <f t="shared" si="59"/>
        <v>420000</v>
      </c>
      <c r="AC374" s="2">
        <f t="shared" si="71"/>
        <v>42367592.755822197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304</v>
      </c>
      <c r="C375" s="7"/>
      <c r="D375" s="2" t="e">
        <f t="shared" si="51"/>
        <v>#N/A</v>
      </c>
      <c r="E375" s="2" t="e">
        <f t="shared" si="63"/>
        <v>#N/A</v>
      </c>
      <c r="F375" s="2">
        <v>1672510.5186074376</v>
      </c>
      <c r="G375" s="2">
        <f t="shared" si="67"/>
        <v>488938.14285714284</v>
      </c>
      <c r="H375" s="2">
        <f t="shared" si="72"/>
        <v>166068942.89867961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3977952.5714285853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1709471.3445378244</v>
      </c>
      <c r="Q375" s="2">
        <f t="shared" si="75"/>
        <v>500000</v>
      </c>
      <c r="R375" s="2">
        <f t="shared" si="73"/>
        <v>170003403.96398556</v>
      </c>
      <c r="S375" s="2">
        <f t="shared" si="54"/>
        <v>488938.14285713434</v>
      </c>
      <c r="T375" s="2">
        <f t="shared" si="55"/>
        <v>11061.857142857276</v>
      </c>
      <c r="U375" s="2">
        <f t="shared" si="56"/>
        <v>500000</v>
      </c>
      <c r="V375" s="2">
        <f t="shared" si="74"/>
        <v>124998138.89868005</v>
      </c>
      <c r="W375" s="2">
        <f t="shared" si="57"/>
        <v>488938.14285714924</v>
      </c>
      <c r="X375" s="2">
        <f t="shared" si="47"/>
        <v>11061.857142850757</v>
      </c>
      <c r="Y375" s="2">
        <f t="shared" si="70"/>
        <v>45005265.065305494</v>
      </c>
      <c r="Z375" s="2" t="str">
        <f t="shared" si="48"/>
        <v>MEEP</v>
      </c>
      <c r="AA375" s="2">
        <f>IF(Z375="HERE",Y375,AA374+Graph!$G$1*1000)</f>
        <v>113706873.0653062</v>
      </c>
      <c r="AB375" s="2">
        <f t="shared" si="59"/>
        <v>420000</v>
      </c>
      <c r="AC375" s="2">
        <f t="shared" si="71"/>
        <v>42367592.755822197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305</v>
      </c>
      <c r="C376" s="7"/>
      <c r="D376" s="2" t="e">
        <f t="shared" si="51"/>
        <v>#N/A</v>
      </c>
      <c r="E376" s="2" t="e">
        <f t="shared" si="63"/>
        <v>#N/A</v>
      </c>
      <c r="F376" s="2">
        <v>1676524.8348139226</v>
      </c>
      <c r="G376" s="2">
        <f t="shared" si="67"/>
        <v>488938.14285714284</v>
      </c>
      <c r="H376" s="2">
        <f t="shared" si="72"/>
        <v>166557881.04153675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3989014.4285714426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1713588.1212484837</v>
      </c>
      <c r="Q376" s="2">
        <f t="shared" si="75"/>
        <v>500000</v>
      </c>
      <c r="R376" s="2">
        <f t="shared" si="73"/>
        <v>170503403.96398556</v>
      </c>
      <c r="S376" s="2">
        <f t="shared" si="54"/>
        <v>488938.14285713434</v>
      </c>
      <c r="T376" s="2">
        <f t="shared" si="55"/>
        <v>11061.857142857276</v>
      </c>
      <c r="U376" s="2">
        <f t="shared" si="56"/>
        <v>500000</v>
      </c>
      <c r="V376" s="2">
        <f t="shared" si="74"/>
        <v>125487077.0415372</v>
      </c>
      <c r="W376" s="2">
        <f t="shared" si="57"/>
        <v>488938.14285714924</v>
      </c>
      <c r="X376" s="2">
        <f t="shared" si="47"/>
        <v>11061.857142850757</v>
      </c>
      <c r="Y376" s="2">
        <f t="shared" si="70"/>
        <v>45016326.922448345</v>
      </c>
      <c r="Z376" s="2" t="str">
        <f t="shared" si="48"/>
        <v>MEEP</v>
      </c>
      <c r="AA376" s="2">
        <f>IF(Z376="HERE",Y376,AA375+Graph!$G$1*1000)</f>
        <v>114126873.0653062</v>
      </c>
      <c r="AB376" s="2">
        <f t="shared" si="59"/>
        <v>420000</v>
      </c>
      <c r="AC376" s="2">
        <f t="shared" si="71"/>
        <v>42367592.755822197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306</v>
      </c>
      <c r="C377" s="7"/>
      <c r="D377" s="2" t="e">
        <f t="shared" si="51"/>
        <v>#N/A</v>
      </c>
      <c r="E377" s="2" t="e">
        <f t="shared" si="63"/>
        <v>#N/A</v>
      </c>
      <c r="F377" s="2">
        <v>1680539.1510204077</v>
      </c>
      <c r="G377" s="2">
        <f t="shared" si="67"/>
        <v>488938.14285714284</v>
      </c>
      <c r="H377" s="2">
        <f t="shared" si="72"/>
        <v>167046819.18439388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4000076.2857142999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1717704.8979591727</v>
      </c>
      <c r="Q377" s="2">
        <f t="shared" si="75"/>
        <v>500000</v>
      </c>
      <c r="R377" s="2">
        <f t="shared" si="73"/>
        <v>171003403.96398556</v>
      </c>
      <c r="S377" s="2">
        <f t="shared" si="54"/>
        <v>488938.14285713434</v>
      </c>
      <c r="T377" s="2">
        <f t="shared" si="55"/>
        <v>11061.857142857276</v>
      </c>
      <c r="U377" s="2">
        <f t="shared" si="56"/>
        <v>500000</v>
      </c>
      <c r="V377" s="2">
        <f t="shared" si="74"/>
        <v>125976015.18439434</v>
      </c>
      <c r="W377" s="2">
        <f t="shared" si="57"/>
        <v>488938.14285714924</v>
      </c>
      <c r="X377" s="2">
        <f t="shared" si="47"/>
        <v>11061.857142850757</v>
      </c>
      <c r="Y377" s="2">
        <f t="shared" si="70"/>
        <v>45027388.779591195</v>
      </c>
      <c r="Z377" s="2" t="str">
        <f t="shared" si="48"/>
        <v>MEEP</v>
      </c>
      <c r="AA377" s="2">
        <f>IF(Z377="HERE",Y377,AA376+Graph!$G$1*1000)</f>
        <v>114546873.0653062</v>
      </c>
      <c r="AB377" s="2">
        <f t="shared" si="59"/>
        <v>420000</v>
      </c>
      <c r="AC377" s="2">
        <f t="shared" si="71"/>
        <v>42367592.755822197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307</v>
      </c>
      <c r="C378" s="7"/>
      <c r="D378" s="2" t="e">
        <f t="shared" si="51"/>
        <v>#N/A</v>
      </c>
      <c r="E378" s="2" t="e">
        <f t="shared" si="63"/>
        <v>#N/A</v>
      </c>
      <c r="F378" s="2">
        <v>1684553.4672268927</v>
      </c>
      <c r="G378" s="2">
        <f t="shared" si="67"/>
        <v>488938.14285714284</v>
      </c>
      <c r="H378" s="2">
        <f t="shared" si="72"/>
        <v>167535757.32725102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4011138.1428571572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1721821.6746698618</v>
      </c>
      <c r="Q378" s="2">
        <f t="shared" si="75"/>
        <v>500000</v>
      </c>
      <c r="R378" s="2">
        <f t="shared" si="73"/>
        <v>171503403.96398556</v>
      </c>
      <c r="S378" s="2">
        <f t="shared" si="54"/>
        <v>488938.14285713434</v>
      </c>
      <c r="T378" s="2">
        <f t="shared" si="55"/>
        <v>11061.857142857276</v>
      </c>
      <c r="U378" s="2">
        <f t="shared" si="56"/>
        <v>500000</v>
      </c>
      <c r="V378" s="2">
        <f t="shared" si="74"/>
        <v>126464953.32725149</v>
      </c>
      <c r="W378" s="2">
        <f t="shared" si="57"/>
        <v>488938.14285714924</v>
      </c>
      <c r="X378" s="2">
        <f t="shared" si="47"/>
        <v>11061.857142850757</v>
      </c>
      <c r="Y378" s="2">
        <f t="shared" si="70"/>
        <v>45038450.636734046</v>
      </c>
      <c r="Z378" s="2" t="str">
        <f t="shared" si="48"/>
        <v>MEEP</v>
      </c>
      <c r="AA378" s="2">
        <f>IF(Z378="HERE",Y378,AA377+Graph!$G$1*1000)</f>
        <v>114966873.0653062</v>
      </c>
      <c r="AB378" s="2">
        <f t="shared" si="59"/>
        <v>420000</v>
      </c>
      <c r="AC378" s="2">
        <f t="shared" si="71"/>
        <v>42367592.755822197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308</v>
      </c>
      <c r="C379" s="7"/>
      <c r="D379" s="2" t="e">
        <f t="shared" si="51"/>
        <v>#N/A</v>
      </c>
      <c r="E379" s="2" t="e">
        <f t="shared" si="63"/>
        <v>#N/A</v>
      </c>
      <c r="F379" s="2">
        <v>1688567.7834333777</v>
      </c>
      <c r="G379" s="2">
        <f t="shared" si="67"/>
        <v>488938.14285714284</v>
      </c>
      <c r="H379" s="2">
        <f t="shared" si="72"/>
        <v>168024695.47010815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4022200.0000000144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1725938.4513805509</v>
      </c>
      <c r="Q379" s="2">
        <f t="shared" si="75"/>
        <v>500000</v>
      </c>
      <c r="R379" s="2">
        <f t="shared" si="73"/>
        <v>172003403.96398556</v>
      </c>
      <c r="S379" s="2">
        <f t="shared" si="54"/>
        <v>488938.14285713434</v>
      </c>
      <c r="T379" s="2">
        <f t="shared" si="55"/>
        <v>11061.857142857276</v>
      </c>
      <c r="U379" s="2">
        <f t="shared" si="56"/>
        <v>500000</v>
      </c>
      <c r="V379" s="2">
        <f t="shared" si="74"/>
        <v>126953891.47010864</v>
      </c>
      <c r="W379" s="2">
        <f t="shared" si="57"/>
        <v>488938.14285714924</v>
      </c>
      <c r="X379" s="2">
        <f t="shared" si="47"/>
        <v>11061.857142850757</v>
      </c>
      <c r="Y379" s="2">
        <f t="shared" si="70"/>
        <v>45049512.493876897</v>
      </c>
      <c r="Z379" s="2" t="str">
        <f t="shared" si="48"/>
        <v>MEEP</v>
      </c>
      <c r="AA379" s="2">
        <f>IF(Z379="HERE",Y379,AA378+Graph!$G$1*1000)</f>
        <v>115386873.0653062</v>
      </c>
      <c r="AB379" s="2">
        <f t="shared" si="59"/>
        <v>420000</v>
      </c>
      <c r="AC379" s="2">
        <f t="shared" si="71"/>
        <v>42367592.755822197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309</v>
      </c>
      <c r="C380" s="7"/>
      <c r="D380" s="2" t="e">
        <f t="shared" si="51"/>
        <v>#N/A</v>
      </c>
      <c r="E380" s="2" t="e">
        <f t="shared" si="63"/>
        <v>#N/A</v>
      </c>
      <c r="F380" s="2">
        <v>1692582.099639833</v>
      </c>
      <c r="G380" s="2">
        <f t="shared" si="67"/>
        <v>488938.14285714284</v>
      </c>
      <c r="H380" s="2">
        <f t="shared" si="72"/>
        <v>168513633.61296529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4033261.8571428717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1730055.2280912399</v>
      </c>
      <c r="Q380" s="2">
        <f t="shared" si="75"/>
        <v>500000</v>
      </c>
      <c r="R380" s="2">
        <f t="shared" si="73"/>
        <v>172503403.96398556</v>
      </c>
      <c r="S380" s="2">
        <f t="shared" si="54"/>
        <v>488938.14285713434</v>
      </c>
      <c r="T380" s="2">
        <f t="shared" si="55"/>
        <v>11061.857142857276</v>
      </c>
      <c r="U380" s="2">
        <f t="shared" si="56"/>
        <v>500000</v>
      </c>
      <c r="V380" s="2">
        <f t="shared" si="74"/>
        <v>127442829.61296579</v>
      </c>
      <c r="W380" s="2">
        <f t="shared" si="57"/>
        <v>488938.14285714924</v>
      </c>
      <c r="X380" s="2">
        <f t="shared" si="47"/>
        <v>11061.857142850757</v>
      </c>
      <c r="Y380" s="2">
        <f t="shared" si="70"/>
        <v>45060574.351019748</v>
      </c>
      <c r="Z380" s="2" t="str">
        <f t="shared" si="48"/>
        <v>MEEP</v>
      </c>
      <c r="AA380" s="2">
        <f>IF(Z380="HERE",Y380,AA379+Graph!$G$1*1000)</f>
        <v>115806873.0653062</v>
      </c>
      <c r="AB380" s="2">
        <f t="shared" si="59"/>
        <v>420000</v>
      </c>
      <c r="AC380" s="2">
        <f t="shared" si="71"/>
        <v>42367592.755822197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310</v>
      </c>
      <c r="C381" s="7"/>
      <c r="D381" s="2" t="e">
        <f t="shared" si="51"/>
        <v>#N/A</v>
      </c>
      <c r="E381" s="2" t="e">
        <f t="shared" si="63"/>
        <v>#N/A</v>
      </c>
      <c r="F381" s="2">
        <v>1696596.415846318</v>
      </c>
      <c r="G381" s="2">
        <f t="shared" si="67"/>
        <v>488938.14285714284</v>
      </c>
      <c r="H381" s="2">
        <f t="shared" si="72"/>
        <v>169002571.75582242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4044323.714285729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1734172.004801929</v>
      </c>
      <c r="Q381" s="2">
        <f t="shared" si="75"/>
        <v>500000</v>
      </c>
      <c r="R381" s="2">
        <f t="shared" si="73"/>
        <v>173003403.96398556</v>
      </c>
      <c r="S381" s="2">
        <f t="shared" si="54"/>
        <v>488938.14285713434</v>
      </c>
      <c r="T381" s="2">
        <f t="shared" si="55"/>
        <v>11061.857142857276</v>
      </c>
      <c r="U381" s="2">
        <f t="shared" si="56"/>
        <v>500000</v>
      </c>
      <c r="V381" s="2">
        <f t="shared" si="74"/>
        <v>127931767.75582294</v>
      </c>
      <c r="W381" s="2">
        <f t="shared" si="57"/>
        <v>488938.14285714924</v>
      </c>
      <c r="X381" s="2">
        <f t="shared" si="47"/>
        <v>11061.857142850757</v>
      </c>
      <c r="Y381" s="2">
        <f t="shared" si="70"/>
        <v>45071636.208162598</v>
      </c>
      <c r="Z381" s="2" t="str">
        <f t="shared" si="48"/>
        <v>MEEP</v>
      </c>
      <c r="AA381" s="2">
        <f>IF(Z381="HERE",Y381,AA380+Graph!$G$1*1000)</f>
        <v>116226873.0653062</v>
      </c>
      <c r="AB381" s="2">
        <f t="shared" si="59"/>
        <v>420000</v>
      </c>
      <c r="AC381" s="2">
        <f t="shared" si="71"/>
        <v>42367592.755822197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311</v>
      </c>
      <c r="C382" s="7"/>
      <c r="D382" s="2" t="e">
        <f t="shared" si="51"/>
        <v>#N/A</v>
      </c>
      <c r="E382" s="2" t="e">
        <f t="shared" si="63"/>
        <v>#N/A</v>
      </c>
      <c r="F382" s="2">
        <v>1700610.732052803</v>
      </c>
      <c r="G382" s="2">
        <f t="shared" si="67"/>
        <v>488938.14285714284</v>
      </c>
      <c r="H382" s="2">
        <f t="shared" si="72"/>
        <v>169491509.89867955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4055385.5714285863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1738288.7815125883</v>
      </c>
      <c r="Q382" s="2">
        <f t="shared" si="75"/>
        <v>500000</v>
      </c>
      <c r="R382" s="2">
        <f t="shared" si="73"/>
        <v>173503403.96398556</v>
      </c>
      <c r="S382" s="2">
        <f t="shared" si="54"/>
        <v>488938.14285713434</v>
      </c>
      <c r="T382" s="2">
        <f t="shared" si="55"/>
        <v>11061.857142857276</v>
      </c>
      <c r="U382" s="2">
        <f t="shared" si="56"/>
        <v>500000</v>
      </c>
      <c r="V382" s="2">
        <f t="shared" si="74"/>
        <v>128420705.89868009</v>
      </c>
      <c r="W382" s="2">
        <f t="shared" si="57"/>
        <v>488938.14285714924</v>
      </c>
      <c r="X382" s="2">
        <f t="shared" si="47"/>
        <v>11061.857142850757</v>
      </c>
      <c r="Y382" s="2">
        <f t="shared" si="70"/>
        <v>45082698.065305449</v>
      </c>
      <c r="Z382" s="2" t="str">
        <f t="shared" si="48"/>
        <v>MEEP</v>
      </c>
      <c r="AA382" s="2">
        <f>IF(Z382="HERE",Y382,AA381+Graph!$G$1*1000)</f>
        <v>116646873.0653062</v>
      </c>
      <c r="AB382" s="2">
        <f t="shared" si="59"/>
        <v>420000</v>
      </c>
      <c r="AC382" s="2">
        <f t="shared" si="71"/>
        <v>42367592.755822197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312</v>
      </c>
      <c r="C383" s="7"/>
      <c r="D383" s="2" t="e">
        <f t="shared" si="51"/>
        <v>#N/A</v>
      </c>
      <c r="E383" s="2" t="e">
        <f t="shared" si="63"/>
        <v>#N/A</v>
      </c>
      <c r="F383" s="2">
        <v>1704625.0482592881</v>
      </c>
      <c r="G383" s="2">
        <f t="shared" si="67"/>
        <v>488938.14285714284</v>
      </c>
      <c r="H383" s="2">
        <f t="shared" si="72"/>
        <v>169980448.04153669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4066447.4285714435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1742405.5582232773</v>
      </c>
      <c r="Q383" s="2">
        <f t="shared" si="75"/>
        <v>500000</v>
      </c>
      <c r="R383" s="2">
        <f t="shared" si="73"/>
        <v>174003403.96398556</v>
      </c>
      <c r="S383" s="2">
        <f t="shared" si="54"/>
        <v>488938.14285713434</v>
      </c>
      <c r="T383" s="2">
        <f t="shared" si="55"/>
        <v>11061.857142857276</v>
      </c>
      <c r="U383" s="2">
        <f t="shared" si="56"/>
        <v>500000</v>
      </c>
      <c r="V383" s="2">
        <f t="shared" si="74"/>
        <v>128909644.04153724</v>
      </c>
      <c r="W383" s="2">
        <f t="shared" si="57"/>
        <v>488938.14285714924</v>
      </c>
      <c r="X383" s="2">
        <f t="shared" si="47"/>
        <v>11061.857142850757</v>
      </c>
      <c r="Y383" s="2">
        <f t="shared" si="70"/>
        <v>45093759.9224483</v>
      </c>
      <c r="Z383" s="2" t="str">
        <f t="shared" si="48"/>
        <v>MEEP</v>
      </c>
      <c r="AA383" s="2">
        <f>IF(Z383="HERE",Y383,AA382+Graph!$G$1*1000)</f>
        <v>117066873.0653062</v>
      </c>
      <c r="AB383" s="2">
        <f t="shared" si="59"/>
        <v>420000</v>
      </c>
      <c r="AC383" s="2">
        <f t="shared" si="71"/>
        <v>42367592.755822197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313</v>
      </c>
      <c r="C384" s="7"/>
      <c r="D384" s="2" t="e">
        <f t="shared" si="51"/>
        <v>#N/A</v>
      </c>
      <c r="E384" s="2" t="e">
        <f t="shared" si="63"/>
        <v>#N/A</v>
      </c>
      <c r="F384" s="2">
        <v>1708639.3644657731</v>
      </c>
      <c r="G384" s="2">
        <f t="shared" si="67"/>
        <v>488938.14285714284</v>
      </c>
      <c r="H384" s="2">
        <f t="shared" si="72"/>
        <v>170469386.18439382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4077509.2857143008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1746522.3349339664</v>
      </c>
      <c r="Q384" s="2">
        <f t="shared" si="75"/>
        <v>500000</v>
      </c>
      <c r="R384" s="2">
        <f t="shared" si="73"/>
        <v>174503403.96398556</v>
      </c>
      <c r="S384" s="2">
        <f t="shared" si="54"/>
        <v>488938.14285713434</v>
      </c>
      <c r="T384" s="2">
        <f t="shared" si="55"/>
        <v>11061.857142857276</v>
      </c>
      <c r="U384" s="2">
        <f t="shared" si="56"/>
        <v>500000</v>
      </c>
      <c r="V384" s="2">
        <f t="shared" si="74"/>
        <v>129398582.18439439</v>
      </c>
      <c r="W384" s="2">
        <f t="shared" si="57"/>
        <v>488938.14285714924</v>
      </c>
      <c r="X384" s="2">
        <f t="shared" si="47"/>
        <v>11061.857142850757</v>
      </c>
      <c r="Y384" s="2">
        <f t="shared" si="70"/>
        <v>45104821.779591151</v>
      </c>
      <c r="Z384" s="2" t="str">
        <f t="shared" si="48"/>
        <v>MEEP</v>
      </c>
      <c r="AA384" s="2">
        <f>IF(Z384="HERE",Y384,AA383+Graph!$G$1*1000)</f>
        <v>117486873.0653062</v>
      </c>
      <c r="AB384" s="2">
        <f t="shared" si="59"/>
        <v>420000</v>
      </c>
      <c r="AC384" s="2">
        <f t="shared" si="71"/>
        <v>42367592.755822197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314</v>
      </c>
      <c r="C385" s="7"/>
      <c r="D385" s="2" t="e">
        <f t="shared" si="51"/>
        <v>#N/A</v>
      </c>
      <c r="E385" s="2" t="e">
        <f t="shared" si="63"/>
        <v>#N/A</v>
      </c>
      <c r="F385" s="2">
        <v>1712653.6806722581</v>
      </c>
      <c r="G385" s="2">
        <f t="shared" si="67"/>
        <v>488938.14285714284</v>
      </c>
      <c r="H385" s="2">
        <f t="shared" si="72"/>
        <v>170958324.32725096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4088571.1428571581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1750639.1116446555</v>
      </c>
      <c r="Q385" s="2">
        <f t="shared" si="75"/>
        <v>500000</v>
      </c>
      <c r="R385" s="2">
        <f t="shared" si="73"/>
        <v>175003403.96398556</v>
      </c>
      <c r="S385" s="2">
        <f t="shared" si="54"/>
        <v>488938.14285713434</v>
      </c>
      <c r="T385" s="2">
        <f t="shared" si="55"/>
        <v>11061.857142857276</v>
      </c>
      <c r="U385" s="2">
        <f t="shared" si="56"/>
        <v>500000</v>
      </c>
      <c r="V385" s="2">
        <f t="shared" si="74"/>
        <v>129887520.32725154</v>
      </c>
      <c r="W385" s="2">
        <f t="shared" si="57"/>
        <v>488938.14285714924</v>
      </c>
      <c r="X385" s="2">
        <f t="shared" si="47"/>
        <v>11061.857142850757</v>
      </c>
      <c r="Y385" s="2">
        <f t="shared" si="70"/>
        <v>45115883.636734001</v>
      </c>
      <c r="Z385" s="2" t="str">
        <f t="shared" si="48"/>
        <v>MEEP</v>
      </c>
      <c r="AA385" s="2">
        <f>IF(Z385="HERE",Y385,AA384+Graph!$G$1*1000)</f>
        <v>117906873.0653062</v>
      </c>
      <c r="AB385" s="2">
        <f t="shared" si="59"/>
        <v>420000</v>
      </c>
      <c r="AC385" s="2">
        <f t="shared" si="71"/>
        <v>42367592.755822197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72:I385">
    <cfRule type="cellIs" dxfId="127" priority="22" operator="greaterThan">
      <formula>0</formula>
    </cfRule>
  </conditionalFormatting>
  <conditionalFormatting sqref="C31:C64 C117:C385 C72:C114">
    <cfRule type="cellIs" dxfId="126" priority="23" operator="greaterThan">
      <formula>0</formula>
    </cfRule>
  </conditionalFormatting>
  <conditionalFormatting sqref="C31:C64 C117:C385 C72:C114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25" priority="25" operator="greaterThan">
      <formula>0</formula>
    </cfRule>
  </conditionalFormatting>
  <conditionalFormatting sqref="C115">
    <cfRule type="cellIs" dxfId="124" priority="26" operator="greaterThan">
      <formula>0</formula>
    </cfRule>
  </conditionalFormatting>
  <conditionalFormatting sqref="C65">
    <cfRule type="cellIs" dxfId="123" priority="20" operator="greaterThan">
      <formula>0</formula>
    </cfRule>
  </conditionalFormatting>
  <conditionalFormatting sqref="C65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22" priority="19" operator="greaterThan">
      <formula>0</formula>
    </cfRule>
  </conditionalFormatting>
  <conditionalFormatting sqref="C66">
    <cfRule type="cellIs" dxfId="121" priority="17" operator="greaterThan">
      <formula>0</formula>
    </cfRule>
  </conditionalFormatting>
  <conditionalFormatting sqref="C66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20" priority="16" operator="greaterThan">
      <formula>0</formula>
    </cfRule>
  </conditionalFormatting>
  <conditionalFormatting sqref="C67">
    <cfRule type="cellIs" dxfId="119" priority="14" operator="greaterThan">
      <formula>0</formula>
    </cfRule>
  </conditionalFormatting>
  <conditionalFormatting sqref="C67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18" priority="13" operator="greaterThan">
      <formula>0</formula>
    </cfRule>
  </conditionalFormatting>
  <conditionalFormatting sqref="C68">
    <cfRule type="cellIs" dxfId="117" priority="11" operator="greaterThan">
      <formula>0</formula>
    </cfRule>
  </conditionalFormatting>
  <conditionalFormatting sqref="C68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16" priority="10" operator="greaterThan">
      <formula>0</formula>
    </cfRule>
  </conditionalFormatting>
  <conditionalFormatting sqref="C69">
    <cfRule type="cellIs" dxfId="115" priority="8" operator="greaterThan">
      <formula>0</formula>
    </cfRule>
  </conditionalFormatting>
  <conditionalFormatting sqref="C6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14" priority="7" operator="greaterThan">
      <formula>0</formula>
    </cfRule>
  </conditionalFormatting>
  <conditionalFormatting sqref="C70">
    <cfRule type="cellIs" dxfId="113" priority="5" operator="greaterThan">
      <formula>0</formula>
    </cfRule>
  </conditionalFormatting>
  <conditionalFormatting sqref="C70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12" priority="4" operator="greaterThan">
      <formula>0</formula>
    </cfRule>
  </conditionalFormatting>
  <conditionalFormatting sqref="C71">
    <cfRule type="cellIs" dxfId="14" priority="2" operator="greaterThan">
      <formula>0</formula>
    </cfRule>
  </conditionalFormatting>
  <conditionalFormatting sqref="C7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topLeftCell="A46" workbookViewId="0">
      <selection activeCell="I71" sqref="I71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71</v>
      </c>
      <c r="O1" s="2" t="s">
        <v>11</v>
      </c>
      <c r="P1" s="2" t="s">
        <v>12</v>
      </c>
      <c r="Q1" s="25" t="s">
        <v>78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48</v>
      </c>
      <c r="AE1" s="2" t="s">
        <v>23</v>
      </c>
      <c r="AF1" s="21" t="s">
        <v>44</v>
      </c>
      <c r="AG1" s="21" t="s">
        <v>49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-69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-68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-67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-66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-65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-64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-63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-62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-61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-60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-59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-58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-57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-56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-55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-54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-53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-52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-51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-50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-49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-48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-47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-46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-45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-44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-43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-42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-41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-40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SUM((550000-LOOKUP(2,1/(ISNUMBER($K$1:$K$194)),$K$1:$K$194))/1000)</f>
        <v>538.93814285714279</v>
      </c>
    </row>
    <row r="32" spans="1:37" ht="15" x14ac:dyDescent="0.25">
      <c r="A32" s="1">
        <v>44208</v>
      </c>
      <c r="B32" s="2">
        <f t="shared" si="0"/>
        <v>-39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-38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-37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-36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-35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-34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315671.64081633091</v>
      </c>
      <c r="G37" s="2">
        <f>IF(F37&gt;550000,$AK$31*1000,F37)</f>
        <v>315671.64081633091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318000.81632652879</v>
      </c>
      <c r="Q37" s="2">
        <f>IF(P37&gt;550000,550000,P37)</f>
        <v>318000.81632652879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-33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319685.95702278614</v>
      </c>
      <c r="G38" s="2">
        <f t="shared" ref="G38:G101" si="25">IF(F38&gt;550000,$AK$31*1000,F38)</f>
        <v>319685.95702278614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322117.59303721786</v>
      </c>
      <c r="Q38" s="2">
        <f t="shared" ref="Q38:Q101" si="26">IF(P38&gt;550000,550000,P38)</f>
        <v>322117.59303721786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-32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323700.27322927117</v>
      </c>
      <c r="G39" s="2">
        <f t="shared" si="25"/>
        <v>323700.27322927117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326234.36974790692</v>
      </c>
      <c r="Q39" s="2">
        <f t="shared" si="26"/>
        <v>326234.36974790692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-31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327714.58943575621</v>
      </c>
      <c r="G40" s="2">
        <f t="shared" si="25"/>
        <v>327714.58943575621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330351.14645856619</v>
      </c>
      <c r="Q40" s="2">
        <f t="shared" si="26"/>
        <v>330351.14645856619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-30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331728.90564224124</v>
      </c>
      <c r="G41" s="2">
        <f t="shared" si="25"/>
        <v>331728.90564224124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334467.92316925526</v>
      </c>
      <c r="Q41" s="2">
        <f t="shared" si="26"/>
        <v>334467.92316925526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-29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335743.22184872627</v>
      </c>
      <c r="G42" s="2">
        <f t="shared" si="25"/>
        <v>335743.22184872627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338584.69987994432</v>
      </c>
      <c r="Q42" s="2">
        <f t="shared" si="26"/>
        <v>338584.69987994432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-28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339757.53805521131</v>
      </c>
      <c r="G43" s="2">
        <f t="shared" si="25"/>
        <v>339757.53805521131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342701.47659063339</v>
      </c>
      <c r="Q43" s="2">
        <f t="shared" si="26"/>
        <v>342701.47659063339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-27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343771.85426169634</v>
      </c>
      <c r="G44" s="2">
        <f t="shared" si="25"/>
        <v>343771.85426169634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346818.25330132246</v>
      </c>
      <c r="Q44" s="2">
        <f t="shared" si="26"/>
        <v>346818.25330132246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-26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347786.17046818137</v>
      </c>
      <c r="G45" s="2">
        <f t="shared" si="25"/>
        <v>347786.17046818137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350935.03001201153</v>
      </c>
      <c r="Q45" s="2">
        <f t="shared" si="26"/>
        <v>350935.03001201153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-25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351800.4866746664</v>
      </c>
      <c r="G46" s="2">
        <f t="shared" si="25"/>
        <v>351800.4866746664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355051.8067227006</v>
      </c>
      <c r="Q46" s="2">
        <f t="shared" si="26"/>
        <v>355051.8067227006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-24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355814.80288115144</v>
      </c>
      <c r="G47" s="2">
        <f t="shared" si="25"/>
        <v>355814.80288115144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359168.58343335986</v>
      </c>
      <c r="Q47" s="2">
        <f t="shared" si="26"/>
        <v>359168.58343335986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-23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5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363285.36014404893</v>
      </c>
      <c r="Q48" s="2">
        <f t="shared" si="26"/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-22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363843.4352941215</v>
      </c>
      <c r="G49" s="2">
        <f t="shared" si="25"/>
        <v>363843.4352941215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367402.136854738</v>
      </c>
      <c r="Q49" s="2">
        <f t="shared" si="26"/>
        <v>367402.136854738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-21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367857.75150060654</v>
      </c>
      <c r="G50" s="2">
        <f t="shared" si="25"/>
        <v>367857.75150060654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371518.91356542706</v>
      </c>
      <c r="Q50" s="2">
        <f t="shared" si="26"/>
        <v>371518.91356542706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-20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371872.06770706177</v>
      </c>
      <c r="G51" s="2">
        <f t="shared" si="25"/>
        <v>371872.06770706177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375635.69027611613</v>
      </c>
      <c r="Q51" s="2">
        <f t="shared" si="26"/>
        <v>375635.69027611613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-19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375886.3839135468</v>
      </c>
      <c r="G52" s="2">
        <f t="shared" si="25"/>
        <v>375886.3839135468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379752.4669868052</v>
      </c>
      <c r="Q52" s="2">
        <f t="shared" si="26"/>
        <v>379752.4669868052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-18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379900.70012003183</v>
      </c>
      <c r="G53" s="2">
        <f t="shared" si="25"/>
        <v>379900.70012003183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383869.24369746447</v>
      </c>
      <c r="Q53" s="2">
        <f t="shared" si="26"/>
        <v>383869.24369746447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-17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383915.01632651687</v>
      </c>
      <c r="G54" s="2">
        <f t="shared" si="25"/>
        <v>383915.01632651687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387986.02040815353</v>
      </c>
      <c r="Q54" s="2">
        <f t="shared" si="26"/>
        <v>387986.02040815353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-16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387929.3325330019</v>
      </c>
      <c r="G55" s="2">
        <f t="shared" si="25"/>
        <v>387929.3325330019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392102.7971188426</v>
      </c>
      <c r="Q55" s="2">
        <f t="shared" si="26"/>
        <v>392102.7971188426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-15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391943.64873948693</v>
      </c>
      <c r="G56" s="2">
        <f t="shared" si="25"/>
        <v>391943.64873948693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396219.57382953167</v>
      </c>
      <c r="Q56" s="2">
        <f t="shared" si="26"/>
        <v>396219.57382953167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-14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395957.96494597197</v>
      </c>
      <c r="G57" s="2">
        <f t="shared" si="25"/>
        <v>395957.96494597197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400336.35054022074</v>
      </c>
      <c r="Q57" s="2">
        <f t="shared" si="26"/>
        <v>400336.35054022074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-13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399972.281152457</v>
      </c>
      <c r="G58" s="2">
        <f t="shared" si="25"/>
        <v>399972.281152457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404453.12725090981</v>
      </c>
      <c r="Q58" s="2">
        <f t="shared" si="26"/>
        <v>404453.12725090981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-12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403986.59735894203</v>
      </c>
      <c r="G59" s="2">
        <f t="shared" si="25"/>
        <v>403986.59735894203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408569.90396156907</v>
      </c>
      <c r="Q59" s="2">
        <f t="shared" si="26"/>
        <v>408569.90396156907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-11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408000.91356542706</v>
      </c>
      <c r="G60" s="2">
        <f t="shared" si="25"/>
        <v>408000.91356542706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412686.68067225814</v>
      </c>
      <c r="Q60" s="2">
        <f t="shared" si="26"/>
        <v>412686.68067225814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-10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412015.2297719121</v>
      </c>
      <c r="G61" s="2">
        <f t="shared" si="25"/>
        <v>412015.2297719121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416803.45738294721</v>
      </c>
      <c r="Q61" s="2">
        <f t="shared" si="26"/>
        <v>416803.45738294721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-9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416029.54597839713</v>
      </c>
      <c r="G62" s="2">
        <f t="shared" si="25"/>
        <v>416029.54597839713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420920.23409363627</v>
      </c>
      <c r="Q62" s="2">
        <f t="shared" si="26"/>
        <v>420920.23409363627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-8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420043.86218485236</v>
      </c>
      <c r="G63" s="2">
        <f t="shared" si="25"/>
        <v>420043.86218485236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425037.01080432534</v>
      </c>
      <c r="Q63" s="2">
        <f t="shared" si="26"/>
        <v>425037.01080432534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-7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424058.17839133739</v>
      </c>
      <c r="G64" s="2">
        <f t="shared" si="25"/>
        <v>424058.17839133739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429153.78751501441</v>
      </c>
      <c r="Q64" s="2">
        <f t="shared" si="26"/>
        <v>429153.78751501441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-6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428072.49459782243</v>
      </c>
      <c r="G65" s="2">
        <f t="shared" si="25"/>
        <v>428072.49459782243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433270.56422567368</v>
      </c>
      <c r="Q65" s="2">
        <f t="shared" si="26"/>
        <v>433270.56422567368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-5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432086.81080430746</v>
      </c>
      <c r="G66" s="2">
        <f t="shared" si="25"/>
        <v>432086.81080430746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437387.34093636274</v>
      </c>
      <c r="Q66" s="2">
        <f t="shared" si="26"/>
        <v>437387.34093636274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-4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436101.12701079249</v>
      </c>
      <c r="G67" s="2">
        <f t="shared" si="25"/>
        <v>436101.12701079249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441504.11764705181</v>
      </c>
      <c r="Q67" s="2">
        <f t="shared" si="26"/>
        <v>441504.11764705181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-3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440115.44321727753</v>
      </c>
      <c r="G68" s="2">
        <f t="shared" si="25"/>
        <v>440115.44321727753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445620.89435774088</v>
      </c>
      <c r="Q68" s="2">
        <f t="shared" si="26"/>
        <v>445620.89435774088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-2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444129.75942376256</v>
      </c>
      <c r="G69" s="2">
        <f t="shared" si="25"/>
        <v>444129.75942376256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449737.67106842995</v>
      </c>
      <c r="Q69" s="2">
        <f t="shared" si="26"/>
        <v>449737.67106842995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-1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448144.07563024759</v>
      </c>
      <c r="G70" s="2">
        <f t="shared" si="25"/>
        <v>448144.07563024759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453854.44777911901</v>
      </c>
      <c r="Q70" s="2">
        <f t="shared" si="26"/>
        <v>453854.44777911901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0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452158.39183673263</v>
      </c>
      <c r="G71" s="2">
        <f t="shared" si="25"/>
        <v>452158.39183673263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457971.22448980808</v>
      </c>
      <c r="Q71" s="2">
        <f t="shared" si="26"/>
        <v>457971.22448980808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1</v>
      </c>
      <c r="C72" s="7"/>
      <c r="D72" s="2" t="e">
        <f t="shared" si="12"/>
        <v>#N/A</v>
      </c>
      <c r="E72" s="2" t="e">
        <f t="shared" si="22"/>
        <v>#N/A</v>
      </c>
      <c r="F72" s="2">
        <v>456172.70804321766</v>
      </c>
      <c r="G72" s="2">
        <f t="shared" si="25"/>
        <v>456172.70804321766</v>
      </c>
      <c r="H72" s="2">
        <f t="shared" si="13"/>
        <v>18038293.708043218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626209.85714285716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462088.00120046735</v>
      </c>
      <c r="Q72" s="2">
        <f t="shared" si="26"/>
        <v>462088.00120046735</v>
      </c>
      <c r="R72" s="2">
        <f t="shared" si="16"/>
        <v>18659357.001200467</v>
      </c>
      <c r="S72" s="2">
        <f t="shared" si="17"/>
        <v>456172.70804321766</v>
      </c>
      <c r="T72" s="2">
        <f t="shared" si="18"/>
        <v>11061.857142857159</v>
      </c>
      <c r="U72" s="2">
        <f t="shared" si="19"/>
        <v>462088.00120046735</v>
      </c>
      <c r="V72" s="2">
        <f t="shared" si="5"/>
        <v>628519.79310344823</v>
      </c>
      <c r="W72" s="2">
        <f t="shared" si="20"/>
        <v>13371.793103448232</v>
      </c>
      <c r="X72" s="2">
        <f t="shared" si="6"/>
        <v>448716.20809701912</v>
      </c>
      <c r="Y72" s="2">
        <f t="shared" si="7"/>
        <v>18030837.208097018</v>
      </c>
      <c r="Z72" s="2" t="str">
        <f t="shared" si="8"/>
        <v>HERE</v>
      </c>
      <c r="AA72" s="2">
        <f>IF(Z72="HERE",Y72,AA71+Graph!$G$1*1000)</f>
        <v>18030837.208097018</v>
      </c>
      <c r="AB72" s="2">
        <f t="shared" si="21"/>
        <v>448716.2080970183</v>
      </c>
      <c r="AC72" s="2">
        <f t="shared" si="9"/>
        <v>628519.79310344823</v>
      </c>
      <c r="AD72" s="3">
        <f t="shared" si="10"/>
        <v>18030837.208097018</v>
      </c>
      <c r="AE72" s="2">
        <f>IF(AE70&gt;=52800000,52800000,IF(AB51=Graph!G$1*1000,AE71+Graph!G$1*1000,AC72))</f>
        <v>628519.79310344823</v>
      </c>
      <c r="AF72" s="3">
        <f t="shared" si="11"/>
        <v>628519.79310344823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2</v>
      </c>
      <c r="C73" s="7"/>
      <c r="D73" s="2" t="e">
        <f t="shared" si="12"/>
        <v>#N/A</v>
      </c>
      <c r="E73" s="2" t="e">
        <f t="shared" si="22"/>
        <v>#N/A</v>
      </c>
      <c r="F73" s="2">
        <v>460187.02424970269</v>
      </c>
      <c r="G73" s="2">
        <f t="shared" si="25"/>
        <v>460187.02424970269</v>
      </c>
      <c r="H73" s="2">
        <f t="shared" si="13"/>
        <v>18498480.73229292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637271.71428571432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466204.77791115642</v>
      </c>
      <c r="Q73" s="2">
        <f t="shared" si="26"/>
        <v>466204.77791115642</v>
      </c>
      <c r="R73" s="2">
        <f t="shared" si="16"/>
        <v>19125561.779111624</v>
      </c>
      <c r="S73" s="2">
        <f t="shared" si="17"/>
        <v>460187.02424970269</v>
      </c>
      <c r="T73" s="2">
        <f t="shared" si="18"/>
        <v>11061.857142857159</v>
      </c>
      <c r="U73" s="2">
        <f t="shared" si="19"/>
        <v>466204.77791115642</v>
      </c>
      <c r="V73" s="2">
        <f t="shared" si="5"/>
        <v>641891.58620689658</v>
      </c>
      <c r="W73" s="2">
        <f t="shared" si="20"/>
        <v>13371.793103448348</v>
      </c>
      <c r="X73" s="2">
        <f t="shared" si="6"/>
        <v>452832.98480770807</v>
      </c>
      <c r="Y73" s="2">
        <f t="shared" si="7"/>
        <v>18483670.192904726</v>
      </c>
      <c r="Z73" s="2" t="str">
        <f t="shared" si="8"/>
        <v>HERE</v>
      </c>
      <c r="AA73" s="2">
        <f>IF(Z73="HERE",Y73,AA72+Graph!$G$1*1000)</f>
        <v>18483670.192904726</v>
      </c>
      <c r="AB73" s="2">
        <f t="shared" si="21"/>
        <v>452832.98480770737</v>
      </c>
      <c r="AC73" s="2">
        <f t="shared" si="9"/>
        <v>641891.58620689658</v>
      </c>
      <c r="AD73" s="3">
        <f t="shared" si="10"/>
        <v>18483670.192904726</v>
      </c>
      <c r="AE73" s="2">
        <f>IF(AE71&gt;=52800000,52800000,IF(AB52=Graph!G$1*1000,AE72+Graph!G$1*1000,AC73))</f>
        <v>641891.58620689658</v>
      </c>
      <c r="AF73" s="3">
        <f t="shared" si="11"/>
        <v>641891.58620689658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3</v>
      </c>
      <c r="C74" s="7"/>
      <c r="D74" s="2" t="e">
        <f t="shared" si="12"/>
        <v>#N/A</v>
      </c>
      <c r="E74" s="2" t="e">
        <f t="shared" si="22"/>
        <v>#N/A</v>
      </c>
      <c r="F74" s="2">
        <v>464201.34045618773</v>
      </c>
      <c r="G74" s="2">
        <f t="shared" si="25"/>
        <v>464201.34045618773</v>
      </c>
      <c r="H74" s="2">
        <f t="shared" si="13"/>
        <v>18962682.072749108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648333.57142857148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470321.55462184548</v>
      </c>
      <c r="Q74" s="2">
        <f t="shared" si="26"/>
        <v>470321.55462184548</v>
      </c>
      <c r="R74" s="2">
        <f t="shared" si="16"/>
        <v>19595883.333733469</v>
      </c>
      <c r="S74" s="2">
        <f t="shared" si="17"/>
        <v>464201.34045618773</v>
      </c>
      <c r="T74" s="2">
        <f t="shared" si="18"/>
        <v>11061.857142857159</v>
      </c>
      <c r="U74" s="2">
        <f t="shared" si="19"/>
        <v>470321.55462184548</v>
      </c>
      <c r="V74" s="2">
        <f t="shared" si="5"/>
        <v>655263.37931034481</v>
      </c>
      <c r="W74" s="2">
        <f t="shared" si="20"/>
        <v>13371.793103448232</v>
      </c>
      <c r="X74" s="2">
        <f t="shared" si="6"/>
        <v>456949.76151839725</v>
      </c>
      <c r="Y74" s="2">
        <f t="shared" si="7"/>
        <v>18940619.954423122</v>
      </c>
      <c r="Z74" s="2" t="str">
        <f t="shared" si="8"/>
        <v>HERE</v>
      </c>
      <c r="AA74" s="2">
        <f>IF(Z74="HERE",Y74,AA73+Graph!$G$1*1000)</f>
        <v>18940619.954423122</v>
      </c>
      <c r="AB74" s="2">
        <f t="shared" si="21"/>
        <v>456949.76151839644</v>
      </c>
      <c r="AC74" s="2">
        <f t="shared" si="9"/>
        <v>655263.37931034481</v>
      </c>
      <c r="AD74" s="3">
        <f t="shared" si="10"/>
        <v>18940619.954423122</v>
      </c>
      <c r="AE74" s="2">
        <f>IF(AE72&gt;=52800000,52800000,IF(AB53=Graph!G$1*1000,AE73+Graph!G$1*1000,AC74))</f>
        <v>655263.37931034481</v>
      </c>
      <c r="AF74" s="3">
        <f t="shared" si="11"/>
        <v>655263.37931034481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4</v>
      </c>
      <c r="C75" s="7"/>
      <c r="D75" s="2" t="e">
        <f t="shared" si="12"/>
        <v>#N/A</v>
      </c>
      <c r="E75" s="2" t="e">
        <f t="shared" si="22"/>
        <v>#N/A</v>
      </c>
      <c r="F75" s="2">
        <v>468215.65666264296</v>
      </c>
      <c r="G75" s="2">
        <f t="shared" si="25"/>
        <v>468215.65666264296</v>
      </c>
      <c r="H75" s="2">
        <f t="shared" si="13"/>
        <v>19430897.729411751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659395.42857142864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474438.33133253455</v>
      </c>
      <c r="Q75" s="2">
        <f t="shared" si="26"/>
        <v>474438.33133253455</v>
      </c>
      <c r="R75" s="2">
        <f t="shared" si="16"/>
        <v>20070321.665066004</v>
      </c>
      <c r="S75" s="2">
        <f t="shared" si="17"/>
        <v>468215.65666264296</v>
      </c>
      <c r="T75" s="2">
        <f t="shared" si="18"/>
        <v>11061.857142857159</v>
      </c>
      <c r="U75" s="2">
        <f t="shared" si="19"/>
        <v>474438.33133253455</v>
      </c>
      <c r="V75" s="2">
        <f t="shared" si="5"/>
        <v>668635.17241379316</v>
      </c>
      <c r="W75" s="2">
        <f t="shared" si="20"/>
        <v>13371.793103448348</v>
      </c>
      <c r="X75" s="2">
        <f t="shared" si="6"/>
        <v>461066.5382290862</v>
      </c>
      <c r="Y75" s="2">
        <f t="shared" si="7"/>
        <v>19401686.492652208</v>
      </c>
      <c r="Z75" s="2" t="str">
        <f t="shared" si="8"/>
        <v>HERE</v>
      </c>
      <c r="AA75" s="2">
        <f>IF(Z75="HERE",Y75,AA74+Graph!$G$1*1000)</f>
        <v>19401686.492652208</v>
      </c>
      <c r="AB75" s="2">
        <f t="shared" si="21"/>
        <v>461066.53822908551</v>
      </c>
      <c r="AC75" s="2">
        <f t="shared" si="9"/>
        <v>668635.17241379316</v>
      </c>
      <c r="AD75" s="3">
        <f t="shared" si="10"/>
        <v>19401686.492652208</v>
      </c>
      <c r="AE75" s="2">
        <f>IF(AE73&gt;=52800000,52800000,IF(AB54=Graph!G$1*1000,AE74+Graph!G$1*1000,AC75))</f>
        <v>668635.17241379316</v>
      </c>
      <c r="AF75" s="3">
        <f t="shared" si="11"/>
        <v>668635.17241379316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5</v>
      </c>
      <c r="C76" s="7"/>
      <c r="D76" s="2" t="e">
        <f t="shared" si="12"/>
        <v>#N/A</v>
      </c>
      <c r="E76" s="2" t="e">
        <f t="shared" si="22"/>
        <v>#N/A</v>
      </c>
      <c r="F76" s="2">
        <v>472229.97286912799</v>
      </c>
      <c r="G76" s="2">
        <f t="shared" si="25"/>
        <v>472229.97286912799</v>
      </c>
      <c r="H76" s="2">
        <f t="shared" si="13"/>
        <v>19903127.702280879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670457.2857142858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478555.10804322362</v>
      </c>
      <c r="Q76" s="2">
        <f t="shared" si="26"/>
        <v>478555.10804322362</v>
      </c>
      <c r="R76" s="2">
        <f t="shared" si="16"/>
        <v>20548876.773109227</v>
      </c>
      <c r="S76" s="2">
        <f t="shared" si="17"/>
        <v>472229.97286912799</v>
      </c>
      <c r="T76" s="2">
        <f t="shared" si="18"/>
        <v>11061.857142857159</v>
      </c>
      <c r="U76" s="2">
        <f t="shared" si="19"/>
        <v>478555.10804322362</v>
      </c>
      <c r="V76" s="2">
        <f t="shared" si="5"/>
        <v>682006.96551724139</v>
      </c>
      <c r="W76" s="2">
        <f t="shared" si="20"/>
        <v>13371.793103448232</v>
      </c>
      <c r="X76" s="2">
        <f t="shared" si="6"/>
        <v>465183.31493977539</v>
      </c>
      <c r="Y76" s="2">
        <f t="shared" si="7"/>
        <v>19866869.807591982</v>
      </c>
      <c r="Z76" s="2" t="str">
        <f t="shared" si="8"/>
        <v>HERE</v>
      </c>
      <c r="AA76" s="2">
        <f>IF(Z76="HERE",Y76,AA75+Graph!$G$1*1000)</f>
        <v>19866869.807591982</v>
      </c>
      <c r="AB76" s="2">
        <f t="shared" si="21"/>
        <v>465183.31493977457</v>
      </c>
      <c r="AC76" s="2">
        <f t="shared" si="9"/>
        <v>682006.96551724139</v>
      </c>
      <c r="AD76" s="3">
        <f t="shared" si="10"/>
        <v>19866869.807591982</v>
      </c>
      <c r="AE76" s="2">
        <f>IF(AE74&gt;=52800000,52800000,IF(AB55=Graph!G$1*1000,AE75+Graph!G$1*1000,AC76))</f>
        <v>682006.96551724139</v>
      </c>
      <c r="AF76" s="3">
        <f t="shared" si="11"/>
        <v>682006.96551724139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6</v>
      </c>
      <c r="C77" s="7"/>
      <c r="D77" s="2" t="e">
        <f t="shared" si="12"/>
        <v>#N/A</v>
      </c>
      <c r="E77" s="2" t="e">
        <f t="shared" si="22"/>
        <v>#N/A</v>
      </c>
      <c r="F77" s="2">
        <v>476244.28907561302</v>
      </c>
      <c r="G77" s="2">
        <f t="shared" si="25"/>
        <v>476244.28907561302</v>
      </c>
      <c r="H77" s="2">
        <f t="shared" si="13"/>
        <v>20379371.991356492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681519.14285714296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482671.88475391269</v>
      </c>
      <c r="Q77" s="2">
        <f t="shared" si="26"/>
        <v>482671.88475391269</v>
      </c>
      <c r="R77" s="2">
        <f t="shared" si="16"/>
        <v>21031548.65786314</v>
      </c>
      <c r="S77" s="2">
        <f t="shared" si="17"/>
        <v>476244.28907561302</v>
      </c>
      <c r="T77" s="2">
        <f t="shared" si="18"/>
        <v>11061.857142857159</v>
      </c>
      <c r="U77" s="2">
        <f t="shared" si="19"/>
        <v>482671.88475391269</v>
      </c>
      <c r="V77" s="2">
        <f t="shared" si="5"/>
        <v>695378.75862068962</v>
      </c>
      <c r="W77" s="2">
        <f t="shared" si="20"/>
        <v>13371.793103448232</v>
      </c>
      <c r="X77" s="2">
        <f t="shared" si="6"/>
        <v>469300.09165046446</v>
      </c>
      <c r="Y77" s="2">
        <f t="shared" si="7"/>
        <v>20336169.899242446</v>
      </c>
      <c r="Z77" s="2" t="str">
        <f t="shared" si="8"/>
        <v>HERE</v>
      </c>
      <c r="AA77" s="2">
        <f>IF(Z77="HERE",Y77,AA76+Graph!$G$1*1000)</f>
        <v>20336169.899242446</v>
      </c>
      <c r="AB77" s="2">
        <f t="shared" si="21"/>
        <v>469300.09165046364</v>
      </c>
      <c r="AC77" s="2">
        <f t="shared" si="9"/>
        <v>695378.75862068962</v>
      </c>
      <c r="AD77" s="3">
        <f t="shared" si="10"/>
        <v>20336169.899242446</v>
      </c>
      <c r="AE77" s="2">
        <f>IF(AE75&gt;=52800000,52800000,IF(AB56=Graph!G$1*1000,AE76+Graph!G$1*1000,AC77))</f>
        <v>695378.75862068962</v>
      </c>
      <c r="AF77" s="3">
        <f t="shared" si="11"/>
        <v>695378.75862068962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7</v>
      </c>
      <c r="C78" s="7"/>
      <c r="D78" s="2" t="e">
        <f t="shared" si="12"/>
        <v>#N/A</v>
      </c>
      <c r="E78" s="2" t="e">
        <f t="shared" si="22"/>
        <v>#N/A</v>
      </c>
      <c r="F78" s="2">
        <v>480258.60528209805</v>
      </c>
      <c r="G78" s="2">
        <f t="shared" si="25"/>
        <v>480258.60528209805</v>
      </c>
      <c r="H78" s="2">
        <f t="shared" si="13"/>
        <v>20859630.59663859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692581.00000000012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486788.66146457195</v>
      </c>
      <c r="Q78" s="2">
        <f t="shared" si="26"/>
        <v>486788.66146457195</v>
      </c>
      <c r="R78" s="2">
        <f t="shared" si="16"/>
        <v>21518337.319327712</v>
      </c>
      <c r="S78" s="2">
        <f t="shared" si="17"/>
        <v>480258.60528209805</v>
      </c>
      <c r="T78" s="2">
        <f t="shared" si="18"/>
        <v>11061.857142857159</v>
      </c>
      <c r="U78" s="2">
        <f t="shared" si="19"/>
        <v>486788.66146457195</v>
      </c>
      <c r="V78" s="2">
        <f t="shared" si="5"/>
        <v>708750.55172413797</v>
      </c>
      <c r="W78" s="2">
        <f t="shared" si="20"/>
        <v>13371.793103448348</v>
      </c>
      <c r="X78" s="2">
        <f t="shared" si="6"/>
        <v>473416.8683611236</v>
      </c>
      <c r="Y78" s="2">
        <f t="shared" si="7"/>
        <v>20809586.767603569</v>
      </c>
      <c r="Z78" s="2" t="str">
        <f t="shared" si="8"/>
        <v>HERE</v>
      </c>
      <c r="AA78" s="2">
        <f>IF(Z78="HERE",Y78,AA77+Graph!$G$1*1000)</f>
        <v>20809586.767603569</v>
      </c>
      <c r="AB78" s="2">
        <f t="shared" si="21"/>
        <v>473416.86836112291</v>
      </c>
      <c r="AC78" s="2">
        <f t="shared" si="9"/>
        <v>708750.55172413797</v>
      </c>
      <c r="AD78" s="3">
        <f t="shared" si="10"/>
        <v>20809586.767603569</v>
      </c>
      <c r="AE78" s="2">
        <f>IF(AE76&gt;=52800000,52800000,IF(AB57=Graph!G$1*1000,AE77+Graph!G$1*1000,AC78))</f>
        <v>708750.55172413797</v>
      </c>
      <c r="AF78" s="3">
        <f t="shared" si="11"/>
        <v>708750.55172413797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8</v>
      </c>
      <c r="C79" s="7"/>
      <c r="D79" s="2" t="e">
        <f t="shared" si="12"/>
        <v>#N/A</v>
      </c>
      <c r="E79" s="2" t="e">
        <f t="shared" si="22"/>
        <v>#N/A</v>
      </c>
      <c r="F79" s="2">
        <v>484272.92148858309</v>
      </c>
      <c r="G79" s="2">
        <f t="shared" si="25"/>
        <v>484272.92148858309</v>
      </c>
      <c r="H79" s="2">
        <f t="shared" si="13"/>
        <v>21343903.518127173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703642.85714285728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490905.43817526102</v>
      </c>
      <c r="Q79" s="2">
        <f t="shared" si="26"/>
        <v>490905.43817526102</v>
      </c>
      <c r="R79" s="2">
        <f t="shared" si="16"/>
        <v>22009242.757502973</v>
      </c>
      <c r="S79" s="2">
        <f t="shared" si="17"/>
        <v>484272.92148858309</v>
      </c>
      <c r="T79" s="2">
        <f t="shared" si="18"/>
        <v>11061.857142857159</v>
      </c>
      <c r="U79" s="2">
        <f t="shared" si="19"/>
        <v>490905.43817526102</v>
      </c>
      <c r="V79" s="2">
        <f t="shared" si="5"/>
        <v>722122.3448275862</v>
      </c>
      <c r="W79" s="2">
        <f t="shared" si="20"/>
        <v>13371.793103448232</v>
      </c>
      <c r="X79" s="2">
        <f t="shared" si="6"/>
        <v>477533.64507181279</v>
      </c>
      <c r="Y79" s="2">
        <f t="shared" si="7"/>
        <v>21287120.412675381</v>
      </c>
      <c r="Z79" s="2" t="str">
        <f t="shared" si="8"/>
        <v>HERE</v>
      </c>
      <c r="AA79" s="2">
        <f>IF(Z79="HERE",Y79,AA78+Graph!$G$1*1000)</f>
        <v>21287120.412675381</v>
      </c>
      <c r="AB79" s="2">
        <f t="shared" si="21"/>
        <v>477533.64507181197</v>
      </c>
      <c r="AC79" s="2">
        <f t="shared" si="9"/>
        <v>722122.3448275862</v>
      </c>
      <c r="AD79" s="3">
        <f t="shared" si="10"/>
        <v>21287120.412675381</v>
      </c>
      <c r="AE79" s="2">
        <f>IF(AE77&gt;=52800000,52800000,IF(AB58=Graph!G$1*1000,AE78+Graph!G$1*1000,AC79))</f>
        <v>722122.3448275862</v>
      </c>
      <c r="AF79" s="3">
        <f t="shared" si="11"/>
        <v>722122.3448275862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9</v>
      </c>
      <c r="C80" s="7"/>
      <c r="D80" s="2" t="e">
        <f t="shared" si="12"/>
        <v>#N/A</v>
      </c>
      <c r="E80" s="2" t="e">
        <f t="shared" si="22"/>
        <v>#N/A</v>
      </c>
      <c r="F80" s="2">
        <v>488287.23769506812</v>
      </c>
      <c r="G80" s="2">
        <f t="shared" si="25"/>
        <v>488287.23769506812</v>
      </c>
      <c r="H80" s="2">
        <f t="shared" si="13"/>
        <v>21832190.755822241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714704.71428571444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495022.21488595009</v>
      </c>
      <c r="Q80" s="2">
        <f t="shared" si="26"/>
        <v>495022.21488595009</v>
      </c>
      <c r="R80" s="2">
        <f t="shared" si="16"/>
        <v>22504264.972388923</v>
      </c>
      <c r="S80" s="2">
        <f t="shared" si="17"/>
        <v>488287.23769506812</v>
      </c>
      <c r="T80" s="2">
        <f t="shared" si="18"/>
        <v>11061.857142857159</v>
      </c>
      <c r="U80" s="2">
        <f t="shared" si="19"/>
        <v>495022.21488595009</v>
      </c>
      <c r="V80" s="2">
        <f t="shared" si="5"/>
        <v>735494.13793103443</v>
      </c>
      <c r="W80" s="2">
        <f t="shared" si="20"/>
        <v>13371.793103448232</v>
      </c>
      <c r="X80" s="2">
        <f t="shared" si="6"/>
        <v>481650.42178250186</v>
      </c>
      <c r="Y80" s="2">
        <f t="shared" si="7"/>
        <v>21768770.834457882</v>
      </c>
      <c r="Z80" s="2" t="str">
        <f t="shared" si="8"/>
        <v>HERE</v>
      </c>
      <c r="AA80" s="2">
        <f>IF(Z80="HERE",Y80,AA79+Graph!$G$1*1000)</f>
        <v>21768770.834457882</v>
      </c>
      <c r="AB80" s="2">
        <f t="shared" si="21"/>
        <v>481650.42178250104</v>
      </c>
      <c r="AC80" s="2">
        <f t="shared" si="9"/>
        <v>735494.13793103443</v>
      </c>
      <c r="AD80" s="3">
        <f t="shared" si="10"/>
        <v>21768770.834457882</v>
      </c>
      <c r="AE80" s="2">
        <f>IF(AE78&gt;=52800000,52800000,IF(AB59=Graph!G$1*1000,AE79+Graph!G$1*1000,AC80))</f>
        <v>735494.13793103443</v>
      </c>
      <c r="AF80" s="3">
        <f t="shared" si="11"/>
        <v>735494.13793103443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10</v>
      </c>
      <c r="C81" s="7"/>
      <c r="D81" s="2" t="e">
        <f t="shared" si="12"/>
        <v>#N/A</v>
      </c>
      <c r="E81" s="2" t="e">
        <f t="shared" si="22"/>
        <v>#N/A</v>
      </c>
      <c r="F81" s="2">
        <v>492301.55390155315</v>
      </c>
      <c r="G81" s="2">
        <f t="shared" si="25"/>
        <v>492301.55390155315</v>
      </c>
      <c r="H81" s="2">
        <f t="shared" si="13"/>
        <v>22324492.309723794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725766.57142857159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499138.99159663916</v>
      </c>
      <c r="Q81" s="2">
        <f t="shared" si="26"/>
        <v>499138.99159663916</v>
      </c>
      <c r="R81" s="2">
        <f t="shared" si="16"/>
        <v>23003403.963985562</v>
      </c>
      <c r="S81" s="2">
        <f t="shared" si="17"/>
        <v>492301.55390155315</v>
      </c>
      <c r="T81" s="2">
        <f t="shared" si="18"/>
        <v>11061.857142857159</v>
      </c>
      <c r="U81" s="2">
        <f t="shared" si="19"/>
        <v>499138.99159663916</v>
      </c>
      <c r="V81" s="2">
        <f t="shared" si="5"/>
        <v>748865.93103448278</v>
      </c>
      <c r="W81" s="2">
        <f t="shared" si="20"/>
        <v>13371.793103448348</v>
      </c>
      <c r="X81" s="2">
        <f t="shared" si="6"/>
        <v>485767.19849319081</v>
      </c>
      <c r="Y81" s="2">
        <f t="shared" si="7"/>
        <v>22254538.032951072</v>
      </c>
      <c r="Z81" s="2" t="str">
        <f t="shared" si="8"/>
        <v>HERE</v>
      </c>
      <c r="AA81" s="2">
        <f>IF(Z81="HERE",Y81,AA80+Graph!$G$1*1000)</f>
        <v>22254538.032951072</v>
      </c>
      <c r="AB81" s="2">
        <f t="shared" si="21"/>
        <v>485767.19849319011</v>
      </c>
      <c r="AC81" s="2">
        <f t="shared" si="9"/>
        <v>748865.93103448278</v>
      </c>
      <c r="AD81" s="3">
        <f t="shared" si="10"/>
        <v>22254538.032951072</v>
      </c>
      <c r="AE81" s="2">
        <f>IF(AE79&gt;=52800000,52800000,IF(AB60=Graph!G$1*1000,AE80+Graph!G$1*1000,AC81))</f>
        <v>748865.93103448278</v>
      </c>
      <c r="AF81" s="3">
        <f t="shared" si="11"/>
        <v>748865.93103448278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11</v>
      </c>
      <c r="C82" s="7"/>
      <c r="D82" s="2" t="e">
        <f t="shared" si="12"/>
        <v>#N/A</v>
      </c>
      <c r="E82" s="2" t="e">
        <f t="shared" si="22"/>
        <v>#N/A</v>
      </c>
      <c r="F82" s="2">
        <v>496315.87010803819</v>
      </c>
      <c r="G82" s="2">
        <f t="shared" si="25"/>
        <v>496315.87010803819</v>
      </c>
      <c r="H82" s="2">
        <f t="shared" si="13"/>
        <v>22820808.179831833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736828.42857142875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503255.76830732822</v>
      </c>
      <c r="Q82" s="2">
        <f t="shared" si="26"/>
        <v>503255.76830732822</v>
      </c>
      <c r="R82" s="2">
        <f t="shared" si="16"/>
        <v>23506659.732292891</v>
      </c>
      <c r="S82" s="2">
        <f t="shared" si="17"/>
        <v>496315.87010803819</v>
      </c>
      <c r="T82" s="2">
        <f t="shared" si="18"/>
        <v>11061.857142857159</v>
      </c>
      <c r="U82" s="2">
        <f t="shared" si="19"/>
        <v>503255.76830732822</v>
      </c>
      <c r="V82" s="2">
        <f t="shared" si="5"/>
        <v>762237.72413793101</v>
      </c>
      <c r="W82" s="2">
        <f t="shared" si="20"/>
        <v>13371.793103448232</v>
      </c>
      <c r="X82" s="2">
        <f t="shared" si="6"/>
        <v>489883.97520387999</v>
      </c>
      <c r="Y82" s="2">
        <f t="shared" si="7"/>
        <v>22744422.008154951</v>
      </c>
      <c r="Z82" s="2" t="str">
        <f t="shared" si="8"/>
        <v>HERE</v>
      </c>
      <c r="AA82" s="2">
        <f>IF(Z82="HERE",Y82,AA81+Graph!$G$1*1000)</f>
        <v>22744422.008154951</v>
      </c>
      <c r="AB82" s="2">
        <f t="shared" si="21"/>
        <v>489883.97520387918</v>
      </c>
      <c r="AC82" s="2">
        <f t="shared" si="9"/>
        <v>762237.72413793101</v>
      </c>
      <c r="AD82" s="3">
        <f t="shared" si="10"/>
        <v>22744422.008154951</v>
      </c>
      <c r="AE82" s="2">
        <f>IF(AE80&gt;=52800000,52800000,IF(AB61=Graph!G$1*1000,AE81+Graph!G$1*1000,AC82))</f>
        <v>762237.72413793101</v>
      </c>
      <c r="AF82" s="3">
        <f t="shared" si="11"/>
        <v>762237.72413793101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12</v>
      </c>
      <c r="C83" s="7"/>
      <c r="D83" s="2" t="e">
        <f t="shared" si="12"/>
        <v>#N/A</v>
      </c>
      <c r="E83" s="2" t="e">
        <f t="shared" si="22"/>
        <v>#N/A</v>
      </c>
      <c r="F83" s="2">
        <v>500330.18631452322</v>
      </c>
      <c r="G83" s="2">
        <f t="shared" si="25"/>
        <v>500330.18631452322</v>
      </c>
      <c r="H83" s="2">
        <f t="shared" si="13"/>
        <v>23321138.366146356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747890.28571428591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507372.54501801729</v>
      </c>
      <c r="Q83" s="2">
        <f t="shared" si="26"/>
        <v>507372.54501801729</v>
      </c>
      <c r="R83" s="2">
        <f t="shared" si="16"/>
        <v>24014032.277310908</v>
      </c>
      <c r="S83" s="2">
        <f t="shared" si="17"/>
        <v>500330.18631452322</v>
      </c>
      <c r="T83" s="2">
        <f t="shared" si="18"/>
        <v>11061.857142857159</v>
      </c>
      <c r="U83" s="2">
        <f t="shared" si="19"/>
        <v>507372.54501801729</v>
      </c>
      <c r="V83" s="2">
        <f t="shared" si="5"/>
        <v>775609.51724137925</v>
      </c>
      <c r="W83" s="2">
        <f t="shared" si="20"/>
        <v>13371.793103448232</v>
      </c>
      <c r="X83" s="2">
        <f t="shared" si="6"/>
        <v>494000.75191456906</v>
      </c>
      <c r="Y83" s="2">
        <f t="shared" si="7"/>
        <v>23238422.760069519</v>
      </c>
      <c r="Z83" s="2" t="str">
        <f t="shared" si="8"/>
        <v>HERE</v>
      </c>
      <c r="AA83" s="2">
        <f>IF(Z83="HERE",Y83,AA82+Graph!$G$1*1000)</f>
        <v>23238422.760069519</v>
      </c>
      <c r="AB83" s="2">
        <f t="shared" si="21"/>
        <v>494000.75191456825</v>
      </c>
      <c r="AC83" s="2">
        <f t="shared" si="9"/>
        <v>775609.51724137925</v>
      </c>
      <c r="AD83" s="3">
        <f t="shared" si="10"/>
        <v>23238422.760069519</v>
      </c>
      <c r="AE83" s="2">
        <f>IF(AE81&gt;=52800000,52800000,IF(AB62=Graph!G$1*1000,AE82+Graph!G$1*1000,AC83))</f>
        <v>775609.51724137925</v>
      </c>
      <c r="AF83" s="3">
        <f t="shared" si="11"/>
        <v>775609.51724137925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13</v>
      </c>
      <c r="C84" s="7"/>
      <c r="D84" s="2" t="e">
        <f t="shared" si="12"/>
        <v>#N/A</v>
      </c>
      <c r="E84" s="2" t="e">
        <f t="shared" si="22"/>
        <v>#N/A</v>
      </c>
      <c r="F84" s="2">
        <v>504344.50252100825</v>
      </c>
      <c r="G84" s="2">
        <f t="shared" si="25"/>
        <v>504344.50252100825</v>
      </c>
      <c r="H84" s="2">
        <f t="shared" si="13"/>
        <v>23825482.868667364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758952.14285714307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511489.32172867656</v>
      </c>
      <c r="Q84" s="2">
        <f t="shared" si="26"/>
        <v>511489.32172867656</v>
      </c>
      <c r="R84" s="2">
        <f t="shared" si="16"/>
        <v>24525521.599039584</v>
      </c>
      <c r="S84" s="2">
        <f t="shared" si="17"/>
        <v>504344.50252100825</v>
      </c>
      <c r="T84" s="2">
        <f t="shared" si="18"/>
        <v>11061.857142857159</v>
      </c>
      <c r="U84" s="2">
        <f t="shared" si="19"/>
        <v>511489.32172867656</v>
      </c>
      <c r="V84" s="2">
        <f t="shared" si="5"/>
        <v>788981.31034482759</v>
      </c>
      <c r="W84" s="2">
        <f t="shared" si="20"/>
        <v>13371.793103448348</v>
      </c>
      <c r="X84" s="2">
        <f t="shared" si="6"/>
        <v>498117.52862522821</v>
      </c>
      <c r="Y84" s="2">
        <f t="shared" si="7"/>
        <v>23736540.288694747</v>
      </c>
      <c r="Z84" s="2" t="str">
        <f t="shared" si="8"/>
        <v>HERE</v>
      </c>
      <c r="AA84" s="2">
        <f>IF(Z84="HERE",Y84,AA83+Graph!$G$1*1000)</f>
        <v>23736540.288694747</v>
      </c>
      <c r="AB84" s="2">
        <f t="shared" si="21"/>
        <v>498117.52862522751</v>
      </c>
      <c r="AC84" s="2">
        <f t="shared" si="9"/>
        <v>788981.31034482759</v>
      </c>
      <c r="AD84" s="3">
        <f t="shared" si="10"/>
        <v>23736540.288694747</v>
      </c>
      <c r="AE84" s="2">
        <f>IF(AE82&gt;=52800000,52800000,IF(AB63=Graph!G$1*1000,AE83+Graph!G$1*1000,AC84))</f>
        <v>788981.31034482759</v>
      </c>
      <c r="AF84" s="3">
        <f t="shared" si="11"/>
        <v>788981.31034482759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14</v>
      </c>
      <c r="C85" s="7"/>
      <c r="D85" s="2" t="e">
        <f t="shared" si="12"/>
        <v>#N/A</v>
      </c>
      <c r="E85" s="2" t="e">
        <f t="shared" si="22"/>
        <v>#N/A</v>
      </c>
      <c r="F85" s="2">
        <v>508358.81872749329</v>
      </c>
      <c r="G85" s="2">
        <f t="shared" si="25"/>
        <v>508358.81872749329</v>
      </c>
      <c r="H85" s="2">
        <f t="shared" si="13"/>
        <v>24333841.687394857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770014.00000000023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515606.09843936563</v>
      </c>
      <c r="Q85" s="2">
        <f t="shared" si="26"/>
        <v>515606.09843936563</v>
      </c>
      <c r="R85" s="2">
        <f t="shared" si="16"/>
        <v>25041127.69747895</v>
      </c>
      <c r="S85" s="2">
        <f t="shared" si="17"/>
        <v>508358.81872749329</v>
      </c>
      <c r="T85" s="2">
        <f t="shared" si="18"/>
        <v>11061.857142857159</v>
      </c>
      <c r="U85" s="2">
        <f t="shared" si="19"/>
        <v>515606.09843936563</v>
      </c>
      <c r="V85" s="2">
        <f t="shared" si="5"/>
        <v>802353.10344827583</v>
      </c>
      <c r="W85" s="2">
        <f t="shared" si="20"/>
        <v>13371.793103448232</v>
      </c>
      <c r="X85" s="2">
        <f t="shared" si="6"/>
        <v>502234.30533591739</v>
      </c>
      <c r="Y85" s="2">
        <f t="shared" si="7"/>
        <v>24238774.594030663</v>
      </c>
      <c r="Z85" s="2" t="str">
        <f t="shared" si="8"/>
        <v>HERE</v>
      </c>
      <c r="AA85" s="2">
        <f>IF(Z85="HERE",Y85,AA84+Graph!$G$1*1000)</f>
        <v>24238774.594030663</v>
      </c>
      <c r="AB85" s="2">
        <f t="shared" si="21"/>
        <v>502234.30533591658</v>
      </c>
      <c r="AC85" s="2">
        <f t="shared" si="9"/>
        <v>802353.10344827583</v>
      </c>
      <c r="AD85" s="3">
        <f t="shared" si="10"/>
        <v>24238774.594030663</v>
      </c>
      <c r="AE85" s="2">
        <f>IF(AE83&gt;=52800000,52800000,IF(AB64=Graph!G$1*1000,AE84+Graph!G$1*1000,AC85))</f>
        <v>802353.10344827583</v>
      </c>
      <c r="AF85" s="3">
        <f t="shared" si="11"/>
        <v>802353.10344827583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15</v>
      </c>
      <c r="C86" s="7"/>
      <c r="D86" s="2" t="e">
        <f t="shared" si="12"/>
        <v>#N/A</v>
      </c>
      <c r="E86" s="2" t="e">
        <f t="shared" si="22"/>
        <v>#N/A</v>
      </c>
      <c r="F86" s="2">
        <v>512373.13493397832</v>
      </c>
      <c r="G86" s="2">
        <f t="shared" si="25"/>
        <v>512373.13493397832</v>
      </c>
      <c r="H86" s="2">
        <f t="shared" si="13"/>
        <v>24846214.822328836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781075.85714285739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519722.87515005469</v>
      </c>
      <c r="Q86" s="2">
        <f t="shared" si="26"/>
        <v>519722.87515005469</v>
      </c>
      <c r="R86" s="2">
        <f t="shared" si="16"/>
        <v>25560850.572629005</v>
      </c>
      <c r="S86" s="2">
        <f t="shared" si="17"/>
        <v>512373.13493397832</v>
      </c>
      <c r="T86" s="2">
        <f t="shared" si="18"/>
        <v>11061.857142857159</v>
      </c>
      <c r="U86" s="2">
        <f t="shared" si="19"/>
        <v>519722.87515005469</v>
      </c>
      <c r="V86" s="2">
        <f t="shared" si="5"/>
        <v>815724.89655172406</v>
      </c>
      <c r="W86" s="2">
        <f t="shared" si="20"/>
        <v>13371.793103448232</v>
      </c>
      <c r="X86" s="2">
        <f t="shared" si="6"/>
        <v>506351.08204660646</v>
      </c>
      <c r="Y86" s="2">
        <f t="shared" si="7"/>
        <v>24745125.676077269</v>
      </c>
      <c r="Z86" s="2" t="str">
        <f t="shared" si="8"/>
        <v>HERE</v>
      </c>
      <c r="AA86" s="2">
        <f>IF(Z86="HERE",Y86,AA85+Graph!$G$1*1000)</f>
        <v>24745125.676077269</v>
      </c>
      <c r="AB86" s="2">
        <f t="shared" si="21"/>
        <v>506351.08204660565</v>
      </c>
      <c r="AC86" s="2">
        <f t="shared" si="9"/>
        <v>815724.89655172406</v>
      </c>
      <c r="AD86" s="3">
        <f t="shared" si="10"/>
        <v>24745125.676077269</v>
      </c>
      <c r="AE86" s="2">
        <f>IF(AE84&gt;=52800000,52800000,IF(AB65=Graph!G$1*1000,AE85+Graph!G$1*1000,AC86))</f>
        <v>815724.89655172406</v>
      </c>
      <c r="AF86" s="3">
        <f t="shared" si="11"/>
        <v>815724.89655172406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16</v>
      </c>
      <c r="C87" s="7"/>
      <c r="D87" s="2" t="e">
        <f t="shared" si="12"/>
        <v>#N/A</v>
      </c>
      <c r="E87" s="2" t="e">
        <f t="shared" si="22"/>
        <v>#N/A</v>
      </c>
      <c r="F87" s="2">
        <v>516387.45114043355</v>
      </c>
      <c r="G87" s="2">
        <f t="shared" si="25"/>
        <v>516387.45114043355</v>
      </c>
      <c r="H87" s="2">
        <f t="shared" si="13"/>
        <v>25362602.273469269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792137.71428571455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523839.65186074376</v>
      </c>
      <c r="Q87" s="2">
        <f t="shared" si="26"/>
        <v>523839.65186074376</v>
      </c>
      <c r="R87" s="2">
        <f t="shared" si="16"/>
        <v>26084690.224489748</v>
      </c>
      <c r="S87" s="2">
        <f t="shared" si="17"/>
        <v>516387.45114043355</v>
      </c>
      <c r="T87" s="2">
        <f t="shared" si="18"/>
        <v>11061.857142857159</v>
      </c>
      <c r="U87" s="2">
        <f t="shared" si="19"/>
        <v>523839.65186074376</v>
      </c>
      <c r="V87" s="2">
        <f t="shared" si="5"/>
        <v>829096.68965517241</v>
      </c>
      <c r="W87" s="2">
        <f t="shared" si="20"/>
        <v>13371.793103448348</v>
      </c>
      <c r="X87" s="2">
        <f t="shared" si="6"/>
        <v>510467.85875729541</v>
      </c>
      <c r="Y87" s="2">
        <f t="shared" si="7"/>
        <v>25255593.534834564</v>
      </c>
      <c r="Z87" s="2" t="str">
        <f t="shared" si="8"/>
        <v>HERE</v>
      </c>
      <c r="AA87" s="2">
        <f>IF(Z87="HERE",Y87,AA86+Graph!$G$1*1000)</f>
        <v>25255593.534834564</v>
      </c>
      <c r="AB87" s="2">
        <f t="shared" si="21"/>
        <v>510467.85875729471</v>
      </c>
      <c r="AC87" s="2">
        <f t="shared" si="9"/>
        <v>829096.68965517241</v>
      </c>
      <c r="AD87" s="3">
        <f t="shared" si="10"/>
        <v>25255593.534834564</v>
      </c>
      <c r="AE87" s="2">
        <f>IF(AE85&gt;=52800000,52800000,IF(AB66=Graph!G$1*1000,AE86+Graph!G$1*1000,AC87))</f>
        <v>829096.68965517241</v>
      </c>
      <c r="AF87" s="3">
        <f t="shared" si="11"/>
        <v>829096.68965517241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17</v>
      </c>
      <c r="C88" s="7"/>
      <c r="D88" s="2" t="e">
        <f t="shared" si="12"/>
        <v>#N/A</v>
      </c>
      <c r="E88" s="2" t="e">
        <f t="shared" si="22"/>
        <v>#N/A</v>
      </c>
      <c r="F88" s="2">
        <v>520401.76734691858</v>
      </c>
      <c r="G88" s="2">
        <f t="shared" si="25"/>
        <v>520401.76734691858</v>
      </c>
      <c r="H88" s="2">
        <f t="shared" si="13"/>
        <v>25883004.040816188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803199.57142857171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527956.42857143283</v>
      </c>
      <c r="Q88" s="2">
        <f t="shared" si="26"/>
        <v>527956.42857143283</v>
      </c>
      <c r="R88" s="2">
        <f t="shared" si="16"/>
        <v>26612646.653061181</v>
      </c>
      <c r="S88" s="2">
        <f t="shared" si="17"/>
        <v>520401.76734691858</v>
      </c>
      <c r="T88" s="2">
        <f t="shared" si="18"/>
        <v>11061.857142857159</v>
      </c>
      <c r="U88" s="2">
        <f t="shared" si="19"/>
        <v>527956.42857143283</v>
      </c>
      <c r="V88" s="2">
        <f t="shared" si="5"/>
        <v>842468.48275862075</v>
      </c>
      <c r="W88" s="2">
        <f t="shared" si="20"/>
        <v>13371.793103448348</v>
      </c>
      <c r="X88" s="2">
        <f t="shared" si="6"/>
        <v>514584.63546798448</v>
      </c>
      <c r="Y88" s="2">
        <f t="shared" si="7"/>
        <v>25770178.170302548</v>
      </c>
      <c r="Z88" s="2" t="str">
        <f t="shared" si="8"/>
        <v>HERE</v>
      </c>
      <c r="AA88" s="2">
        <f>IF(Z88="HERE",Y88,AA87+Graph!$G$1*1000)</f>
        <v>25770178.170302548</v>
      </c>
      <c r="AB88" s="2">
        <f t="shared" si="21"/>
        <v>514584.63546798378</v>
      </c>
      <c r="AC88" s="2">
        <f t="shared" si="9"/>
        <v>842468.48275862075</v>
      </c>
      <c r="AD88" s="3">
        <f t="shared" si="10"/>
        <v>25770178.170302548</v>
      </c>
      <c r="AE88" s="2">
        <f>IF(AE86&gt;=52800000,52800000,IF(AB67=Graph!G$1*1000,AE87+Graph!G$1*1000,AC88))</f>
        <v>842468.48275862075</v>
      </c>
      <c r="AF88" s="3">
        <f t="shared" si="11"/>
        <v>842468.48275862075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18</v>
      </c>
      <c r="C89" s="7"/>
      <c r="D89" s="2" t="e">
        <f t="shared" si="12"/>
        <v>#N/A</v>
      </c>
      <c r="E89" s="2" t="e">
        <f t="shared" si="22"/>
        <v>#N/A</v>
      </c>
      <c r="F89" s="2">
        <v>524416.08355340362</v>
      </c>
      <c r="G89" s="2">
        <f t="shared" si="25"/>
        <v>524416.08355340362</v>
      </c>
      <c r="H89" s="2">
        <f t="shared" si="13"/>
        <v>26407420.124369591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814261.42857142887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532073.2052821219</v>
      </c>
      <c r="Q89" s="2">
        <f t="shared" si="26"/>
        <v>532073.2052821219</v>
      </c>
      <c r="R89" s="2">
        <f t="shared" si="16"/>
        <v>27144719.858343303</v>
      </c>
      <c r="S89" s="2">
        <f t="shared" si="17"/>
        <v>524416.08355340362</v>
      </c>
      <c r="T89" s="2">
        <f t="shared" si="18"/>
        <v>11061.857142857159</v>
      </c>
      <c r="U89" s="2">
        <f t="shared" si="19"/>
        <v>532073.2052821219</v>
      </c>
      <c r="V89" s="2">
        <f t="shared" si="5"/>
        <v>855840.27586206899</v>
      </c>
      <c r="W89" s="2">
        <f t="shared" si="20"/>
        <v>13371.793103448232</v>
      </c>
      <c r="X89" s="2">
        <f t="shared" si="6"/>
        <v>518701.41217867367</v>
      </c>
      <c r="Y89" s="2">
        <f t="shared" si="7"/>
        <v>26288879.58248122</v>
      </c>
      <c r="Z89" s="2" t="str">
        <f t="shared" si="8"/>
        <v>HERE</v>
      </c>
      <c r="AA89" s="2">
        <f>IF(Z89="HERE",Y89,AA88+Graph!$G$1*1000)</f>
        <v>26288879.58248122</v>
      </c>
      <c r="AB89" s="2">
        <f t="shared" si="21"/>
        <v>518701.41217867285</v>
      </c>
      <c r="AC89" s="2">
        <f t="shared" si="9"/>
        <v>855840.27586206899</v>
      </c>
      <c r="AD89" s="3">
        <f t="shared" si="10"/>
        <v>26288879.58248122</v>
      </c>
      <c r="AE89" s="2">
        <f>IF(AE87&gt;=52800000,52800000,IF(AB68=Graph!G$1*1000,AE88+Graph!G$1*1000,AC89))</f>
        <v>855840.27586206899</v>
      </c>
      <c r="AF89" s="3">
        <f t="shared" si="11"/>
        <v>855840.27586206899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19</v>
      </c>
      <c r="C90" s="7"/>
      <c r="D90" s="2" t="e">
        <f t="shared" si="12"/>
        <v>#N/A</v>
      </c>
      <c r="E90" s="2" t="e">
        <f t="shared" si="22"/>
        <v>#N/A</v>
      </c>
      <c r="F90" s="2">
        <v>528430.39975988865</v>
      </c>
      <c r="G90" s="2">
        <f t="shared" si="25"/>
        <v>528430.39975988865</v>
      </c>
      <c r="H90" s="2">
        <f t="shared" si="13"/>
        <v>26935850.52412948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825323.28571428603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536189.98199278116</v>
      </c>
      <c r="Q90" s="2">
        <f t="shared" si="26"/>
        <v>536189.98199278116</v>
      </c>
      <c r="R90" s="2">
        <f t="shared" si="16"/>
        <v>27680909.840336084</v>
      </c>
      <c r="S90" s="2">
        <f t="shared" si="17"/>
        <v>528430.39975988865</v>
      </c>
      <c r="T90" s="2">
        <f t="shared" si="18"/>
        <v>11061.857142857159</v>
      </c>
      <c r="U90" s="2">
        <f t="shared" si="19"/>
        <v>536189.98199278116</v>
      </c>
      <c r="V90" s="2">
        <f t="shared" si="5"/>
        <v>869212.06896551722</v>
      </c>
      <c r="W90" s="2">
        <f t="shared" si="20"/>
        <v>13371.793103448232</v>
      </c>
      <c r="X90" s="2">
        <f t="shared" si="6"/>
        <v>522818.18888933293</v>
      </c>
      <c r="Y90" s="2">
        <f t="shared" si="7"/>
        <v>26811697.771370552</v>
      </c>
      <c r="Z90" s="2" t="str">
        <f t="shared" si="8"/>
        <v>HERE</v>
      </c>
      <c r="AA90" s="2">
        <f>IF(Z90="HERE",Y90,AA89+Graph!$G$1*1000)</f>
        <v>26811697.771370552</v>
      </c>
      <c r="AB90" s="2">
        <f t="shared" si="21"/>
        <v>522818.18888933212</v>
      </c>
      <c r="AC90" s="2">
        <f t="shared" si="9"/>
        <v>869212.06896551722</v>
      </c>
      <c r="AD90" s="3">
        <f t="shared" si="10"/>
        <v>26811697.771370552</v>
      </c>
      <c r="AE90" s="2">
        <f>IF(AE88&gt;=52800000,52800000,IF(AB69=Graph!G$1*1000,AE89+Graph!G$1*1000,AC90))</f>
        <v>869212.06896551722</v>
      </c>
      <c r="AF90" s="3">
        <f t="shared" si="11"/>
        <v>869212.06896551722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20</v>
      </c>
      <c r="C91" s="7"/>
      <c r="D91" s="2" t="e">
        <f t="shared" si="12"/>
        <v>#N/A</v>
      </c>
      <c r="E91" s="2" t="e">
        <f t="shared" si="22"/>
        <v>#N/A</v>
      </c>
      <c r="F91" s="2">
        <v>532444.71596637368</v>
      </c>
      <c r="G91" s="2">
        <f t="shared" si="25"/>
        <v>532444.71596637368</v>
      </c>
      <c r="H91" s="2">
        <f t="shared" si="13"/>
        <v>27468295.240095854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836385.14285714319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540306.75870347023</v>
      </c>
      <c r="Q91" s="2">
        <f t="shared" si="26"/>
        <v>540306.75870347023</v>
      </c>
      <c r="R91" s="2">
        <f t="shared" si="16"/>
        <v>28221216.599039555</v>
      </c>
      <c r="S91" s="2">
        <f t="shared" si="17"/>
        <v>532444.71596637368</v>
      </c>
      <c r="T91" s="2">
        <f t="shared" si="18"/>
        <v>11061.857142857159</v>
      </c>
      <c r="U91" s="2">
        <f t="shared" si="19"/>
        <v>540306.75870347023</v>
      </c>
      <c r="V91" s="2">
        <f t="shared" si="5"/>
        <v>882583.86206896557</v>
      </c>
      <c r="W91" s="2">
        <f t="shared" si="20"/>
        <v>13371.793103448348</v>
      </c>
      <c r="X91" s="2">
        <f t="shared" si="6"/>
        <v>526934.96560002188</v>
      </c>
      <c r="Y91" s="2">
        <f t="shared" si="7"/>
        <v>27338632.736970574</v>
      </c>
      <c r="Z91" s="2" t="str">
        <f t="shared" si="8"/>
        <v>HERE</v>
      </c>
      <c r="AA91" s="2">
        <f>IF(Z91="HERE",Y91,AA90+Graph!$G$1*1000)</f>
        <v>27338632.736970574</v>
      </c>
      <c r="AB91" s="2">
        <f t="shared" si="21"/>
        <v>526934.96560002118</v>
      </c>
      <c r="AC91" s="2">
        <f t="shared" si="9"/>
        <v>882583.86206896557</v>
      </c>
      <c r="AD91" s="3">
        <f t="shared" si="10"/>
        <v>27338632.736970574</v>
      </c>
      <c r="AE91" s="2">
        <f>IF(AE89&gt;=52800000,52800000,IF(AB70=Graph!G$1*1000,AE90+Graph!G$1*1000,AC91))</f>
        <v>882583.86206896557</v>
      </c>
      <c r="AF91" s="3">
        <f t="shared" si="11"/>
        <v>882583.86206896557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21</v>
      </c>
      <c r="C92" s="7"/>
      <c r="D92" s="2" t="e">
        <f t="shared" si="12"/>
        <v>#N/A</v>
      </c>
      <c r="E92" s="2" t="e">
        <f t="shared" si="22"/>
        <v>#N/A</v>
      </c>
      <c r="F92" s="2">
        <v>536459.03217285872</v>
      </c>
      <c r="G92" s="2">
        <f t="shared" si="25"/>
        <v>536459.03217285872</v>
      </c>
      <c r="H92" s="2">
        <f t="shared" si="13"/>
        <v>28004754.272268713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847447.00000000035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544423.5354141593</v>
      </c>
      <c r="Q92" s="2">
        <f t="shared" si="26"/>
        <v>544423.5354141593</v>
      </c>
      <c r="R92" s="2">
        <f t="shared" si="16"/>
        <v>28765640.134453714</v>
      </c>
      <c r="S92" s="2">
        <f t="shared" si="17"/>
        <v>536459.03217285872</v>
      </c>
      <c r="T92" s="2">
        <f t="shared" si="18"/>
        <v>11061.857142857159</v>
      </c>
      <c r="U92" s="2">
        <f t="shared" si="19"/>
        <v>544423.5354141593</v>
      </c>
      <c r="V92" s="2">
        <f t="shared" si="5"/>
        <v>895955.6551724138</v>
      </c>
      <c r="W92" s="2">
        <f t="shared" si="20"/>
        <v>13371.793103448232</v>
      </c>
      <c r="X92" s="2">
        <f t="shared" si="6"/>
        <v>531051.74231071107</v>
      </c>
      <c r="Y92" s="2">
        <f t="shared" si="7"/>
        <v>27869684.479281284</v>
      </c>
      <c r="Z92" s="2" t="str">
        <f t="shared" si="8"/>
        <v>HERE</v>
      </c>
      <c r="AA92" s="2">
        <f>IF(Z92="HERE",Y92,AA91+Graph!$G$1*1000)</f>
        <v>27869684.479281284</v>
      </c>
      <c r="AB92" s="2">
        <f t="shared" si="21"/>
        <v>531051.74231071025</v>
      </c>
      <c r="AC92" s="2">
        <f t="shared" si="9"/>
        <v>895955.6551724138</v>
      </c>
      <c r="AD92" s="3">
        <f t="shared" si="10"/>
        <v>27869684.479281284</v>
      </c>
      <c r="AE92" s="2">
        <f>IF(AE90&gt;=52800000,52800000,IF(AB71=Graph!G$1*1000,AE91+Graph!G$1*1000,AC92))</f>
        <v>895955.6551724138</v>
      </c>
      <c r="AF92" s="3">
        <f t="shared" si="11"/>
        <v>895955.6551724138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22</v>
      </c>
      <c r="C93" s="7"/>
      <c r="D93" s="2" t="e">
        <f t="shared" si="12"/>
        <v>#N/A</v>
      </c>
      <c r="E93" s="2" t="e">
        <f t="shared" si="22"/>
        <v>#N/A</v>
      </c>
      <c r="F93" s="2">
        <v>540473.34837934375</v>
      </c>
      <c r="G93" s="2">
        <f t="shared" si="25"/>
        <v>540473.34837934375</v>
      </c>
      <c r="H93" s="2">
        <f t="shared" si="13"/>
        <v>28545227.620648056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858508.85714285751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548540.31212484837</v>
      </c>
      <c r="Q93" s="2">
        <f t="shared" si="26"/>
        <v>548540.31212484837</v>
      </c>
      <c r="R93" s="2">
        <f t="shared" si="16"/>
        <v>29314180.446578562</v>
      </c>
      <c r="S93" s="2">
        <f t="shared" si="17"/>
        <v>540473.34837934375</v>
      </c>
      <c r="T93" s="2">
        <f t="shared" si="18"/>
        <v>11061.857142857159</v>
      </c>
      <c r="U93" s="2">
        <f t="shared" si="19"/>
        <v>548540.31212484837</v>
      </c>
      <c r="V93" s="2">
        <f t="shared" si="5"/>
        <v>909327.44827586203</v>
      </c>
      <c r="W93" s="2">
        <f t="shared" si="20"/>
        <v>13371.793103448232</v>
      </c>
      <c r="X93" s="2">
        <f t="shared" si="6"/>
        <v>535168.51902140013</v>
      </c>
      <c r="Y93" s="2">
        <f t="shared" si="7"/>
        <v>28404852.998302683</v>
      </c>
      <c r="Z93" s="2" t="str">
        <f t="shared" si="8"/>
        <v>HERE</v>
      </c>
      <c r="AA93" s="2">
        <f>IF(Z93="HERE",Y93,AA92+Graph!$G$1*1000)</f>
        <v>28404852.998302683</v>
      </c>
      <c r="AB93" s="2">
        <f t="shared" si="21"/>
        <v>535168.51902139932</v>
      </c>
      <c r="AC93" s="2">
        <f t="shared" si="9"/>
        <v>909327.44827586203</v>
      </c>
      <c r="AD93" s="3">
        <f t="shared" si="10"/>
        <v>28404852.998302683</v>
      </c>
      <c r="AE93" s="2">
        <f>IF(AE91&gt;=52800000,52800000,IF(AB72=Graph!G$1*1000,AE92+Graph!G$1*1000,AC93))</f>
        <v>909327.44827586203</v>
      </c>
      <c r="AF93" s="3">
        <f t="shared" si="11"/>
        <v>909327.44827586203</v>
      </c>
      <c r="AG93" s="3">
        <f t="shared" si="29"/>
        <v>16259179.476942489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23</v>
      </c>
      <c r="C94" s="7"/>
      <c r="D94" s="2" t="e">
        <f t="shared" si="12"/>
        <v>#N/A</v>
      </c>
      <c r="E94" s="2" t="e">
        <f t="shared" si="22"/>
        <v>#N/A</v>
      </c>
      <c r="F94" s="2">
        <v>544487.66458582878</v>
      </c>
      <c r="G94" s="2">
        <f t="shared" si="25"/>
        <v>544487.66458582878</v>
      </c>
      <c r="H94" s="2">
        <f t="shared" si="13"/>
        <v>29089715.285233885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869570.71428571467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552657.08883553743</v>
      </c>
      <c r="Q94" s="2">
        <f t="shared" si="26"/>
        <v>550000</v>
      </c>
      <c r="R94" s="2">
        <f t="shared" si="16"/>
        <v>29864180.446578562</v>
      </c>
      <c r="S94" s="2">
        <f t="shared" si="17"/>
        <v>544487.66458582878</v>
      </c>
      <c r="T94" s="2">
        <f t="shared" si="18"/>
        <v>11061.857142857159</v>
      </c>
      <c r="U94" s="2">
        <f t="shared" si="19"/>
        <v>550000</v>
      </c>
      <c r="V94" s="2">
        <f t="shared" si="5"/>
        <v>922699.24137931038</v>
      </c>
      <c r="W94" s="2">
        <f t="shared" si="20"/>
        <v>13371.793103448348</v>
      </c>
      <c r="X94" s="2">
        <f t="shared" si="6"/>
        <v>536628.20689655165</v>
      </c>
      <c r="Y94" s="2">
        <f t="shared" si="7"/>
        <v>28941481.205199234</v>
      </c>
      <c r="Z94" s="2" t="str">
        <f t="shared" si="8"/>
        <v>HERE</v>
      </c>
      <c r="AA94" s="2">
        <f>IF(Z94="HERE",Y94,AA93+Graph!$G$1*1000)</f>
        <v>28941481.205199234</v>
      </c>
      <c r="AB94" s="2">
        <f t="shared" si="21"/>
        <v>536628.20689655095</v>
      </c>
      <c r="AC94" s="2">
        <f t="shared" si="9"/>
        <v>922699.24137931038</v>
      </c>
      <c r="AD94" s="3">
        <f t="shared" si="10"/>
        <v>28941481.205199234</v>
      </c>
      <c r="AE94" s="2">
        <f>IF(AE92&gt;=52800000,52800000,IF(AB73=Graph!G$1*1000,AE93+Graph!G$1*1000,AC94))</f>
        <v>922699.24137931038</v>
      </c>
      <c r="AF94" s="3">
        <f t="shared" si="11"/>
        <v>922699.24137931038</v>
      </c>
      <c r="AG94" s="3">
        <f t="shared" si="29"/>
        <v>16667397.752924599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24</v>
      </c>
      <c r="C95" s="7"/>
      <c r="D95" s="2" t="e">
        <f t="shared" si="12"/>
        <v>#N/A</v>
      </c>
      <c r="E95" s="2" t="e">
        <f t="shared" si="22"/>
        <v>#N/A</v>
      </c>
      <c r="F95" s="2">
        <v>548501.98079231381</v>
      </c>
      <c r="G95" s="2">
        <f t="shared" si="25"/>
        <v>548501.98079231381</v>
      </c>
      <c r="H95" s="2">
        <f t="shared" si="13"/>
        <v>29638217.266026199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880632.57142857183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556773.8655462265</v>
      </c>
      <c r="Q95" s="2">
        <f t="shared" si="26"/>
        <v>550000</v>
      </c>
      <c r="R95" s="2">
        <f t="shared" si="16"/>
        <v>30414180.446578562</v>
      </c>
      <c r="S95" s="2">
        <f t="shared" si="17"/>
        <v>548501.98079231381</v>
      </c>
      <c r="T95" s="2">
        <f t="shared" si="18"/>
        <v>11061.857142857159</v>
      </c>
      <c r="U95" s="2">
        <f t="shared" si="19"/>
        <v>550000</v>
      </c>
      <c r="V95" s="2">
        <f t="shared" si="5"/>
        <v>936071.03448275861</v>
      </c>
      <c r="W95" s="2">
        <f t="shared" si="20"/>
        <v>13371.793103448232</v>
      </c>
      <c r="X95" s="2">
        <f t="shared" si="6"/>
        <v>536628.20689655177</v>
      </c>
      <c r="Y95" s="2">
        <f t="shared" ref="Y95:Y158" si="30">IF(COUNT($C96)=0,IF(COUNT($C95)=1,C95,SUM(Y94+X95)),C95)</f>
        <v>29478109.412095785</v>
      </c>
      <c r="Z95" s="2" t="str">
        <f t="shared" si="8"/>
        <v>HERE</v>
      </c>
      <c r="AA95" s="2">
        <f>IF(Z95="HERE",Y95,AA94+Graph!$G$1*1000)</f>
        <v>29478109.412095785</v>
      </c>
      <c r="AB95" s="2">
        <f t="shared" si="21"/>
        <v>536628.20689655095</v>
      </c>
      <c r="AC95" s="2">
        <f t="shared" ref="AC95:AC158" si="31">IF(Z96="HERE",V95,AC94)</f>
        <v>936071.03448275861</v>
      </c>
      <c r="AD95" s="3">
        <f t="shared" si="10"/>
        <v>29478109.412095785</v>
      </c>
      <c r="AE95" s="2">
        <f>IF(AE93&gt;=52800000,52800000,IF(AB74=Graph!G$1*1000,AE94+Graph!G$1*1000,AC95))</f>
        <v>936071.03448275861</v>
      </c>
      <c r="AF95" s="3">
        <f t="shared" si="11"/>
        <v>936071.03448275861</v>
      </c>
      <c r="AG95" s="3">
        <f t="shared" si="29"/>
        <v>17079321.127946328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25</v>
      </c>
      <c r="C96" s="7"/>
      <c r="D96" s="2" t="e">
        <f t="shared" si="12"/>
        <v>#N/A</v>
      </c>
      <c r="E96" s="2" t="e">
        <f t="shared" si="22"/>
        <v>#N/A</v>
      </c>
      <c r="F96" s="2">
        <v>552516.29699879885</v>
      </c>
      <c r="G96" s="2">
        <f t="shared" si="25"/>
        <v>538938.14285714284</v>
      </c>
      <c r="H96" s="2">
        <f t="shared" ref="H96:H159" si="32">IF(COUNT($C97)=0,IF(COUNT($C96)=1,C96,SUM(H95+G96)),C96)</f>
        <v>30177155.408883341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891694.42857142899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560890.64225688577</v>
      </c>
      <c r="Q96" s="2">
        <f t="shared" si="26"/>
        <v>550000</v>
      </c>
      <c r="R96" s="2">
        <f t="shared" ref="R96:R159" si="33">IF(COUNT($C97)=0,IF(COUNT($C96)=1,M96,SUM(R95+Q96)),M96)</f>
        <v>30964180.446578562</v>
      </c>
      <c r="S96" s="2">
        <f t="shared" si="17"/>
        <v>538938.14285714179</v>
      </c>
      <c r="T96" s="2">
        <f t="shared" si="18"/>
        <v>11061.857142857159</v>
      </c>
      <c r="U96" s="2">
        <f t="shared" si="19"/>
        <v>550000</v>
      </c>
      <c r="V96" s="2">
        <f t="shared" si="5"/>
        <v>949442.82758620684</v>
      </c>
      <c r="W96" s="2">
        <f t="shared" si="20"/>
        <v>13371.793103448232</v>
      </c>
      <c r="X96" s="2">
        <f t="shared" si="6"/>
        <v>536628.20689655177</v>
      </c>
      <c r="Y96" s="2">
        <f t="shared" si="30"/>
        <v>30014737.618992336</v>
      </c>
      <c r="Z96" s="2" t="str">
        <f t="shared" si="8"/>
        <v>HERE</v>
      </c>
      <c r="AA96" s="2">
        <f>IF(Z96="HERE",Y96,AA95+Graph!$G$1*1000)</f>
        <v>30014737.618992336</v>
      </c>
      <c r="AB96" s="2">
        <f t="shared" si="21"/>
        <v>536628.20689655095</v>
      </c>
      <c r="AC96" s="2">
        <f t="shared" si="31"/>
        <v>949442.82758620684</v>
      </c>
      <c r="AD96" s="3">
        <f t="shared" si="10"/>
        <v>30014737.618992336</v>
      </c>
      <c r="AE96" s="2">
        <f>IF(AE94&gt;=52800000,52800000,IF(AB75=Graph!G$1*1000,AE95+Graph!G$1*1000,AC96))</f>
        <v>949442.82758620684</v>
      </c>
      <c r="AF96" s="3">
        <f t="shared" si="11"/>
        <v>949442.82758620684</v>
      </c>
      <c r="AG96" s="3">
        <f t="shared" si="29"/>
        <v>17494949.60200768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26</v>
      </c>
      <c r="C97" s="7"/>
      <c r="D97" s="2" t="e">
        <f t="shared" si="12"/>
        <v>#N/A</v>
      </c>
      <c r="E97" s="2" t="e">
        <f t="shared" si="22"/>
        <v>#N/A</v>
      </c>
      <c r="F97" s="2">
        <v>556530.61320528388</v>
      </c>
      <c r="G97" s="2">
        <f t="shared" si="25"/>
        <v>538938.14285714284</v>
      </c>
      <c r="H97" s="2">
        <f t="shared" si="32"/>
        <v>30716093.551740482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902756.28571428615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565007.41896757483</v>
      </c>
      <c r="Q97" s="2">
        <f t="shared" si="26"/>
        <v>550000</v>
      </c>
      <c r="R97" s="2">
        <f t="shared" si="33"/>
        <v>31514180.446578562</v>
      </c>
      <c r="S97" s="2">
        <f t="shared" si="17"/>
        <v>538938.14285714179</v>
      </c>
      <c r="T97" s="2">
        <f t="shared" si="18"/>
        <v>11061.857142857159</v>
      </c>
      <c r="U97" s="2">
        <f t="shared" si="19"/>
        <v>550000</v>
      </c>
      <c r="V97" s="2">
        <f t="shared" si="5"/>
        <v>962814.62068965519</v>
      </c>
      <c r="W97" s="2">
        <f t="shared" si="20"/>
        <v>13371.793103448348</v>
      </c>
      <c r="X97" s="2">
        <f t="shared" si="6"/>
        <v>536628.20689655165</v>
      </c>
      <c r="Y97" s="2">
        <f t="shared" si="30"/>
        <v>30551365.825888887</v>
      </c>
      <c r="Z97" s="2" t="str">
        <f t="shared" si="8"/>
        <v>HERE</v>
      </c>
      <c r="AA97" s="2">
        <f>IF(Z97="HERE",Y97,AA96+Graph!$G$1*1000)</f>
        <v>30551365.825888887</v>
      </c>
      <c r="AB97" s="2">
        <f t="shared" si="21"/>
        <v>536628.20689655095</v>
      </c>
      <c r="AC97" s="2">
        <f t="shared" si="31"/>
        <v>962814.62068965519</v>
      </c>
      <c r="AD97" s="3">
        <f t="shared" si="10"/>
        <v>30551365.825888887</v>
      </c>
      <c r="AE97" s="2">
        <f>IF(AE95&gt;=52800000,52800000,IF(AB76=Graph!G$1*1000,AE96+Graph!G$1*1000,AC97))</f>
        <v>962814.62068965519</v>
      </c>
      <c r="AF97" s="3">
        <f t="shared" si="11"/>
        <v>962814.62068965519</v>
      </c>
      <c r="AG97" s="3">
        <f t="shared" si="29"/>
        <v>17914283.175108649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27</v>
      </c>
      <c r="C98" s="7"/>
      <c r="D98" s="2" t="e">
        <f t="shared" si="12"/>
        <v>#N/A</v>
      </c>
      <c r="E98" s="2" t="e">
        <f t="shared" si="22"/>
        <v>#N/A</v>
      </c>
      <c r="F98" s="2">
        <v>560544.92941176891</v>
      </c>
      <c r="G98" s="2">
        <f t="shared" si="25"/>
        <v>538938.14285714284</v>
      </c>
      <c r="H98" s="2">
        <f t="shared" si="32"/>
        <v>31255031.694597624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913818.14285714331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569124.1956782639</v>
      </c>
      <c r="Q98" s="2">
        <f t="shared" si="26"/>
        <v>550000</v>
      </c>
      <c r="R98" s="2">
        <f t="shared" si="33"/>
        <v>32064180.446578562</v>
      </c>
      <c r="S98" s="2">
        <f t="shared" si="17"/>
        <v>538938.14285714179</v>
      </c>
      <c r="T98" s="2">
        <f t="shared" si="18"/>
        <v>11061.857142857159</v>
      </c>
      <c r="U98" s="2">
        <f t="shared" si="19"/>
        <v>550000</v>
      </c>
      <c r="V98" s="2">
        <f t="shared" si="5"/>
        <v>976186.41379310342</v>
      </c>
      <c r="W98" s="2">
        <f t="shared" si="20"/>
        <v>13371.793103448232</v>
      </c>
      <c r="X98" s="2">
        <f t="shared" si="6"/>
        <v>536628.20689655177</v>
      </c>
      <c r="Y98" s="2">
        <f t="shared" si="30"/>
        <v>31087994.032785438</v>
      </c>
      <c r="Z98" s="2" t="str">
        <f t="shared" si="8"/>
        <v>HERE</v>
      </c>
      <c r="AA98" s="2">
        <f>IF(Z98="HERE",Y98,AA97+Graph!$G$1*1000)</f>
        <v>31087994.032785438</v>
      </c>
      <c r="AB98" s="2">
        <f t="shared" si="21"/>
        <v>536628.20689655095</v>
      </c>
      <c r="AC98" s="2">
        <f t="shared" si="31"/>
        <v>976186.41379310342</v>
      </c>
      <c r="AD98" s="3">
        <f t="shared" si="10"/>
        <v>31087994.032785438</v>
      </c>
      <c r="AE98" s="2">
        <f>IF(AE96&gt;=52800000,52800000,IF(AB77=Graph!G$1*1000,AE97+Graph!G$1*1000,AC98))</f>
        <v>976186.41379310342</v>
      </c>
      <c r="AF98" s="3">
        <f t="shared" si="11"/>
        <v>976186.41379310342</v>
      </c>
      <c r="AG98" s="3">
        <f t="shared" si="29"/>
        <v>18337321.847249236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28</v>
      </c>
      <c r="C99" s="7"/>
      <c r="D99" s="2" t="e">
        <f t="shared" si="12"/>
        <v>#N/A</v>
      </c>
      <c r="E99" s="2" t="e">
        <f t="shared" si="22"/>
        <v>#N/A</v>
      </c>
      <c r="F99" s="2">
        <v>564559.24561822414</v>
      </c>
      <c r="G99" s="2">
        <f t="shared" si="25"/>
        <v>538938.14285714284</v>
      </c>
      <c r="H99" s="2">
        <f t="shared" si="32"/>
        <v>31793969.837454766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924880.00000000047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573240.97238895297</v>
      </c>
      <c r="Q99" s="2">
        <f t="shared" si="26"/>
        <v>550000</v>
      </c>
      <c r="R99" s="2">
        <f t="shared" si="33"/>
        <v>32614180.446578562</v>
      </c>
      <c r="S99" s="2">
        <f t="shared" si="17"/>
        <v>538938.14285714179</v>
      </c>
      <c r="T99" s="2">
        <f t="shared" si="18"/>
        <v>11061.857142857159</v>
      </c>
      <c r="U99" s="2">
        <f t="shared" si="19"/>
        <v>550000</v>
      </c>
      <c r="V99" s="2">
        <f t="shared" si="5"/>
        <v>989558.20689655165</v>
      </c>
      <c r="W99" s="2">
        <f t="shared" si="20"/>
        <v>13371.793103448232</v>
      </c>
      <c r="X99" s="2">
        <f t="shared" si="6"/>
        <v>536628.20689655177</v>
      </c>
      <c r="Y99" s="2">
        <f t="shared" si="30"/>
        <v>31624622.239681989</v>
      </c>
      <c r="Z99" s="2" t="str">
        <f t="shared" si="8"/>
        <v>HERE</v>
      </c>
      <c r="AA99" s="2">
        <f>IF(Z99="HERE",Y99,AA98+Graph!$G$1*1000)</f>
        <v>31624622.239681989</v>
      </c>
      <c r="AB99" s="2">
        <f t="shared" si="21"/>
        <v>536628.20689655095</v>
      </c>
      <c r="AC99" s="2">
        <f t="shared" si="31"/>
        <v>989558.20689655165</v>
      </c>
      <c r="AD99" s="3">
        <f t="shared" si="10"/>
        <v>31624622.239681989</v>
      </c>
      <c r="AE99" s="2">
        <f>IF(AE97&gt;=52800000,52800000,IF(AB78=Graph!G$1*1000,AE98+Graph!G$1*1000,AC99))</f>
        <v>989558.20689655165</v>
      </c>
      <c r="AF99" s="3">
        <f t="shared" si="11"/>
        <v>989558.20689655165</v>
      </c>
      <c r="AG99" s="3">
        <f t="shared" si="29"/>
        <v>18764065.618429419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29</v>
      </c>
      <c r="C100" s="14"/>
      <c r="D100" s="13" t="e">
        <f t="shared" si="12"/>
        <v>#N/A</v>
      </c>
      <c r="E100" s="13" t="e">
        <f t="shared" si="22"/>
        <v>#N/A</v>
      </c>
      <c r="F100" s="13">
        <v>568573.56182470918</v>
      </c>
      <c r="G100" s="2">
        <f t="shared" si="25"/>
        <v>538938.14285714284</v>
      </c>
      <c r="H100" s="13">
        <f t="shared" si="32"/>
        <v>32332907.980311908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935941.85714285763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577357.74909964204</v>
      </c>
      <c r="Q100" s="2">
        <f t="shared" si="26"/>
        <v>550000</v>
      </c>
      <c r="R100" s="13">
        <f t="shared" si="33"/>
        <v>33164180.446578562</v>
      </c>
      <c r="S100" s="13">
        <f t="shared" si="17"/>
        <v>538938.14285714179</v>
      </c>
      <c r="T100" s="13">
        <f t="shared" si="18"/>
        <v>11061.857142857159</v>
      </c>
      <c r="U100" s="13">
        <f t="shared" si="19"/>
        <v>550000</v>
      </c>
      <c r="V100" s="13">
        <f t="shared" si="5"/>
        <v>1002930</v>
      </c>
      <c r="W100" s="13">
        <f t="shared" si="20"/>
        <v>13371.793103448348</v>
      </c>
      <c r="X100" s="13">
        <f t="shared" si="6"/>
        <v>536628.20689655165</v>
      </c>
      <c r="Y100" s="2">
        <f t="shared" si="30"/>
        <v>32161250.44657854</v>
      </c>
      <c r="Z100" s="2" t="str">
        <f t="shared" si="8"/>
        <v>HERE</v>
      </c>
      <c r="AA100" s="2">
        <f>IF(Z100="HERE",Y100,AA99+Graph!$G$1*1000)</f>
        <v>32161250.44657854</v>
      </c>
      <c r="AB100" s="2">
        <f t="shared" si="21"/>
        <v>536628.20689655095</v>
      </c>
      <c r="AC100" s="2">
        <f t="shared" si="31"/>
        <v>1002930</v>
      </c>
      <c r="AD100" s="3">
        <f t="shared" si="10"/>
        <v>32161250.44657854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19194514.488649223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30</v>
      </c>
      <c r="C101" s="7"/>
      <c r="D101" s="2" t="e">
        <f t="shared" si="12"/>
        <v>#N/A</v>
      </c>
      <c r="E101" s="2" t="e">
        <f t="shared" si="22"/>
        <v>#N/A</v>
      </c>
      <c r="F101" s="2">
        <v>572587.87803119421</v>
      </c>
      <c r="G101" s="2">
        <f t="shared" si="25"/>
        <v>538938.14285714284</v>
      </c>
      <c r="H101" s="2">
        <f t="shared" si="32"/>
        <v>32871846.12316905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947003.71428571478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581474.52581033111</v>
      </c>
      <c r="Q101" s="2">
        <f t="shared" si="26"/>
        <v>550000</v>
      </c>
      <c r="R101" s="2">
        <f t="shared" si="33"/>
        <v>33714180.446578562</v>
      </c>
      <c r="S101" s="2">
        <f t="shared" si="17"/>
        <v>538938.14285714179</v>
      </c>
      <c r="T101" s="2">
        <f t="shared" si="18"/>
        <v>11061.857142857159</v>
      </c>
      <c r="U101" s="2">
        <f t="shared" si="19"/>
        <v>550000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496562.28571428568</v>
      </c>
      <c r="Y101" s="2">
        <f t="shared" si="30"/>
        <v>32657812.732292827</v>
      </c>
      <c r="Z101" s="2" t="str">
        <f t="shared" si="8"/>
        <v>HERE</v>
      </c>
      <c r="AA101" s="2">
        <f>IF(Z101="HERE",Y101,AA100+Graph!$G$1*1000)</f>
        <v>32657812.732292827</v>
      </c>
      <c r="AB101" s="2">
        <f t="shared" si="21"/>
        <v>496562.28571428731</v>
      </c>
      <c r="AC101" s="2">
        <f t="shared" si="31"/>
        <v>1056367.7142857143</v>
      </c>
      <c r="AD101" s="3">
        <f t="shared" si="10"/>
        <v>32657812.732292827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19628668.457908645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31</v>
      </c>
      <c r="C102" s="7"/>
      <c r="D102" s="2" t="e">
        <f t="shared" si="12"/>
        <v>#N/A</v>
      </c>
      <c r="E102" s="2" t="e">
        <f t="shared" si="22"/>
        <v>#N/A</v>
      </c>
      <c r="F102" s="2">
        <v>576602.19423767924</v>
      </c>
      <c r="G102" s="2">
        <f t="shared" ref="G102:G165" si="35">IF(F102&gt;550000,$AK$31*1000,F102)</f>
        <v>538938.14285714284</v>
      </c>
      <c r="H102" s="2">
        <f t="shared" si="32"/>
        <v>33410784.266026191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958065.57142857194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585591.30252102017</v>
      </c>
      <c r="Q102" s="2">
        <f t="shared" ref="Q102:Q165" si="36">IF(P102&gt;550000,550000,P102)</f>
        <v>550000</v>
      </c>
      <c r="R102" s="2">
        <f t="shared" si="33"/>
        <v>34264180.446578562</v>
      </c>
      <c r="S102" s="2">
        <f t="shared" si="17"/>
        <v>538938.14285714179</v>
      </c>
      <c r="T102" s="2">
        <f t="shared" si="18"/>
        <v>11061.857142857159</v>
      </c>
      <c r="U102" s="2">
        <f t="shared" si="19"/>
        <v>550000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496562.28571428568</v>
      </c>
      <c r="Y102" s="2">
        <f t="shared" si="30"/>
        <v>33154375.018007115</v>
      </c>
      <c r="Z102" s="2" t="str">
        <f t="shared" si="8"/>
        <v>HERE</v>
      </c>
      <c r="AA102" s="2">
        <f>IF(Z102="HERE",Y102,AA101+Graph!$G$1*1000)</f>
        <v>33154375.018007115</v>
      </c>
      <c r="AB102" s="2">
        <f t="shared" si="21"/>
        <v>496562.28571428731</v>
      </c>
      <c r="AC102" s="2">
        <f t="shared" si="31"/>
        <v>1109805.4285714286</v>
      </c>
      <c r="AD102" s="3">
        <f t="shared" si="10"/>
        <v>33154375.018007115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20066527.526207689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32</v>
      </c>
      <c r="C103" s="7"/>
      <c r="D103" s="2" t="e">
        <f t="shared" si="12"/>
        <v>#N/A</v>
      </c>
      <c r="E103" s="2" t="e">
        <f t="shared" si="22"/>
        <v>#N/A</v>
      </c>
      <c r="F103" s="2">
        <v>580616.51044416428</v>
      </c>
      <c r="G103" s="2">
        <f t="shared" si="35"/>
        <v>538938.14285714284</v>
      </c>
      <c r="H103" s="2">
        <f t="shared" si="32"/>
        <v>33949722.408883333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969127.4285714291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589708.07923167944</v>
      </c>
      <c r="Q103" s="2">
        <f t="shared" si="36"/>
        <v>550000</v>
      </c>
      <c r="R103" s="2">
        <f t="shared" si="33"/>
        <v>34814180.446578562</v>
      </c>
      <c r="S103" s="2">
        <f t="shared" si="17"/>
        <v>538938.14285714179</v>
      </c>
      <c r="T103" s="2">
        <f t="shared" si="18"/>
        <v>11061.857142857159</v>
      </c>
      <c r="U103" s="2">
        <f t="shared" si="19"/>
        <v>550000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496562.28571428591</v>
      </c>
      <c r="Y103" s="2">
        <f t="shared" si="30"/>
        <v>33650937.303721398</v>
      </c>
      <c r="Z103" s="2" t="str">
        <f t="shared" si="8"/>
        <v>HERE</v>
      </c>
      <c r="AA103" s="2">
        <f>IF(Z103="HERE",Y103,AA102+Graph!$G$1*1000)</f>
        <v>33650937.303721398</v>
      </c>
      <c r="AB103" s="2">
        <f t="shared" si="21"/>
        <v>496562.28571428359</v>
      </c>
      <c r="AC103" s="2">
        <f t="shared" si="31"/>
        <v>1163243.1428571427</v>
      </c>
      <c r="AD103" s="3">
        <f t="shared" si="10"/>
        <v>33650937.303721398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20508091.693546351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33</v>
      </c>
      <c r="C104" s="7"/>
      <c r="D104" s="2" t="e">
        <f t="shared" si="12"/>
        <v>#N/A</v>
      </c>
      <c r="E104" s="2" t="e">
        <f t="shared" si="22"/>
        <v>#N/A</v>
      </c>
      <c r="F104" s="2">
        <v>584630.82665064931</v>
      </c>
      <c r="G104" s="2">
        <f t="shared" si="35"/>
        <v>538938.14285714284</v>
      </c>
      <c r="H104" s="2">
        <f t="shared" si="32"/>
        <v>34488660.551740475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980189.28571428626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593824.85594236851</v>
      </c>
      <c r="Q104" s="2">
        <f t="shared" si="36"/>
        <v>550000</v>
      </c>
      <c r="R104" s="2">
        <f t="shared" si="33"/>
        <v>35364180.446578562</v>
      </c>
      <c r="S104" s="2">
        <f t="shared" si="17"/>
        <v>538938.14285714179</v>
      </c>
      <c r="T104" s="2">
        <f t="shared" si="18"/>
        <v>11061.857142857159</v>
      </c>
      <c r="U104" s="2">
        <f t="shared" si="19"/>
        <v>550000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496562.28571428568</v>
      </c>
      <c r="Y104" s="2">
        <f t="shared" si="30"/>
        <v>34147499.589435682</v>
      </c>
      <c r="Z104" s="2" t="str">
        <f t="shared" si="8"/>
        <v>HERE</v>
      </c>
      <c r="AA104" s="2">
        <f>IF(Z104="HERE",Y104,AA103+Graph!$G$1*1000)</f>
        <v>34147499.589435682</v>
      </c>
      <c r="AB104" s="2">
        <f t="shared" si="21"/>
        <v>496562.28571428359</v>
      </c>
      <c r="AC104" s="2">
        <f t="shared" si="31"/>
        <v>1216680.857142857</v>
      </c>
      <c r="AD104" s="3">
        <f t="shared" si="10"/>
        <v>34147499.589435682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20953360.959924635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34</v>
      </c>
      <c r="C105" s="7"/>
      <c r="D105" s="2" t="e">
        <f t="shared" si="12"/>
        <v>#N/A</v>
      </c>
      <c r="E105" s="2" t="e">
        <f t="shared" si="22"/>
        <v>#N/A</v>
      </c>
      <c r="F105" s="2">
        <v>588645.14285713434</v>
      </c>
      <c r="G105" s="2">
        <f t="shared" si="35"/>
        <v>538938.14285714284</v>
      </c>
      <c r="H105" s="2">
        <f t="shared" si="32"/>
        <v>35027598.694597617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991251.14285714342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597941.63265305758</v>
      </c>
      <c r="Q105" s="2">
        <f t="shared" si="36"/>
        <v>550000</v>
      </c>
      <c r="R105" s="2">
        <f t="shared" si="33"/>
        <v>35914180.446578562</v>
      </c>
      <c r="S105" s="2">
        <f t="shared" si="17"/>
        <v>538938.14285714179</v>
      </c>
      <c r="T105" s="2">
        <f t="shared" si="18"/>
        <v>11061.857142857159</v>
      </c>
      <c r="U105" s="2">
        <f t="shared" si="19"/>
        <v>550000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496562.28571428568</v>
      </c>
      <c r="Y105" s="2">
        <f t="shared" si="30"/>
        <v>34644061.875149965</v>
      </c>
      <c r="Z105" s="2" t="str">
        <f t="shared" si="8"/>
        <v>HERE</v>
      </c>
      <c r="AA105" s="2">
        <f>IF(Z105="HERE",Y105,AA104+Graph!$G$1*1000)</f>
        <v>34644061.875149965</v>
      </c>
      <c r="AB105" s="2">
        <f t="shared" si="21"/>
        <v>496562.28571428359</v>
      </c>
      <c r="AC105" s="2">
        <f t="shared" si="31"/>
        <v>1270118.5714285714</v>
      </c>
      <c r="AD105" s="3">
        <f t="shared" si="10"/>
        <v>34644061.875149965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21402335.325342517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35</v>
      </c>
      <c r="C106" s="7"/>
      <c r="D106" s="2" t="e">
        <f t="shared" si="12"/>
        <v>#N/A</v>
      </c>
      <c r="E106" s="2" t="e">
        <f t="shared" si="22"/>
        <v>#N/A</v>
      </c>
      <c r="F106" s="2">
        <v>592659.45906361938</v>
      </c>
      <c r="G106" s="2">
        <f t="shared" si="35"/>
        <v>538938.14285714284</v>
      </c>
      <c r="H106" s="2">
        <f t="shared" si="32"/>
        <v>35566536.837454759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1002313.0000000006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602058.40936374664</v>
      </c>
      <c r="Q106" s="2">
        <f t="shared" si="36"/>
        <v>550000</v>
      </c>
      <c r="R106" s="2">
        <f t="shared" si="33"/>
        <v>36464180.446578562</v>
      </c>
      <c r="S106" s="2">
        <f t="shared" si="17"/>
        <v>538938.14285714179</v>
      </c>
      <c r="T106" s="2">
        <f t="shared" si="18"/>
        <v>11061.857142857159</v>
      </c>
      <c r="U106" s="2">
        <f t="shared" si="19"/>
        <v>550000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496562.28571428568</v>
      </c>
      <c r="Y106" s="2">
        <f t="shared" si="30"/>
        <v>35140624.160864249</v>
      </c>
      <c r="Z106" s="2" t="str">
        <f t="shared" si="8"/>
        <v>HERE</v>
      </c>
      <c r="AA106" s="2">
        <f>IF(Z106="HERE",Y106,AA105+Graph!$G$1*1000)</f>
        <v>35140624.160864249</v>
      </c>
      <c r="AB106" s="2">
        <f t="shared" si="21"/>
        <v>496562.28571428359</v>
      </c>
      <c r="AC106" s="2">
        <f t="shared" si="31"/>
        <v>1323556.2857142857</v>
      </c>
      <c r="AD106" s="3">
        <f t="shared" si="10"/>
        <v>35140624.160864249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21855014.789800014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36</v>
      </c>
      <c r="C107" s="7"/>
      <c r="D107" s="2" t="e">
        <f t="shared" si="12"/>
        <v>#N/A</v>
      </c>
      <c r="E107" s="2" t="e">
        <f t="shared" si="22"/>
        <v>#N/A</v>
      </c>
      <c r="F107" s="2">
        <v>596673.77527010441</v>
      </c>
      <c r="G107" s="2">
        <f t="shared" si="35"/>
        <v>538938.14285714284</v>
      </c>
      <c r="H107" s="2">
        <f t="shared" si="32"/>
        <v>36105474.9803119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1013374.8571428577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606175.18607443571</v>
      </c>
      <c r="Q107" s="2">
        <f t="shared" si="36"/>
        <v>550000</v>
      </c>
      <c r="R107" s="2">
        <f t="shared" si="33"/>
        <v>37014180.446578562</v>
      </c>
      <c r="S107" s="2">
        <f t="shared" si="17"/>
        <v>538938.14285714179</v>
      </c>
      <c r="T107" s="2">
        <f t="shared" si="18"/>
        <v>11061.857142857159</v>
      </c>
      <c r="U107" s="2">
        <f t="shared" si="19"/>
        <v>550000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496562.28571428568</v>
      </c>
      <c r="Y107" s="2">
        <f t="shared" si="30"/>
        <v>35637186.446578532</v>
      </c>
      <c r="Z107" s="2" t="str">
        <f t="shared" si="8"/>
        <v>HERE</v>
      </c>
      <c r="AA107" s="2">
        <f>IF(Z107="HERE",Y107,AA106+Graph!$G$1*1000)</f>
        <v>35637186.446578532</v>
      </c>
      <c r="AB107" s="2">
        <f t="shared" si="21"/>
        <v>496562.28571428359</v>
      </c>
      <c r="AC107" s="2">
        <f t="shared" si="31"/>
        <v>1376994</v>
      </c>
      <c r="AD107" s="3">
        <f t="shared" si="10"/>
        <v>35637186.446578532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22311399.353297129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37</v>
      </c>
      <c r="C108" s="7"/>
      <c r="D108" s="2" t="e">
        <f t="shared" si="12"/>
        <v>#N/A</v>
      </c>
      <c r="E108" s="2" t="e">
        <f t="shared" si="22"/>
        <v>#N/A</v>
      </c>
      <c r="F108" s="2">
        <v>600688.09147658944</v>
      </c>
      <c r="G108" s="2">
        <f t="shared" si="35"/>
        <v>538938.14285714284</v>
      </c>
      <c r="H108" s="2">
        <f t="shared" si="32"/>
        <v>36644413.123169042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1024436.7142857149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610291.96278512478</v>
      </c>
      <c r="Q108" s="2">
        <f t="shared" si="36"/>
        <v>550000</v>
      </c>
      <c r="R108" s="2">
        <f t="shared" si="33"/>
        <v>37564180.446578562</v>
      </c>
      <c r="S108" s="2">
        <f t="shared" si="17"/>
        <v>538938.14285714179</v>
      </c>
      <c r="T108" s="2">
        <f t="shared" si="18"/>
        <v>11061.857142857159</v>
      </c>
      <c r="U108" s="2">
        <f t="shared" si="19"/>
        <v>550000</v>
      </c>
      <c r="V108" s="2">
        <f t="shared" si="34"/>
        <v>1508825.75</v>
      </c>
      <c r="W108" s="2">
        <f t="shared" si="20"/>
        <v>131831.75</v>
      </c>
      <c r="X108" s="2">
        <f t="shared" si="6"/>
        <v>418168.25</v>
      </c>
      <c r="Y108" s="2">
        <f t="shared" si="30"/>
        <v>36055354.696578532</v>
      </c>
      <c r="Z108" s="2" t="str">
        <f t="shared" si="8"/>
        <v>HERE</v>
      </c>
      <c r="AA108" s="2">
        <f>IF(Z108="HERE",Y108,AA107+Graph!$G$1*1000)</f>
        <v>36055354.696578532</v>
      </c>
      <c r="AB108" s="2">
        <f t="shared" si="21"/>
        <v>418168.25</v>
      </c>
      <c r="AC108" s="2">
        <f t="shared" si="31"/>
        <v>1508825.75</v>
      </c>
      <c r="AD108" s="3">
        <f t="shared" si="10"/>
        <v>36055354.696578532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22771489.015833866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38</v>
      </c>
      <c r="C109" s="7"/>
      <c r="D109" s="2" t="e">
        <f t="shared" si="12"/>
        <v>#N/A</v>
      </c>
      <c r="E109" s="2" t="e">
        <f t="shared" si="22"/>
        <v>#N/A</v>
      </c>
      <c r="F109" s="2">
        <v>604702.40768307447</v>
      </c>
      <c r="G109" s="2">
        <f t="shared" si="35"/>
        <v>538938.14285714284</v>
      </c>
      <c r="H109" s="2">
        <f t="shared" si="32"/>
        <v>37183351.266026184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1035498.5714285721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614408.73949578404</v>
      </c>
      <c r="Q109" s="2">
        <f t="shared" si="36"/>
        <v>550000</v>
      </c>
      <c r="R109" s="2">
        <f t="shared" si="33"/>
        <v>38114180.446578562</v>
      </c>
      <c r="S109" s="2">
        <f t="shared" si="17"/>
        <v>538938.14285714179</v>
      </c>
      <c r="T109" s="2">
        <f t="shared" si="18"/>
        <v>11061.857142857159</v>
      </c>
      <c r="U109" s="2">
        <f t="shared" si="19"/>
        <v>550000</v>
      </c>
      <c r="V109" s="2">
        <f t="shared" si="34"/>
        <v>1640657.5</v>
      </c>
      <c r="W109" s="2">
        <f t="shared" si="20"/>
        <v>131831.75</v>
      </c>
      <c r="X109" s="2">
        <f t="shared" si="6"/>
        <v>418168.25</v>
      </c>
      <c r="Y109" s="2">
        <f t="shared" si="30"/>
        <v>36473522.946578532</v>
      </c>
      <c r="Z109" s="2" t="str">
        <f t="shared" si="8"/>
        <v>HERE</v>
      </c>
      <c r="AA109" s="2">
        <f>IF(Z109="HERE",Y109,AA108+Graph!$G$1*1000)</f>
        <v>36473522.946578532</v>
      </c>
      <c r="AB109" s="2">
        <f t="shared" si="21"/>
        <v>418168.25</v>
      </c>
      <c r="AC109" s="2">
        <f t="shared" si="31"/>
        <v>1640657.5</v>
      </c>
      <c r="AD109" s="3">
        <f t="shared" si="10"/>
        <v>36473522.946578532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23235283.777410224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39</v>
      </c>
      <c r="C110" s="7"/>
      <c r="D110" s="2" t="e">
        <f t="shared" si="12"/>
        <v>#N/A</v>
      </c>
      <c r="E110" s="2" t="e">
        <f t="shared" si="22"/>
        <v>#N/A</v>
      </c>
      <c r="F110" s="2">
        <v>608716.72388955951</v>
      </c>
      <c r="G110" s="2">
        <f t="shared" si="35"/>
        <v>538938.14285714284</v>
      </c>
      <c r="H110" s="2">
        <f t="shared" si="32"/>
        <v>37722289.408883326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1046560.4285714292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618525.51620647311</v>
      </c>
      <c r="Q110" s="2">
        <f t="shared" si="36"/>
        <v>550000</v>
      </c>
      <c r="R110" s="2">
        <f t="shared" si="33"/>
        <v>38664180.446578562</v>
      </c>
      <c r="S110" s="2">
        <f t="shared" si="17"/>
        <v>538938.14285714179</v>
      </c>
      <c r="T110" s="2">
        <f t="shared" si="18"/>
        <v>11061.857142857159</v>
      </c>
      <c r="U110" s="2">
        <f t="shared" si="19"/>
        <v>550000</v>
      </c>
      <c r="V110" s="2">
        <f t="shared" si="34"/>
        <v>1772489.25</v>
      </c>
      <c r="W110" s="2">
        <f t="shared" si="20"/>
        <v>131831.75</v>
      </c>
      <c r="X110" s="2">
        <f t="shared" si="6"/>
        <v>418168.25</v>
      </c>
      <c r="Y110" s="2">
        <f t="shared" si="30"/>
        <v>36891691.196578532</v>
      </c>
      <c r="Z110" s="2" t="str">
        <f t="shared" si="8"/>
        <v>HERE</v>
      </c>
      <c r="AA110" s="2">
        <f>IF(Z110="HERE",Y110,AA109+Graph!$G$1*1000)</f>
        <v>36891691.196578532</v>
      </c>
      <c r="AB110" s="2">
        <f t="shared" si="21"/>
        <v>418168.25</v>
      </c>
      <c r="AC110" s="2">
        <f t="shared" si="31"/>
        <v>1772489.25</v>
      </c>
      <c r="AD110" s="3">
        <f t="shared" si="10"/>
        <v>36891691.196578532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23702783.638026204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40</v>
      </c>
      <c r="C111" s="7"/>
      <c r="D111" s="2" t="e">
        <f t="shared" si="12"/>
        <v>#N/A</v>
      </c>
      <c r="E111" s="2" t="e">
        <f t="shared" si="22"/>
        <v>#N/A</v>
      </c>
      <c r="F111" s="2">
        <v>612731.04009604454</v>
      </c>
      <c r="G111" s="2">
        <f t="shared" si="35"/>
        <v>538938.14285714284</v>
      </c>
      <c r="H111" s="2">
        <f t="shared" si="32"/>
        <v>38261227.551740468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1057622.2857142864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622642.29291716218</v>
      </c>
      <c r="Q111" s="2">
        <f t="shared" si="36"/>
        <v>550000</v>
      </c>
      <c r="R111" s="2">
        <f t="shared" si="33"/>
        <v>39214180.446578562</v>
      </c>
      <c r="S111" s="2">
        <f t="shared" si="17"/>
        <v>538938.14285714179</v>
      </c>
      <c r="T111" s="2">
        <f t="shared" si="18"/>
        <v>11061.857142857159</v>
      </c>
      <c r="U111" s="2">
        <f t="shared" si="19"/>
        <v>550000</v>
      </c>
      <c r="V111" s="2">
        <f t="shared" si="34"/>
        <v>1904321</v>
      </c>
      <c r="W111" s="2">
        <f t="shared" si="20"/>
        <v>131831.75</v>
      </c>
      <c r="X111" s="2">
        <f t="shared" si="6"/>
        <v>418168.25</v>
      </c>
      <c r="Y111" s="2">
        <f t="shared" si="30"/>
        <v>37309859.446578532</v>
      </c>
      <c r="Z111" s="2" t="str">
        <f t="shared" si="8"/>
        <v>HERE</v>
      </c>
      <c r="AA111" s="2">
        <f>IF(Z111="HERE",Y111,AA110+Graph!$G$1*1000)</f>
        <v>37309859.446578532</v>
      </c>
      <c r="AB111" s="2">
        <f t="shared" si="21"/>
        <v>418168.25</v>
      </c>
      <c r="AC111" s="2">
        <f t="shared" si="31"/>
        <v>1904321</v>
      </c>
      <c r="AD111" s="3">
        <f t="shared" si="10"/>
        <v>37309859.446578532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24173988.597681772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41</v>
      </c>
      <c r="C112" s="7"/>
      <c r="D112" s="2" t="e">
        <f t="shared" si="12"/>
        <v>#N/A</v>
      </c>
      <c r="E112" s="2" t="e">
        <f t="shared" si="22"/>
        <v>#N/A</v>
      </c>
      <c r="F112" s="2">
        <v>616745.35630249977</v>
      </c>
      <c r="G112" s="2">
        <f t="shared" si="35"/>
        <v>538938.14285714284</v>
      </c>
      <c r="H112" s="2">
        <f t="shared" si="32"/>
        <v>38800165.694597609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1068684.1428571434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626759.06962785125</v>
      </c>
      <c r="Q112" s="2">
        <f t="shared" si="36"/>
        <v>550000</v>
      </c>
      <c r="R112" s="2">
        <f t="shared" si="33"/>
        <v>39764180.446578562</v>
      </c>
      <c r="S112" s="2">
        <f t="shared" si="17"/>
        <v>538938.14285714179</v>
      </c>
      <c r="T112" s="2">
        <f t="shared" si="18"/>
        <v>11061.857142857043</v>
      </c>
      <c r="U112" s="2">
        <f t="shared" si="19"/>
        <v>550000</v>
      </c>
      <c r="V112" s="2">
        <f t="shared" si="34"/>
        <v>2036152.75</v>
      </c>
      <c r="W112" s="2">
        <f t="shared" si="20"/>
        <v>131831.75</v>
      </c>
      <c r="X112" s="2">
        <f t="shared" si="6"/>
        <v>418168.25</v>
      </c>
      <c r="Y112" s="2">
        <f t="shared" si="30"/>
        <v>37728027.696578532</v>
      </c>
      <c r="Z112" s="2" t="str">
        <f t="shared" si="8"/>
        <v>HERE</v>
      </c>
      <c r="AA112" s="2">
        <f>IF(Z112="HERE",Y112,AA111+Graph!$G$1*1000)</f>
        <v>37728027.696578532</v>
      </c>
      <c r="AB112" s="2">
        <f t="shared" si="21"/>
        <v>418168.25</v>
      </c>
      <c r="AC112" s="2">
        <f t="shared" si="31"/>
        <v>2036152.75</v>
      </c>
      <c r="AD112" s="3">
        <f t="shared" si="10"/>
        <v>37728027.696578532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24648898.656376965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42</v>
      </c>
      <c r="C113" s="7"/>
      <c r="D113" s="2" t="e">
        <f t="shared" si="12"/>
        <v>#N/A</v>
      </c>
      <c r="E113" s="2" t="e">
        <f t="shared" si="22"/>
        <v>#N/A</v>
      </c>
      <c r="F113" s="2">
        <v>620759.6725089848</v>
      </c>
      <c r="G113" s="2">
        <f t="shared" si="35"/>
        <v>538938.14285714284</v>
      </c>
      <c r="H113" s="2">
        <f t="shared" si="32"/>
        <v>39339103.837454751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1079746.0000000005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630875.84633854032</v>
      </c>
      <c r="Q113" s="2">
        <f t="shared" si="36"/>
        <v>550000</v>
      </c>
      <c r="R113" s="2">
        <f t="shared" si="33"/>
        <v>40314180.446578562</v>
      </c>
      <c r="S113" s="2">
        <f t="shared" si="17"/>
        <v>538938.14285714179</v>
      </c>
      <c r="T113" s="2">
        <f t="shared" si="18"/>
        <v>11061.857142857043</v>
      </c>
      <c r="U113" s="2">
        <f t="shared" si="19"/>
        <v>550000</v>
      </c>
      <c r="V113" s="2">
        <f t="shared" si="34"/>
        <v>2167984.5</v>
      </c>
      <c r="W113" s="2">
        <f t="shared" si="20"/>
        <v>131831.75</v>
      </c>
      <c r="X113" s="2">
        <f t="shared" si="6"/>
        <v>418168.25</v>
      </c>
      <c r="Y113" s="2">
        <f t="shared" si="30"/>
        <v>38146195.946578532</v>
      </c>
      <c r="Z113" s="2" t="str">
        <f t="shared" si="8"/>
        <v>HERE</v>
      </c>
      <c r="AA113" s="2">
        <f>IF(Z113="HERE",Y113,AA112+Graph!$G$1*1000)</f>
        <v>38146195.946578532</v>
      </c>
      <c r="AB113" s="2">
        <f t="shared" si="21"/>
        <v>418168.25</v>
      </c>
      <c r="AC113" s="2">
        <f t="shared" si="31"/>
        <v>2167984.5</v>
      </c>
      <c r="AD113" s="3">
        <f t="shared" si="10"/>
        <v>38146195.946578532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25127513.814111777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43</v>
      </c>
      <c r="C114" s="7"/>
      <c r="D114" s="2" t="e">
        <f t="shared" si="12"/>
        <v>#N/A</v>
      </c>
      <c r="E114" s="2" t="e">
        <f t="shared" si="22"/>
        <v>#N/A</v>
      </c>
      <c r="F114" s="2">
        <v>624773.98871546984</v>
      </c>
      <c r="G114" s="2">
        <f t="shared" si="35"/>
        <v>538938.14285714284</v>
      </c>
      <c r="H114" s="2">
        <f t="shared" si="32"/>
        <v>39878041.980311893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1090807.8571428575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634992.62304922938</v>
      </c>
      <c r="Q114" s="2">
        <f t="shared" si="36"/>
        <v>550000</v>
      </c>
      <c r="R114" s="2">
        <f t="shared" si="33"/>
        <v>40864180.446578562</v>
      </c>
      <c r="S114" s="2">
        <f t="shared" si="17"/>
        <v>538938.14285714179</v>
      </c>
      <c r="T114" s="2">
        <f t="shared" si="18"/>
        <v>11061.857142857043</v>
      </c>
      <c r="U114" s="2">
        <f t="shared" si="19"/>
        <v>550000</v>
      </c>
      <c r="V114" s="2">
        <f t="shared" si="34"/>
        <v>2299816.25</v>
      </c>
      <c r="W114" s="2">
        <f t="shared" si="20"/>
        <v>131831.75</v>
      </c>
      <c r="X114" s="2">
        <f t="shared" si="6"/>
        <v>418168.25</v>
      </c>
      <c r="Y114" s="2">
        <f t="shared" si="30"/>
        <v>38564364.196578532</v>
      </c>
      <c r="Z114" s="2" t="str">
        <f t="shared" si="8"/>
        <v>HERE</v>
      </c>
      <c r="AA114" s="2">
        <f>IF(Z114="HERE",Y114,AA113+Graph!$G$1*1000)</f>
        <v>38564364.196578532</v>
      </c>
      <c r="AB114" s="2">
        <f t="shared" si="21"/>
        <v>418168.25</v>
      </c>
      <c r="AC114" s="2">
        <f t="shared" si="31"/>
        <v>2299816.25</v>
      </c>
      <c r="AD114" s="3">
        <f t="shared" si="10"/>
        <v>38564364.196578532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25609834.070886206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44</v>
      </c>
      <c r="C115" s="7"/>
      <c r="D115" s="2" t="e">
        <f t="shared" si="12"/>
        <v>#N/A</v>
      </c>
      <c r="E115" s="2" t="e">
        <f t="shared" si="22"/>
        <v>#N/A</v>
      </c>
      <c r="F115" s="2">
        <v>628788.30492195487</v>
      </c>
      <c r="G115" s="2">
        <f t="shared" si="35"/>
        <v>538938.14285714284</v>
      </c>
      <c r="H115" s="2">
        <f t="shared" si="32"/>
        <v>40416980.123169035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1101869.7142857146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639109.39975988865</v>
      </c>
      <c r="Q115" s="2">
        <f t="shared" si="36"/>
        <v>550000</v>
      </c>
      <c r="R115" s="2">
        <f t="shared" si="33"/>
        <v>41414180.446578562</v>
      </c>
      <c r="S115" s="2">
        <f t="shared" si="17"/>
        <v>538938.14285714179</v>
      </c>
      <c r="T115" s="2">
        <f t="shared" si="18"/>
        <v>11061.857142857043</v>
      </c>
      <c r="U115" s="2">
        <f t="shared" si="19"/>
        <v>550000</v>
      </c>
      <c r="V115" s="2">
        <f t="shared" si="34"/>
        <v>2431648</v>
      </c>
      <c r="W115" s="2">
        <f t="shared" si="20"/>
        <v>131831.75</v>
      </c>
      <c r="X115" s="2">
        <f t="shared" si="6"/>
        <v>418168.25</v>
      </c>
      <c r="Y115" s="2">
        <f t="shared" si="30"/>
        <v>38982532.446578532</v>
      </c>
      <c r="Z115" s="2" t="str">
        <f t="shared" si="8"/>
        <v>HERE</v>
      </c>
      <c r="AA115" s="2">
        <f>IF(Z115="HERE",Y115,AA114+Graph!$G$1*1000)</f>
        <v>38982532.446578532</v>
      </c>
      <c r="AB115" s="2">
        <f t="shared" si="21"/>
        <v>418168.25</v>
      </c>
      <c r="AC115" s="2">
        <f t="shared" si="31"/>
        <v>2431648</v>
      </c>
      <c r="AD115" s="3">
        <f t="shared" si="10"/>
        <v>38982532.446578532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26093468.046748277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45</v>
      </c>
      <c r="C116" s="7"/>
      <c r="D116" s="2" t="e">
        <f t="shared" si="12"/>
        <v>#N/A</v>
      </c>
      <c r="E116" s="2" t="e">
        <f t="shared" si="22"/>
        <v>#N/A</v>
      </c>
      <c r="F116" s="2">
        <v>632802.6211284399</v>
      </c>
      <c r="G116" s="2">
        <f t="shared" si="35"/>
        <v>538938.14285714284</v>
      </c>
      <c r="H116" s="2">
        <f t="shared" si="32"/>
        <v>40955918.266026177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1112931.5714285716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643226.17647057772</v>
      </c>
      <c r="Q116" s="2">
        <f t="shared" si="36"/>
        <v>550000</v>
      </c>
      <c r="R116" s="2">
        <f t="shared" si="33"/>
        <v>41964180.446578562</v>
      </c>
      <c r="S116" s="2">
        <f t="shared" si="17"/>
        <v>538938.14285714179</v>
      </c>
      <c r="T116" s="2">
        <f t="shared" si="18"/>
        <v>11061.857142857043</v>
      </c>
      <c r="U116" s="2">
        <f t="shared" si="19"/>
        <v>550000</v>
      </c>
      <c r="V116" s="2">
        <f t="shared" si="34"/>
        <v>2639309</v>
      </c>
      <c r="W116" s="2">
        <f t="shared" si="20"/>
        <v>207661</v>
      </c>
      <c r="X116" s="2">
        <f t="shared" si="6"/>
        <v>342339</v>
      </c>
      <c r="Y116" s="2">
        <f t="shared" si="30"/>
        <v>39324871.446578532</v>
      </c>
      <c r="Z116" s="2" t="str">
        <f t="shared" si="8"/>
        <v>HERE</v>
      </c>
      <c r="AA116" s="2">
        <f>IF(Z116="HERE",Y116,AA115+Graph!$G$1*1000)</f>
        <v>39324871.446578532</v>
      </c>
      <c r="AB116" s="2">
        <f t="shared" si="21"/>
        <v>342339</v>
      </c>
      <c r="AC116" s="2">
        <f t="shared" si="31"/>
        <v>2639309</v>
      </c>
      <c r="AD116" s="3">
        <f t="shared" si="10"/>
        <v>39324871.446578532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26577102.022610348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46</v>
      </c>
      <c r="C117" s="7"/>
      <c r="D117" s="2" t="e">
        <f t="shared" si="12"/>
        <v>#N/A</v>
      </c>
      <c r="E117" s="2" t="e">
        <f t="shared" si="22"/>
        <v>#N/A</v>
      </c>
      <c r="F117" s="2">
        <v>636816.93733492494</v>
      </c>
      <c r="G117" s="2">
        <f t="shared" si="35"/>
        <v>538938.14285714284</v>
      </c>
      <c r="H117" s="2">
        <f t="shared" si="32"/>
        <v>41494856.408883318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1123993.4285714286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647342.95318126678</v>
      </c>
      <c r="Q117" s="2">
        <f t="shared" si="36"/>
        <v>550000</v>
      </c>
      <c r="R117" s="2">
        <f t="shared" si="33"/>
        <v>42514180.446578562</v>
      </c>
      <c r="S117" s="2">
        <f t="shared" si="17"/>
        <v>538938.14285714179</v>
      </c>
      <c r="T117" s="2">
        <f t="shared" si="18"/>
        <v>11061.857142857043</v>
      </c>
      <c r="U117" s="2">
        <f t="shared" si="19"/>
        <v>550000</v>
      </c>
      <c r="V117" s="2">
        <f t="shared" si="34"/>
        <v>2918252</v>
      </c>
      <c r="W117" s="2">
        <f t="shared" si="20"/>
        <v>278943</v>
      </c>
      <c r="X117" s="2">
        <f t="shared" si="6"/>
        <v>271057</v>
      </c>
      <c r="Y117" s="2">
        <f t="shared" si="30"/>
        <v>39595928.446578532</v>
      </c>
      <c r="Z117" s="2" t="str">
        <f t="shared" si="8"/>
        <v>HERE</v>
      </c>
      <c r="AA117" s="2">
        <f>IF(Z117="HERE",Y117,AA116+Graph!$G$1*1000)</f>
        <v>39595928.446578532</v>
      </c>
      <c r="AB117" s="2">
        <f t="shared" si="21"/>
        <v>271057</v>
      </c>
      <c r="AC117" s="2">
        <f t="shared" si="31"/>
        <v>2918252</v>
      </c>
      <c r="AD117" s="3">
        <f t="shared" si="10"/>
        <v>39595928.446578532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27060735.998472415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47</v>
      </c>
      <c r="C118" s="7"/>
      <c r="D118" s="2" t="e">
        <f t="shared" si="12"/>
        <v>#N/A</v>
      </c>
      <c r="E118" s="2" t="e">
        <f t="shared" si="22"/>
        <v>#N/A</v>
      </c>
      <c r="F118" s="2">
        <v>640831.25354140997</v>
      </c>
      <c r="G118" s="2">
        <f t="shared" si="35"/>
        <v>538938.14285714284</v>
      </c>
      <c r="H118" s="2">
        <f t="shared" si="32"/>
        <v>42033794.55174046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1135055.2857142857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651459.72989195585</v>
      </c>
      <c r="Q118" s="2">
        <f t="shared" si="36"/>
        <v>550000</v>
      </c>
      <c r="R118" s="2">
        <f t="shared" si="33"/>
        <v>43064180.446578562</v>
      </c>
      <c r="S118" s="2">
        <f t="shared" si="17"/>
        <v>538938.14285714179</v>
      </c>
      <c r="T118" s="2">
        <f t="shared" si="18"/>
        <v>11061.857142857043</v>
      </c>
      <c r="U118" s="2">
        <f t="shared" si="19"/>
        <v>550000</v>
      </c>
      <c r="V118" s="2">
        <f t="shared" si="34"/>
        <v>3234946</v>
      </c>
      <c r="W118" s="2">
        <f t="shared" si="20"/>
        <v>316694</v>
      </c>
      <c r="X118" s="2">
        <f t="shared" si="6"/>
        <v>233306</v>
      </c>
      <c r="Y118" s="2">
        <f t="shared" si="30"/>
        <v>39829234.446578532</v>
      </c>
      <c r="Z118" s="2" t="str">
        <f t="shared" si="8"/>
        <v>HERE</v>
      </c>
      <c r="AA118" s="2">
        <f>IF(Z118="HERE",Y118,AA117+Graph!$G$1*1000)</f>
        <v>39829234.446578532</v>
      </c>
      <c r="AB118" s="2">
        <f t="shared" si="21"/>
        <v>233306</v>
      </c>
      <c r="AC118" s="2">
        <f t="shared" si="31"/>
        <v>3234946</v>
      </c>
      <c r="AD118" s="3">
        <f t="shared" si="10"/>
        <v>39829234.446578532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27544369.974334482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48</v>
      </c>
      <c r="C119" s="7"/>
      <c r="D119" s="2" t="e">
        <f t="shared" si="12"/>
        <v>#N/A</v>
      </c>
      <c r="E119" s="2" t="e">
        <f t="shared" si="22"/>
        <v>#N/A</v>
      </c>
      <c r="F119" s="2">
        <v>644845.569747895</v>
      </c>
      <c r="G119" s="2">
        <f t="shared" si="35"/>
        <v>538938.14285714284</v>
      </c>
      <c r="H119" s="2">
        <f t="shared" si="32"/>
        <v>42572732.694597602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1146117.1428571427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655576.50660264492</v>
      </c>
      <c r="Q119" s="2">
        <f t="shared" si="36"/>
        <v>550000</v>
      </c>
      <c r="R119" s="2">
        <f t="shared" si="33"/>
        <v>43614180.446578562</v>
      </c>
      <c r="S119" s="2">
        <f t="shared" si="17"/>
        <v>538938.14285714179</v>
      </c>
      <c r="T119" s="2">
        <f t="shared" si="18"/>
        <v>11061.857142857043</v>
      </c>
      <c r="U119" s="2">
        <f t="shared" si="19"/>
        <v>550000</v>
      </c>
      <c r="V119" s="2">
        <f t="shared" si="34"/>
        <v>3559179</v>
      </c>
      <c r="W119" s="2">
        <f t="shared" si="20"/>
        <v>324233</v>
      </c>
      <c r="X119" s="2">
        <f t="shared" si="6"/>
        <v>225767</v>
      </c>
      <c r="Y119" s="2">
        <f t="shared" si="30"/>
        <v>40055001.446578532</v>
      </c>
      <c r="Z119" s="2" t="str">
        <f t="shared" si="8"/>
        <v>HERE</v>
      </c>
      <c r="AA119" s="2">
        <f>IF(Z119="HERE",Y119,AA118+Graph!$G$1*1000)</f>
        <v>40055001.446578532</v>
      </c>
      <c r="AB119" s="2">
        <f t="shared" si="21"/>
        <v>225767</v>
      </c>
      <c r="AC119" s="2">
        <f t="shared" si="31"/>
        <v>3559179</v>
      </c>
      <c r="AD119" s="3">
        <f t="shared" si="10"/>
        <v>40055001.446578532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28028003.950196549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49</v>
      </c>
      <c r="C120" s="7"/>
      <c r="D120" s="2" t="e">
        <f t="shared" si="12"/>
        <v>#N/A</v>
      </c>
      <c r="E120" s="2" t="e">
        <f t="shared" si="22"/>
        <v>#N/A</v>
      </c>
      <c r="F120" s="2">
        <v>648859.88595438004</v>
      </c>
      <c r="G120" s="2">
        <f t="shared" si="35"/>
        <v>538938.14285714284</v>
      </c>
      <c r="H120" s="2">
        <f t="shared" si="32"/>
        <v>43111670.837454744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1157178.9999999998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659693.28331333399</v>
      </c>
      <c r="Q120" s="2">
        <f t="shared" si="36"/>
        <v>550000</v>
      </c>
      <c r="R120" s="2">
        <f t="shared" si="33"/>
        <v>44164180.446578562</v>
      </c>
      <c r="S120" s="2">
        <f t="shared" si="17"/>
        <v>538938.14285714179</v>
      </c>
      <c r="T120" s="2">
        <f t="shared" si="18"/>
        <v>11061.857142857043</v>
      </c>
      <c r="U120" s="2">
        <f t="shared" si="19"/>
        <v>550000</v>
      </c>
      <c r="V120" s="2">
        <f t="shared" si="34"/>
        <v>3837094</v>
      </c>
      <c r="W120" s="2">
        <f t="shared" si="20"/>
        <v>277915</v>
      </c>
      <c r="X120" s="2">
        <f t="shared" si="6"/>
        <v>272085</v>
      </c>
      <c r="Y120" s="2">
        <f t="shared" si="30"/>
        <v>40327086.446578532</v>
      </c>
      <c r="Z120" s="2" t="str">
        <f t="shared" si="8"/>
        <v>HERE</v>
      </c>
      <c r="AA120" s="2">
        <f>IF(Z120="HERE",Y120,AA119+Graph!$G$1*1000)</f>
        <v>40327086.446578532</v>
      </c>
      <c r="AB120" s="2">
        <f t="shared" si="21"/>
        <v>272085</v>
      </c>
      <c r="AC120" s="2">
        <f t="shared" si="31"/>
        <v>3837094</v>
      </c>
      <c r="AD120" s="3">
        <f t="shared" si="10"/>
        <v>40327086.446578532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28511637.92605862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50</v>
      </c>
      <c r="C121" s="7"/>
      <c r="D121" s="2" t="e">
        <f t="shared" si="12"/>
        <v>#N/A</v>
      </c>
      <c r="E121" s="2" t="e">
        <f t="shared" si="22"/>
        <v>#N/A</v>
      </c>
      <c r="F121" s="2">
        <v>652874.20216086507</v>
      </c>
      <c r="G121" s="2">
        <f t="shared" si="35"/>
        <v>538938.14285714284</v>
      </c>
      <c r="H121" s="2">
        <f t="shared" si="32"/>
        <v>43650608.980311885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1168240.8571428568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663810.06002399325</v>
      </c>
      <c r="Q121" s="2">
        <f t="shared" si="36"/>
        <v>550000</v>
      </c>
      <c r="R121" s="2">
        <f t="shared" si="33"/>
        <v>44714180.446578562</v>
      </c>
      <c r="S121" s="2">
        <f t="shared" si="17"/>
        <v>538938.14285714179</v>
      </c>
      <c r="T121" s="2">
        <f t="shared" si="18"/>
        <v>11061.857142857043</v>
      </c>
      <c r="U121" s="2">
        <f t="shared" si="19"/>
        <v>550000</v>
      </c>
      <c r="V121" s="2">
        <f t="shared" si="34"/>
        <v>4062501</v>
      </c>
      <c r="W121" s="2">
        <f t="shared" si="20"/>
        <v>225407</v>
      </c>
      <c r="X121" s="2">
        <f t="shared" si="6"/>
        <v>324593</v>
      </c>
      <c r="Y121" s="2">
        <f t="shared" si="30"/>
        <v>40651679.446578532</v>
      </c>
      <c r="Z121" s="2" t="str">
        <f t="shared" si="8"/>
        <v>HERE</v>
      </c>
      <c r="AA121" s="2">
        <f>IF(Z121="HERE",Y121,AA120+Graph!$G$1*1000)</f>
        <v>40651679.446578532</v>
      </c>
      <c r="AB121" s="2">
        <f t="shared" si="21"/>
        <v>324593</v>
      </c>
      <c r="AC121" s="2">
        <f t="shared" si="31"/>
        <v>4062501</v>
      </c>
      <c r="AD121" s="3">
        <f t="shared" si="10"/>
        <v>40651679.446578532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28995271.901920687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51</v>
      </c>
      <c r="C122" s="7"/>
      <c r="D122" s="2" t="e">
        <f t="shared" si="12"/>
        <v>#N/A</v>
      </c>
      <c r="E122" s="2" t="e">
        <f t="shared" si="22"/>
        <v>#N/A</v>
      </c>
      <c r="F122" s="2">
        <v>656888.5183673501</v>
      </c>
      <c r="G122" s="2">
        <f t="shared" si="35"/>
        <v>538938.14285714284</v>
      </c>
      <c r="H122" s="2">
        <f t="shared" si="32"/>
        <v>44189547.123169027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1179302.7142857139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667926.83673468232</v>
      </c>
      <c r="Q122" s="2">
        <f t="shared" si="36"/>
        <v>550000</v>
      </c>
      <c r="R122" s="2">
        <f t="shared" si="33"/>
        <v>45264180.446578562</v>
      </c>
      <c r="S122" s="2">
        <f t="shared" si="17"/>
        <v>538938.14285714179</v>
      </c>
      <c r="T122" s="2">
        <f t="shared" si="18"/>
        <v>11061.857142857043</v>
      </c>
      <c r="U122" s="2">
        <f t="shared" si="19"/>
        <v>550000</v>
      </c>
      <c r="V122" s="2">
        <f t="shared" si="34"/>
        <v>4266577</v>
      </c>
      <c r="W122" s="2">
        <f t="shared" si="20"/>
        <v>204076</v>
      </c>
      <c r="X122" s="2">
        <f t="shared" si="6"/>
        <v>345924</v>
      </c>
      <c r="Y122" s="2">
        <f t="shared" si="30"/>
        <v>40997603.446578532</v>
      </c>
      <c r="Z122" s="2" t="str">
        <f t="shared" si="8"/>
        <v>HERE</v>
      </c>
      <c r="AA122" s="2">
        <f>IF(Z122="HERE",Y122,AA121+Graph!$G$1*1000)</f>
        <v>40997603.446578532</v>
      </c>
      <c r="AB122" s="2">
        <f t="shared" si="21"/>
        <v>345924</v>
      </c>
      <c r="AC122" s="2">
        <f t="shared" si="31"/>
        <v>4266577</v>
      </c>
      <c r="AD122" s="3">
        <f t="shared" si="10"/>
        <v>40997603.446578532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29444849.84477783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52</v>
      </c>
      <c r="C123" s="7"/>
      <c r="D123" s="2" t="e">
        <f t="shared" si="12"/>
        <v>#N/A</v>
      </c>
      <c r="E123" s="2" t="e">
        <f t="shared" si="22"/>
        <v>#N/A</v>
      </c>
      <c r="F123" s="2">
        <v>660902.83457383513</v>
      </c>
      <c r="G123" s="2">
        <f t="shared" si="35"/>
        <v>538938.14285714284</v>
      </c>
      <c r="H123" s="2">
        <f t="shared" si="32"/>
        <v>44728485.266026169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1190364.5714285709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672043.61344537139</v>
      </c>
      <c r="Q123" s="2">
        <f t="shared" si="36"/>
        <v>550000</v>
      </c>
      <c r="R123" s="2">
        <f t="shared" si="33"/>
        <v>45814180.446578562</v>
      </c>
      <c r="S123" s="2">
        <f t="shared" si="17"/>
        <v>538938.14285714179</v>
      </c>
      <c r="T123" s="2">
        <f t="shared" si="18"/>
        <v>11061.857142857043</v>
      </c>
      <c r="U123" s="2">
        <f t="shared" si="19"/>
        <v>550000</v>
      </c>
      <c r="V123" s="2">
        <f t="shared" si="34"/>
        <v>4609740</v>
      </c>
      <c r="W123" s="2">
        <f t="shared" si="20"/>
        <v>343163</v>
      </c>
      <c r="X123" s="2">
        <f t="shared" si="6"/>
        <v>206837</v>
      </c>
      <c r="Y123" s="2">
        <f t="shared" si="30"/>
        <v>41204440.446578532</v>
      </c>
      <c r="Z123" s="2" t="str">
        <f t="shared" si="8"/>
        <v>HERE</v>
      </c>
      <c r="AA123" s="2">
        <f>IF(Z123="HERE",Y123,AA122+Graph!$G$1*1000)</f>
        <v>41204440.446578532</v>
      </c>
      <c r="AB123" s="2">
        <f t="shared" si="21"/>
        <v>206837</v>
      </c>
      <c r="AC123" s="2">
        <f t="shared" si="31"/>
        <v>4609740</v>
      </c>
      <c r="AD123" s="3">
        <f t="shared" si="10"/>
        <v>41204440.446578532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29894427.787634972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53</v>
      </c>
      <c r="C124" s="7"/>
      <c r="D124" s="2" t="e">
        <f t="shared" si="12"/>
        <v>#N/A</v>
      </c>
      <c r="E124" s="2" t="e">
        <f t="shared" si="22"/>
        <v>#N/A</v>
      </c>
      <c r="F124" s="2">
        <v>664917.15078029037</v>
      </c>
      <c r="G124" s="2">
        <f t="shared" si="35"/>
        <v>538938.14285714284</v>
      </c>
      <c r="H124" s="2">
        <f t="shared" si="32"/>
        <v>45267423.408883311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1201426.4285714279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676160.39015606046</v>
      </c>
      <c r="Q124" s="2">
        <f t="shared" si="36"/>
        <v>550000</v>
      </c>
      <c r="R124" s="2">
        <f t="shared" si="33"/>
        <v>46364180.446578562</v>
      </c>
      <c r="S124" s="2">
        <f t="shared" si="17"/>
        <v>538938.14285714179</v>
      </c>
      <c r="T124" s="2">
        <f t="shared" si="18"/>
        <v>11061.857142857043</v>
      </c>
      <c r="U124" s="2">
        <f t="shared" si="19"/>
        <v>550000</v>
      </c>
      <c r="V124" s="2">
        <f t="shared" si="34"/>
        <v>4973248</v>
      </c>
      <c r="W124" s="2">
        <f t="shared" si="20"/>
        <v>363508</v>
      </c>
      <c r="X124" s="2">
        <f t="shared" si="6"/>
        <v>186492</v>
      </c>
      <c r="Y124" s="2">
        <f t="shared" si="30"/>
        <v>41390932.446578532</v>
      </c>
      <c r="Z124" s="2" t="str">
        <f t="shared" si="8"/>
        <v>HERE</v>
      </c>
      <c r="AA124" s="2">
        <f>IF(Z124="HERE",Y124,AA123+Graph!$G$1*1000)</f>
        <v>41390932.446578532</v>
      </c>
      <c r="AB124" s="2">
        <f t="shared" si="21"/>
        <v>186492</v>
      </c>
      <c r="AC124" s="2">
        <f t="shared" si="31"/>
        <v>4973248</v>
      </c>
      <c r="AD124" s="3">
        <f t="shared" si="10"/>
        <v>41390932.446578532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30344005.730492119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54</v>
      </c>
      <c r="C125" s="7"/>
      <c r="D125" s="2" t="e">
        <f t="shared" si="12"/>
        <v>#N/A</v>
      </c>
      <c r="E125" s="2" t="e">
        <f t="shared" si="22"/>
        <v>#N/A</v>
      </c>
      <c r="F125" s="2">
        <v>668931.4669867754</v>
      </c>
      <c r="G125" s="2">
        <f t="shared" si="35"/>
        <v>538938.14285714284</v>
      </c>
      <c r="H125" s="2">
        <f t="shared" si="32"/>
        <v>45806361.551740453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1212488.285714285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680277.16686674953</v>
      </c>
      <c r="Q125" s="2">
        <f t="shared" si="36"/>
        <v>550000</v>
      </c>
      <c r="R125" s="2">
        <f t="shared" si="33"/>
        <v>46914180.446578562</v>
      </c>
      <c r="S125" s="2">
        <f t="shared" si="17"/>
        <v>538938.14285714179</v>
      </c>
      <c r="T125" s="2">
        <f t="shared" si="18"/>
        <v>11061.857142857043</v>
      </c>
      <c r="U125" s="2">
        <f t="shared" si="19"/>
        <v>550000</v>
      </c>
      <c r="V125" s="2">
        <f t="shared" si="34"/>
        <v>5383103</v>
      </c>
      <c r="W125" s="2">
        <f t="shared" si="20"/>
        <v>409855</v>
      </c>
      <c r="X125" s="2">
        <f t="shared" si="6"/>
        <v>140145</v>
      </c>
      <c r="Y125" s="2">
        <f t="shared" si="30"/>
        <v>41531077.446578532</v>
      </c>
      <c r="Z125" s="2" t="str">
        <f t="shared" si="8"/>
        <v>HERE</v>
      </c>
      <c r="AA125" s="2">
        <f>IF(Z125="HERE",Y125,AA124+Graph!$G$1*1000)</f>
        <v>41531077.446578532</v>
      </c>
      <c r="AB125" s="2">
        <f t="shared" si="21"/>
        <v>140145</v>
      </c>
      <c r="AC125" s="2">
        <f t="shared" si="31"/>
        <v>5383103</v>
      </c>
      <c r="AD125" s="3">
        <f t="shared" si="10"/>
        <v>41531077.446578532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30793583.673349258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55</v>
      </c>
      <c r="C126" s="7"/>
      <c r="D126" s="2" t="e">
        <f t="shared" si="12"/>
        <v>#N/A</v>
      </c>
      <c r="E126" s="2" t="e">
        <f t="shared" si="22"/>
        <v>#N/A</v>
      </c>
      <c r="F126" s="2">
        <v>672945.78319326043</v>
      </c>
      <c r="G126" s="2">
        <f t="shared" si="35"/>
        <v>538938.14285714284</v>
      </c>
      <c r="H126" s="2">
        <f t="shared" si="32"/>
        <v>46345299.694597594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1223550.142857142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684393.94357743859</v>
      </c>
      <c r="Q126" s="2">
        <f t="shared" si="36"/>
        <v>550000</v>
      </c>
      <c r="R126" s="2">
        <f t="shared" si="33"/>
        <v>47464180.446578562</v>
      </c>
      <c r="S126" s="2">
        <f t="shared" si="17"/>
        <v>538938.14285714179</v>
      </c>
      <c r="T126" s="2">
        <f t="shared" si="18"/>
        <v>11061.857142857043</v>
      </c>
      <c r="U126" s="2">
        <f t="shared" si="19"/>
        <v>550000</v>
      </c>
      <c r="V126" s="2">
        <f t="shared" si="34"/>
        <v>5861351</v>
      </c>
      <c r="W126" s="2">
        <f t="shared" si="20"/>
        <v>478248</v>
      </c>
      <c r="X126" s="2">
        <f t="shared" si="6"/>
        <v>71752</v>
      </c>
      <c r="Y126" s="2">
        <f t="shared" si="30"/>
        <v>41602829.446578532</v>
      </c>
      <c r="Z126" s="2" t="str">
        <f t="shared" si="8"/>
        <v>HERE</v>
      </c>
      <c r="AA126" s="2">
        <f>IF(Z126="HERE",Y126,AA125+Graph!$G$1*1000)</f>
        <v>41602829.446578532</v>
      </c>
      <c r="AB126" s="2">
        <f t="shared" si="21"/>
        <v>71752</v>
      </c>
      <c r="AC126" s="2">
        <f t="shared" si="31"/>
        <v>5861351</v>
      </c>
      <c r="AD126" s="3">
        <f t="shared" si="10"/>
        <v>41602829.446578532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31243161.6162064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56</v>
      </c>
      <c r="C127" s="7"/>
      <c r="D127" s="2" t="e">
        <f t="shared" si="12"/>
        <v>#N/A</v>
      </c>
      <c r="E127" s="2" t="e">
        <f t="shared" si="22"/>
        <v>#N/A</v>
      </c>
      <c r="F127" s="2">
        <v>676960.09939974546</v>
      </c>
      <c r="G127" s="2">
        <f t="shared" si="35"/>
        <v>538938.14285714284</v>
      </c>
      <c r="H127" s="2">
        <f t="shared" si="32"/>
        <v>46884237.837454736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1234611.9999999991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688510.72028812766</v>
      </c>
      <c r="Q127" s="2">
        <f t="shared" si="36"/>
        <v>550000</v>
      </c>
      <c r="R127" s="2">
        <f t="shared" si="33"/>
        <v>48014180.446578562</v>
      </c>
      <c r="S127" s="2">
        <f t="shared" si="17"/>
        <v>538938.14285714179</v>
      </c>
      <c r="T127" s="2">
        <f t="shared" si="18"/>
        <v>11061.857142857043</v>
      </c>
      <c r="U127" s="2">
        <f t="shared" si="19"/>
        <v>550000</v>
      </c>
      <c r="V127" s="2">
        <f t="shared" si="34"/>
        <v>6353321</v>
      </c>
      <c r="W127" s="2">
        <f t="shared" si="20"/>
        <v>491970</v>
      </c>
      <c r="X127" s="2">
        <f t="shared" si="6"/>
        <v>58030</v>
      </c>
      <c r="Y127" s="2">
        <f t="shared" si="30"/>
        <v>41660859.446578532</v>
      </c>
      <c r="Z127" s="2" t="str">
        <f t="shared" si="8"/>
        <v>HERE</v>
      </c>
      <c r="AA127" s="2">
        <f>IF(Z127="HERE",Y127,AA126+Graph!$G$1*1000)</f>
        <v>41660859.446578532</v>
      </c>
      <c r="AB127" s="2">
        <f t="shared" si="21"/>
        <v>58030</v>
      </c>
      <c r="AC127" s="2">
        <f t="shared" si="31"/>
        <v>6353321</v>
      </c>
      <c r="AD127" s="3">
        <f t="shared" si="10"/>
        <v>41660859.446578532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31692739.559063539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57</v>
      </c>
      <c r="C128" s="7"/>
      <c r="D128" s="2" t="e">
        <f t="shared" si="12"/>
        <v>#N/A</v>
      </c>
      <c r="E128" s="2" t="e">
        <f t="shared" si="22"/>
        <v>#N/A</v>
      </c>
      <c r="F128" s="2">
        <v>680974.4156062305</v>
      </c>
      <c r="G128" s="2">
        <f t="shared" si="35"/>
        <v>538938.14285714284</v>
      </c>
      <c r="H128" s="2">
        <f t="shared" si="32"/>
        <v>47423175.980311878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1245673.8571428561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692627.49699878693</v>
      </c>
      <c r="Q128" s="2">
        <f t="shared" si="36"/>
        <v>550000</v>
      </c>
      <c r="R128" s="2">
        <f t="shared" si="33"/>
        <v>48564180.446578562</v>
      </c>
      <c r="S128" s="2">
        <f t="shared" si="17"/>
        <v>538938.14285714179</v>
      </c>
      <c r="T128" s="2">
        <f t="shared" si="18"/>
        <v>11061.857142857043</v>
      </c>
      <c r="U128" s="2">
        <f t="shared" si="19"/>
        <v>550000</v>
      </c>
      <c r="V128" s="2">
        <f t="shared" si="34"/>
        <v>6573570</v>
      </c>
      <c r="W128" s="2">
        <f t="shared" si="20"/>
        <v>220249</v>
      </c>
      <c r="X128" s="2">
        <f t="shared" si="6"/>
        <v>329751</v>
      </c>
      <c r="Y128" s="2">
        <f t="shared" si="30"/>
        <v>41990610.446578532</v>
      </c>
      <c r="Z128" s="2" t="str">
        <f t="shared" si="8"/>
        <v>HERE</v>
      </c>
      <c r="AA128" s="2">
        <f>IF(Z128="HERE",Y128,AA127+Graph!$G$1*1000)</f>
        <v>41990610.446578532</v>
      </c>
      <c r="AB128" s="2">
        <f t="shared" si="21"/>
        <v>329751</v>
      </c>
      <c r="AC128" s="2">
        <f t="shared" si="31"/>
        <v>6573570</v>
      </c>
      <c r="AD128" s="3">
        <f t="shared" si="10"/>
        <v>41990610.446578532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32142317.501920678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58</v>
      </c>
      <c r="C129" s="7"/>
      <c r="D129" s="2" t="e">
        <f t="shared" si="12"/>
        <v>#N/A</v>
      </c>
      <c r="E129" s="2" t="e">
        <f t="shared" si="22"/>
        <v>#N/A</v>
      </c>
      <c r="F129" s="2">
        <v>684988.73181271553</v>
      </c>
      <c r="G129" s="2">
        <f t="shared" si="35"/>
        <v>538938.14285714284</v>
      </c>
      <c r="H129" s="2">
        <f t="shared" si="32"/>
        <v>47962114.12316902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1256735.7142857132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696744.27370947599</v>
      </c>
      <c r="Q129" s="2">
        <f t="shared" si="36"/>
        <v>550000</v>
      </c>
      <c r="R129" s="2">
        <f t="shared" si="33"/>
        <v>49114180.446578562</v>
      </c>
      <c r="S129" s="2">
        <f t="shared" si="17"/>
        <v>538938.14285714179</v>
      </c>
      <c r="T129" s="2">
        <f t="shared" si="18"/>
        <v>11061.857142857043</v>
      </c>
      <c r="U129" s="2">
        <f t="shared" si="19"/>
        <v>550000</v>
      </c>
      <c r="V129" s="2">
        <f t="shared" si="34"/>
        <v>6853372</v>
      </c>
      <c r="W129" s="2">
        <f t="shared" si="20"/>
        <v>279802</v>
      </c>
      <c r="X129" s="2">
        <f t="shared" si="6"/>
        <v>270198</v>
      </c>
      <c r="Y129" s="2">
        <f t="shared" si="30"/>
        <v>42260808.446578532</v>
      </c>
      <c r="Z129" s="2" t="str">
        <f t="shared" si="8"/>
        <v>HERE</v>
      </c>
      <c r="AA129" s="2">
        <f>IF(Z129="HERE",Y129,AA128+Graph!$G$1*1000)</f>
        <v>42260808.446578532</v>
      </c>
      <c r="AB129" s="2">
        <f t="shared" si="21"/>
        <v>270198</v>
      </c>
      <c r="AC129" s="2">
        <f t="shared" si="31"/>
        <v>6853372</v>
      </c>
      <c r="AD129" s="3">
        <f t="shared" si="10"/>
        <v>42260808.446578532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32525260.514420681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59</v>
      </c>
      <c r="C130" s="7"/>
      <c r="D130" s="2" t="e">
        <f t="shared" si="12"/>
        <v>#N/A</v>
      </c>
      <c r="E130" s="2" t="e">
        <f t="shared" si="22"/>
        <v>#N/A</v>
      </c>
      <c r="F130" s="2">
        <v>689003.04801920056</v>
      </c>
      <c r="G130" s="2">
        <f t="shared" si="35"/>
        <v>538938.14285714284</v>
      </c>
      <c r="H130" s="2">
        <f t="shared" si="32"/>
        <v>48501052.266026162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1267797.5714285702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700861.05042016506</v>
      </c>
      <c r="Q130" s="2">
        <f t="shared" si="36"/>
        <v>550000</v>
      </c>
      <c r="R130" s="2">
        <f t="shared" si="33"/>
        <v>49664180.446578562</v>
      </c>
      <c r="S130" s="2">
        <f t="shared" si="17"/>
        <v>538938.14285714179</v>
      </c>
      <c r="T130" s="2">
        <f t="shared" si="18"/>
        <v>11061.857142857043</v>
      </c>
      <c r="U130" s="2">
        <f t="shared" si="19"/>
        <v>550000</v>
      </c>
      <c r="V130" s="2">
        <f t="shared" si="34"/>
        <v>7164387</v>
      </c>
      <c r="W130" s="2">
        <f t="shared" si="20"/>
        <v>311015</v>
      </c>
      <c r="X130" s="2">
        <f t="shared" si="6"/>
        <v>238985</v>
      </c>
      <c r="Y130" s="2">
        <f t="shared" si="30"/>
        <v>42499793.446578532</v>
      </c>
      <c r="Z130" s="2" t="str">
        <f t="shared" si="8"/>
        <v>HERE</v>
      </c>
      <c r="AA130" s="2">
        <f>IF(Z130="HERE",Y130,AA129+Graph!$G$1*1000)</f>
        <v>42499793.446578532</v>
      </c>
      <c r="AB130" s="2">
        <f t="shared" si="21"/>
        <v>238985</v>
      </c>
      <c r="AC130" s="2">
        <f t="shared" si="31"/>
        <v>7164387</v>
      </c>
      <c r="AD130" s="3">
        <f t="shared" si="10"/>
        <v>42499793.446578532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32908203.52692068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60</v>
      </c>
      <c r="C131" s="7"/>
      <c r="D131" s="2" t="e">
        <f t="shared" si="12"/>
        <v>#N/A</v>
      </c>
      <c r="E131" s="2" t="e">
        <f t="shared" si="22"/>
        <v>#N/A</v>
      </c>
      <c r="F131" s="2">
        <v>693017.3642256856</v>
      </c>
      <c r="G131" s="2">
        <f t="shared" si="35"/>
        <v>538938.14285714284</v>
      </c>
      <c r="H131" s="2">
        <f t="shared" si="32"/>
        <v>49039990.408883303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1278859.4285714272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704977.82713085413</v>
      </c>
      <c r="Q131" s="2">
        <f t="shared" si="36"/>
        <v>550000</v>
      </c>
      <c r="R131" s="2">
        <f t="shared" si="33"/>
        <v>50214180.446578562</v>
      </c>
      <c r="S131" s="2">
        <f t="shared" si="17"/>
        <v>538938.14285714179</v>
      </c>
      <c r="T131" s="2">
        <f t="shared" si="18"/>
        <v>11061.857142857043</v>
      </c>
      <c r="U131" s="2">
        <f t="shared" si="19"/>
        <v>550000</v>
      </c>
      <c r="V131" s="2">
        <f t="shared" si="34"/>
        <v>7447199</v>
      </c>
      <c r="W131" s="2">
        <f t="shared" si="20"/>
        <v>282812</v>
      </c>
      <c r="X131" s="2">
        <f t="shared" si="6"/>
        <v>267188</v>
      </c>
      <c r="Y131" s="2">
        <f t="shared" si="30"/>
        <v>42766981.446578532</v>
      </c>
      <c r="Z131" s="2" t="str">
        <f t="shared" si="8"/>
        <v>HERE</v>
      </c>
      <c r="AA131" s="2">
        <f>IF(Z131="HERE",Y131,AA130+Graph!$G$1*1000)</f>
        <v>42766981.446578532</v>
      </c>
      <c r="AB131" s="2">
        <f t="shared" si="21"/>
        <v>267188</v>
      </c>
      <c r="AC131" s="2">
        <f t="shared" si="31"/>
        <v>7447199</v>
      </c>
      <c r="AD131" s="3">
        <f t="shared" si="10"/>
        <v>42766981.446578532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33291146.539420679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61</v>
      </c>
      <c r="C132" s="7"/>
      <c r="D132" s="2" t="e">
        <f t="shared" si="12"/>
        <v>#N/A</v>
      </c>
      <c r="E132" s="2" t="e">
        <f t="shared" si="22"/>
        <v>#N/A</v>
      </c>
      <c r="F132" s="2">
        <v>697031.68043217063</v>
      </c>
      <c r="G132" s="2">
        <f t="shared" si="35"/>
        <v>538938.14285714284</v>
      </c>
      <c r="H132" s="2">
        <f t="shared" si="32"/>
        <v>49578928.551740445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1289921.2857142843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709094.6038415432</v>
      </c>
      <c r="Q132" s="2">
        <f t="shared" si="36"/>
        <v>550000</v>
      </c>
      <c r="R132" s="2">
        <f t="shared" si="33"/>
        <v>50764180.446578562</v>
      </c>
      <c r="S132" s="2">
        <f t="shared" si="17"/>
        <v>538938.14285714179</v>
      </c>
      <c r="T132" s="2">
        <f t="shared" si="18"/>
        <v>11061.857142857043</v>
      </c>
      <c r="U132" s="2">
        <f t="shared" si="19"/>
        <v>550000</v>
      </c>
      <c r="V132" s="2">
        <f t="shared" si="34"/>
        <v>7891184</v>
      </c>
      <c r="W132" s="2">
        <f t="shared" si="20"/>
        <v>443985</v>
      </c>
      <c r="X132" s="2">
        <f t="shared" si="6"/>
        <v>106015</v>
      </c>
      <c r="Y132" s="2">
        <f t="shared" si="30"/>
        <v>42872996.446578532</v>
      </c>
      <c r="Z132" s="2" t="str">
        <f t="shared" si="8"/>
        <v>HERE</v>
      </c>
      <c r="AA132" s="2">
        <f>IF(Z132="HERE",Y132,AA131+Graph!$G$1*1000)</f>
        <v>42872996.446578532</v>
      </c>
      <c r="AB132" s="2">
        <f t="shared" si="21"/>
        <v>106015</v>
      </c>
      <c r="AC132" s="2">
        <f t="shared" si="31"/>
        <v>7891184</v>
      </c>
      <c r="AD132" s="3">
        <f t="shared" si="10"/>
        <v>42872996.446578532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33674089.551920675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62</v>
      </c>
      <c r="C133" s="7"/>
      <c r="D133" s="2" t="e">
        <f t="shared" si="12"/>
        <v>#N/A</v>
      </c>
      <c r="E133" s="2" t="e">
        <f t="shared" si="22"/>
        <v>#N/A</v>
      </c>
      <c r="F133" s="2">
        <v>701045.99663865566</v>
      </c>
      <c r="G133" s="2">
        <f t="shared" si="35"/>
        <v>538938.14285714284</v>
      </c>
      <c r="H133" s="2">
        <f t="shared" si="32"/>
        <v>50117866.694597587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1300983.1428571413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713211.38055223227</v>
      </c>
      <c r="Q133" s="2">
        <f t="shared" si="36"/>
        <v>550000</v>
      </c>
      <c r="R133" s="2">
        <f t="shared" si="33"/>
        <v>51314180.446578562</v>
      </c>
      <c r="S133" s="2">
        <f t="shared" si="17"/>
        <v>538938.14285714179</v>
      </c>
      <c r="T133" s="2">
        <f t="shared" si="18"/>
        <v>11061.857142857043</v>
      </c>
      <c r="U133" s="2">
        <f t="shared" si="19"/>
        <v>550000</v>
      </c>
      <c r="V133" s="2">
        <f t="shared" si="34"/>
        <v>8378940</v>
      </c>
      <c r="W133" s="2">
        <f t="shared" si="20"/>
        <v>487756</v>
      </c>
      <c r="X133" s="2">
        <f t="shared" si="6"/>
        <v>62244</v>
      </c>
      <c r="Y133" s="2">
        <f t="shared" si="30"/>
        <v>42935240.446578532</v>
      </c>
      <c r="Z133" s="2" t="str">
        <f t="shared" si="8"/>
        <v>HERE</v>
      </c>
      <c r="AA133" s="2">
        <f>IF(Z133="HERE",Y133,AA132+Graph!$G$1*1000)</f>
        <v>42935240.446578532</v>
      </c>
      <c r="AB133" s="2">
        <f t="shared" si="21"/>
        <v>62244</v>
      </c>
      <c r="AC133" s="2">
        <f t="shared" si="31"/>
        <v>8378940</v>
      </c>
      <c r="AD133" s="3">
        <f t="shared" si="10"/>
        <v>42935240.446578532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34057032.564420685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63</v>
      </c>
      <c r="C134" s="7"/>
      <c r="D134" s="2" t="e">
        <f t="shared" si="12"/>
        <v>#N/A</v>
      </c>
      <c r="E134" s="2" t="e">
        <f t="shared" si="22"/>
        <v>#N/A</v>
      </c>
      <c r="F134" s="2">
        <v>705060.3128451407</v>
      </c>
      <c r="G134" s="2">
        <f t="shared" si="35"/>
        <v>538938.14285714284</v>
      </c>
      <c r="H134" s="2">
        <f t="shared" si="32"/>
        <v>50656804.837454729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1312044.9999999984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717328.15726289153</v>
      </c>
      <c r="Q134" s="2">
        <f t="shared" si="36"/>
        <v>550000</v>
      </c>
      <c r="R134" s="2">
        <f t="shared" si="33"/>
        <v>51864180.446578562</v>
      </c>
      <c r="S134" s="2">
        <f t="shared" si="17"/>
        <v>538938.14285714179</v>
      </c>
      <c r="T134" s="2">
        <f t="shared" si="18"/>
        <v>11061.857142857043</v>
      </c>
      <c r="U134" s="2">
        <f t="shared" si="19"/>
        <v>550000</v>
      </c>
      <c r="V134" s="2">
        <f t="shared" si="34"/>
        <v>8977329</v>
      </c>
      <c r="W134" s="2">
        <f t="shared" si="20"/>
        <v>598389</v>
      </c>
      <c r="X134" s="2">
        <f t="shared" si="6"/>
        <v>-48389</v>
      </c>
      <c r="Y134" s="2">
        <f t="shared" si="30"/>
        <v>42886851.446578532</v>
      </c>
      <c r="Z134" s="2" t="str">
        <f t="shared" si="8"/>
        <v>HERE</v>
      </c>
      <c r="AA134" s="2">
        <f>IF(Z134="HERE",Y134,AA133+Graph!$G$1*1000)</f>
        <v>42886851.446578532</v>
      </c>
      <c r="AB134" s="2">
        <f t="shared" si="21"/>
        <v>-48389</v>
      </c>
      <c r="AC134" s="2">
        <f t="shared" si="31"/>
        <v>8977329</v>
      </c>
      <c r="AD134" s="3">
        <f t="shared" si="10"/>
        <v>42886851.446578532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34439975.576920681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64</v>
      </c>
      <c r="C135" s="7"/>
      <c r="D135" s="2" t="e">
        <f t="shared" si="12"/>
        <v>#N/A</v>
      </c>
      <c r="E135" s="2" t="e">
        <f t="shared" si="22"/>
        <v>#N/A</v>
      </c>
      <c r="F135" s="2">
        <v>709074.62905162573</v>
      </c>
      <c r="G135" s="2">
        <f t="shared" si="35"/>
        <v>538938.14285714284</v>
      </c>
      <c r="H135" s="2">
        <f t="shared" si="32"/>
        <v>51195742.980311871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1323106.8571428554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721444.9339735806</v>
      </c>
      <c r="Q135" s="2">
        <f t="shared" si="36"/>
        <v>550000</v>
      </c>
      <c r="R135" s="2">
        <f t="shared" si="33"/>
        <v>52414180.446578562</v>
      </c>
      <c r="S135" s="2">
        <f t="shared" si="17"/>
        <v>538938.14285714179</v>
      </c>
      <c r="T135" s="2">
        <f t="shared" si="18"/>
        <v>11061.857142857043</v>
      </c>
      <c r="U135" s="2">
        <f t="shared" si="19"/>
        <v>550000</v>
      </c>
      <c r="V135" s="2">
        <f t="shared" si="34"/>
        <v>9296367</v>
      </c>
      <c r="W135" s="2">
        <f t="shared" si="20"/>
        <v>319038</v>
      </c>
      <c r="X135" s="2">
        <f t="shared" si="6"/>
        <v>230962</v>
      </c>
      <c r="Y135" s="2">
        <f t="shared" si="30"/>
        <v>43117813.446578532</v>
      </c>
      <c r="Z135" s="2" t="str">
        <f t="shared" si="8"/>
        <v>HERE</v>
      </c>
      <c r="AA135" s="2">
        <f>IF(Z135="HERE",Y135,AA134+Graph!$G$1*1000)</f>
        <v>43117813.446578532</v>
      </c>
      <c r="AB135" s="2">
        <f t="shared" si="21"/>
        <v>230962</v>
      </c>
      <c r="AC135" s="2">
        <f t="shared" si="31"/>
        <v>9296367</v>
      </c>
      <c r="AD135" s="3">
        <f t="shared" si="10"/>
        <v>43117813.446578532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34822918.589420684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65</v>
      </c>
      <c r="C136" s="7"/>
      <c r="D136" s="2" t="e">
        <f t="shared" si="12"/>
        <v>#N/A</v>
      </c>
      <c r="E136" s="2" t="e">
        <f t="shared" si="22"/>
        <v>#N/A</v>
      </c>
      <c r="F136" s="2">
        <v>713088.94525808096</v>
      </c>
      <c r="G136" s="2">
        <f t="shared" si="35"/>
        <v>538938.14285714284</v>
      </c>
      <c r="H136" s="2">
        <f t="shared" si="32"/>
        <v>51734681.123169012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1334168.7142857125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725561.71068426967</v>
      </c>
      <c r="Q136" s="2">
        <f t="shared" si="36"/>
        <v>550000</v>
      </c>
      <c r="R136" s="2">
        <f t="shared" si="33"/>
        <v>52964180.446578562</v>
      </c>
      <c r="S136" s="2">
        <f t="shared" si="17"/>
        <v>538938.14285714179</v>
      </c>
      <c r="T136" s="2">
        <f t="shared" si="18"/>
        <v>11061.857142857043</v>
      </c>
      <c r="U136" s="2">
        <f t="shared" si="19"/>
        <v>550000</v>
      </c>
      <c r="V136" s="2">
        <f t="shared" si="34"/>
        <v>9646715</v>
      </c>
      <c r="W136" s="2">
        <f t="shared" si="20"/>
        <v>350348</v>
      </c>
      <c r="X136" s="2">
        <f t="shared" si="6"/>
        <v>199652</v>
      </c>
      <c r="Y136" s="2">
        <f t="shared" si="30"/>
        <v>43317465.446578532</v>
      </c>
      <c r="Z136" s="2" t="str">
        <f t="shared" si="8"/>
        <v>HERE</v>
      </c>
      <c r="AA136" s="2">
        <f>IF(Z136="HERE",Y136,AA135+Graph!$G$1*1000)</f>
        <v>43317465.446578532</v>
      </c>
      <c r="AB136" s="2">
        <f t="shared" si="21"/>
        <v>199652</v>
      </c>
      <c r="AC136" s="2">
        <f t="shared" si="31"/>
        <v>9646715</v>
      </c>
      <c r="AD136" s="3">
        <f t="shared" si="10"/>
        <v>43317465.446578532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35205861.601920679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66</v>
      </c>
      <c r="C137" s="7"/>
      <c r="D137" s="2" t="e">
        <f t="shared" si="12"/>
        <v>#N/A</v>
      </c>
      <c r="E137" s="2" t="e">
        <f t="shared" si="22"/>
        <v>#N/A</v>
      </c>
      <c r="F137" s="2">
        <v>717103.26146456599</v>
      </c>
      <c r="G137" s="2">
        <f t="shared" si="35"/>
        <v>538938.14285714284</v>
      </c>
      <c r="H137" s="2">
        <f t="shared" si="32"/>
        <v>52273619.266026154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1345230.5714285695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729678.48739495873</v>
      </c>
      <c r="Q137" s="2">
        <f t="shared" si="36"/>
        <v>550000</v>
      </c>
      <c r="R137" s="2">
        <f t="shared" si="33"/>
        <v>53514180.446578562</v>
      </c>
      <c r="S137" s="2">
        <f t="shared" si="17"/>
        <v>538938.14285714179</v>
      </c>
      <c r="T137" s="2">
        <f t="shared" si="18"/>
        <v>11061.857142857043</v>
      </c>
      <c r="U137" s="2">
        <f t="shared" si="19"/>
        <v>550000</v>
      </c>
      <c r="V137" s="2">
        <f t="shared" si="34"/>
        <v>10021471</v>
      </c>
      <c r="W137" s="2">
        <f t="shared" si="20"/>
        <v>374756</v>
      </c>
      <c r="X137" s="2">
        <f t="shared" si="6"/>
        <v>175244</v>
      </c>
      <c r="Y137" s="2">
        <f t="shared" si="30"/>
        <v>43492709.446578532</v>
      </c>
      <c r="Z137" s="2" t="str">
        <f t="shared" si="8"/>
        <v>HERE</v>
      </c>
      <c r="AA137" s="2">
        <f>IF(Z137="HERE",Y137,AA136+Graph!$G$1*1000)</f>
        <v>43492709.446578532</v>
      </c>
      <c r="AB137" s="2">
        <f t="shared" si="21"/>
        <v>175244</v>
      </c>
      <c r="AC137" s="2">
        <f t="shared" si="31"/>
        <v>10021471</v>
      </c>
      <c r="AD137" s="3">
        <f t="shared" si="10"/>
        <v>43492709.446578532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35524349.751920685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67</v>
      </c>
      <c r="C138" s="7"/>
      <c r="D138" s="2" t="e">
        <f t="shared" si="12"/>
        <v>#N/A</v>
      </c>
      <c r="E138" s="2" t="e">
        <f t="shared" si="22"/>
        <v>#N/A</v>
      </c>
      <c r="F138" s="2">
        <v>721117.57767105103</v>
      </c>
      <c r="G138" s="2">
        <f t="shared" si="35"/>
        <v>538938.14285714284</v>
      </c>
      <c r="H138" s="2">
        <f t="shared" si="32"/>
        <v>52812557.408883296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1356292.4285714265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733795.2641056478</v>
      </c>
      <c r="Q138" s="2">
        <f t="shared" si="36"/>
        <v>550000</v>
      </c>
      <c r="R138" s="2">
        <f t="shared" si="33"/>
        <v>54064180.446578562</v>
      </c>
      <c r="S138" s="2">
        <f t="shared" si="17"/>
        <v>538938.14285714179</v>
      </c>
      <c r="T138" s="2">
        <f t="shared" si="18"/>
        <v>11061.857142857043</v>
      </c>
      <c r="U138" s="2">
        <f t="shared" si="19"/>
        <v>550000</v>
      </c>
      <c r="V138" s="2">
        <f t="shared" si="34"/>
        <v>10490487</v>
      </c>
      <c r="W138" s="2">
        <f t="shared" si="20"/>
        <v>469016</v>
      </c>
      <c r="X138" s="2">
        <f t="shared" si="6"/>
        <v>80984</v>
      </c>
      <c r="Y138" s="2">
        <f t="shared" si="30"/>
        <v>43573693.446578532</v>
      </c>
      <c r="Z138" s="2" t="str">
        <f t="shared" si="8"/>
        <v>HERE</v>
      </c>
      <c r="AA138" s="2">
        <f>IF(Z138="HERE",Y138,AA137+Graph!$G$1*1000)</f>
        <v>43573693.446578532</v>
      </c>
      <c r="AB138" s="2">
        <f t="shared" si="21"/>
        <v>80984</v>
      </c>
      <c r="AC138" s="2">
        <f t="shared" si="31"/>
        <v>10490487</v>
      </c>
      <c r="AD138" s="3">
        <f t="shared" si="10"/>
        <v>43573693.446578532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35782248.201920681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68</v>
      </c>
      <c r="C139" s="7"/>
      <c r="D139" s="2" t="e">
        <f t="shared" si="12"/>
        <v>#N/A</v>
      </c>
      <c r="E139" s="2" t="e">
        <f t="shared" si="22"/>
        <v>#N/A</v>
      </c>
      <c r="F139" s="2">
        <v>725131.89387753606</v>
      </c>
      <c r="G139" s="2">
        <f t="shared" si="35"/>
        <v>538938.14285714284</v>
      </c>
      <c r="H139" s="2">
        <f t="shared" si="32"/>
        <v>53351495.551740438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1367354.2857142836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737912.04081633687</v>
      </c>
      <c r="Q139" s="2">
        <f t="shared" si="36"/>
        <v>550000</v>
      </c>
      <c r="R139" s="2">
        <f t="shared" si="33"/>
        <v>54614180.446578562</v>
      </c>
      <c r="S139" s="2">
        <f t="shared" si="17"/>
        <v>538938.14285714179</v>
      </c>
      <c r="T139" s="2">
        <f t="shared" si="18"/>
        <v>11061.857142857043</v>
      </c>
      <c r="U139" s="2">
        <f t="shared" si="19"/>
        <v>550000</v>
      </c>
      <c r="V139" s="2">
        <f t="shared" si="34"/>
        <v>10971047</v>
      </c>
      <c r="W139" s="2">
        <f t="shared" si="20"/>
        <v>480560</v>
      </c>
      <c r="X139" s="2">
        <f t="shared" si="6"/>
        <v>69440</v>
      </c>
      <c r="Y139" s="2">
        <f t="shared" si="30"/>
        <v>43643133.446578532</v>
      </c>
      <c r="Z139" s="2" t="str">
        <f t="shared" si="8"/>
        <v>HERE</v>
      </c>
      <c r="AA139" s="2">
        <f>IF(Z139="HERE",Y139,AA138+Graph!$G$1*1000)</f>
        <v>43643133.446578532</v>
      </c>
      <c r="AB139" s="2">
        <f t="shared" si="21"/>
        <v>69440</v>
      </c>
      <c r="AC139" s="2">
        <f t="shared" si="31"/>
        <v>10971047</v>
      </c>
      <c r="AD139" s="3">
        <f t="shared" si="10"/>
        <v>43643133.446578532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36008058.301920675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69</v>
      </c>
      <c r="C140" s="7"/>
      <c r="D140" s="2" t="e">
        <f t="shared" si="12"/>
        <v>#N/A</v>
      </c>
      <c r="E140" s="2" t="e">
        <f t="shared" si="22"/>
        <v>#N/A</v>
      </c>
      <c r="F140" s="2">
        <v>729146.21008402109</v>
      </c>
      <c r="G140" s="2">
        <f t="shared" si="35"/>
        <v>538938.14285714284</v>
      </c>
      <c r="H140" s="2">
        <f t="shared" si="32"/>
        <v>53890433.69459758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1378416.1428571406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742028.81752699614</v>
      </c>
      <c r="Q140" s="2">
        <f t="shared" si="36"/>
        <v>550000</v>
      </c>
      <c r="R140" s="2">
        <f t="shared" si="33"/>
        <v>55164180.446578562</v>
      </c>
      <c r="S140" s="2">
        <f t="shared" si="17"/>
        <v>538938.14285714179</v>
      </c>
      <c r="T140" s="2">
        <f t="shared" si="18"/>
        <v>11061.857142857043</v>
      </c>
      <c r="U140" s="2">
        <f t="shared" si="19"/>
        <v>550000</v>
      </c>
      <c r="V140" s="2">
        <f t="shared" si="34"/>
        <v>11465210</v>
      </c>
      <c r="W140" s="2">
        <f t="shared" si="20"/>
        <v>494163</v>
      </c>
      <c r="X140" s="2">
        <f t="shared" si="6"/>
        <v>55837</v>
      </c>
      <c r="Y140" s="2">
        <f t="shared" si="30"/>
        <v>43698970.446578532</v>
      </c>
      <c r="Z140" s="2" t="str">
        <f t="shared" si="8"/>
        <v>HERE</v>
      </c>
      <c r="AA140" s="2">
        <f>IF(Z140="HERE",Y140,AA139+Graph!$G$1*1000)</f>
        <v>43698970.446578532</v>
      </c>
      <c r="AB140" s="2">
        <f t="shared" si="21"/>
        <v>55837</v>
      </c>
      <c r="AC140" s="2">
        <f t="shared" si="31"/>
        <v>11465210</v>
      </c>
      <c r="AD140" s="3">
        <f t="shared" si="10"/>
        <v>43698970.446578532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36227460.251920685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70</v>
      </c>
      <c r="C141" s="7"/>
      <c r="D141" s="2" t="e">
        <f t="shared" si="12"/>
        <v>#N/A</v>
      </c>
      <c r="E141" s="2" t="e">
        <f t="shared" si="22"/>
        <v>#N/A</v>
      </c>
      <c r="F141" s="2">
        <v>733160.52629050612</v>
      </c>
      <c r="G141" s="2">
        <f t="shared" si="35"/>
        <v>538938.14285714284</v>
      </c>
      <c r="H141" s="2">
        <f t="shared" si="32"/>
        <v>54429371.837454721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1389477.9999999977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746145.5942376852</v>
      </c>
      <c r="Q141" s="2">
        <f t="shared" si="36"/>
        <v>550000</v>
      </c>
      <c r="R141" s="2">
        <f t="shared" si="33"/>
        <v>55714180.446578562</v>
      </c>
      <c r="S141" s="2">
        <f t="shared" si="17"/>
        <v>538938.14285714179</v>
      </c>
      <c r="T141" s="2">
        <f t="shared" si="18"/>
        <v>11061.857142857043</v>
      </c>
      <c r="U141" s="2">
        <f t="shared" si="19"/>
        <v>550000</v>
      </c>
      <c r="V141" s="2">
        <f t="shared" si="34"/>
        <v>12014288</v>
      </c>
      <c r="W141" s="2">
        <f t="shared" si="20"/>
        <v>549078</v>
      </c>
      <c r="X141" s="2">
        <f t="shared" si="6"/>
        <v>922</v>
      </c>
      <c r="Y141" s="2">
        <f t="shared" si="30"/>
        <v>43699892.446578532</v>
      </c>
      <c r="Z141" s="2" t="str">
        <f t="shared" si="8"/>
        <v>HERE</v>
      </c>
      <c r="AA141" s="2">
        <f>IF(Z141="HERE",Y141,AA140+Graph!$G$1*1000)</f>
        <v>43699892.446578532</v>
      </c>
      <c r="AB141" s="2">
        <f t="shared" si="21"/>
        <v>922</v>
      </c>
      <c r="AC141" s="2">
        <f t="shared" si="31"/>
        <v>12014288</v>
      </c>
      <c r="AD141" s="3">
        <f t="shared" si="10"/>
        <v>43699892.446578532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36486232.501920685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71</v>
      </c>
      <c r="C142" s="7"/>
      <c r="D142" s="2" t="e">
        <f t="shared" si="12"/>
        <v>#N/A</v>
      </c>
      <c r="E142" s="2" t="e">
        <f t="shared" si="22"/>
        <v>#N/A</v>
      </c>
      <c r="F142" s="2">
        <v>737174.84249699116</v>
      </c>
      <c r="G142" s="2">
        <f t="shared" si="35"/>
        <v>538938.14285714284</v>
      </c>
      <c r="H142" s="2">
        <f t="shared" si="32"/>
        <v>54968309.980311863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1400539.8571428547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750262.37094837427</v>
      </c>
      <c r="Q142" s="2">
        <f t="shared" si="36"/>
        <v>550000</v>
      </c>
      <c r="R142" s="2">
        <f t="shared" si="33"/>
        <v>56264180.446578562</v>
      </c>
      <c r="S142" s="2">
        <f t="shared" si="17"/>
        <v>538938.14285714179</v>
      </c>
      <c r="T142" s="2">
        <f t="shared" si="18"/>
        <v>11061.857142857043</v>
      </c>
      <c r="U142" s="2">
        <f t="shared" si="19"/>
        <v>550000</v>
      </c>
      <c r="V142" s="2">
        <f t="shared" si="34"/>
        <v>12294006</v>
      </c>
      <c r="W142" s="2">
        <f t="shared" si="20"/>
        <v>279718</v>
      </c>
      <c r="X142" s="2">
        <f t="shared" si="6"/>
        <v>270282</v>
      </c>
      <c r="Y142" s="2">
        <f t="shared" si="30"/>
        <v>43970174.446578532</v>
      </c>
      <c r="Z142" s="2" t="str">
        <f t="shared" si="8"/>
        <v>HERE</v>
      </c>
      <c r="AA142" s="2">
        <f>IF(Z142="HERE",Y142,AA141+Graph!$G$1*1000)</f>
        <v>43970174.446578532</v>
      </c>
      <c r="AB142" s="2">
        <f t="shared" si="21"/>
        <v>270282</v>
      </c>
      <c r="AC142" s="2">
        <f t="shared" si="31"/>
        <v>12294006</v>
      </c>
      <c r="AD142" s="3">
        <f t="shared" si="10"/>
        <v>43970174.446578532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36789636.551920675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72</v>
      </c>
      <c r="C143" s="7"/>
      <c r="D143" s="2" t="e">
        <f t="shared" si="12"/>
        <v>#N/A</v>
      </c>
      <c r="E143" s="2" t="e">
        <f t="shared" si="22"/>
        <v>#N/A</v>
      </c>
      <c r="F143" s="2">
        <v>741189.15870347619</v>
      </c>
      <c r="G143" s="2">
        <f t="shared" si="35"/>
        <v>538938.14285714284</v>
      </c>
      <c r="H143" s="2">
        <f t="shared" si="32"/>
        <v>55507248.123169005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1411601.7142857118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754379.14765906334</v>
      </c>
      <c r="Q143" s="2">
        <f t="shared" si="36"/>
        <v>550000</v>
      </c>
      <c r="R143" s="2">
        <f t="shared" si="33"/>
        <v>56814180.446578562</v>
      </c>
      <c r="S143" s="2">
        <f t="shared" si="17"/>
        <v>538938.14285714179</v>
      </c>
      <c r="T143" s="2">
        <f t="shared" si="18"/>
        <v>11061.857142857043</v>
      </c>
      <c r="U143" s="2">
        <f t="shared" si="19"/>
        <v>550000</v>
      </c>
      <c r="V143" s="2">
        <f t="shared" si="34"/>
        <v>12646486</v>
      </c>
      <c r="W143" s="2">
        <f t="shared" si="20"/>
        <v>352480</v>
      </c>
      <c r="X143" s="2">
        <f t="shared" si="6"/>
        <v>197520</v>
      </c>
      <c r="Y143" s="2">
        <f t="shared" si="30"/>
        <v>44167694.446578532</v>
      </c>
      <c r="Z143" s="2" t="str">
        <f t="shared" si="8"/>
        <v>HERE</v>
      </c>
      <c r="AA143" s="2">
        <f>IF(Z143="HERE",Y143,AA142+Graph!$G$1*1000)</f>
        <v>44167694.446578532</v>
      </c>
      <c r="AB143" s="2">
        <f t="shared" si="21"/>
        <v>197520</v>
      </c>
      <c r="AC143" s="2">
        <f t="shared" si="31"/>
        <v>12646486</v>
      </c>
      <c r="AD143" s="3">
        <f t="shared" si="10"/>
        <v>44167694.446578532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37111171.951920681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73</v>
      </c>
      <c r="C144" s="7"/>
      <c r="D144" s="2" t="e">
        <f t="shared" si="12"/>
        <v>#N/A</v>
      </c>
      <c r="E144" s="2" t="e">
        <f t="shared" si="22"/>
        <v>#N/A</v>
      </c>
      <c r="F144" s="2">
        <v>745203.47490996122</v>
      </c>
      <c r="G144" s="2">
        <f t="shared" si="35"/>
        <v>538938.14285714284</v>
      </c>
      <c r="H144" s="2">
        <f t="shared" si="32"/>
        <v>56046186.266026147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1422663.5714285688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758495.92436975241</v>
      </c>
      <c r="Q144" s="2">
        <f t="shared" si="36"/>
        <v>550000</v>
      </c>
      <c r="R144" s="2">
        <f t="shared" si="33"/>
        <v>57364180.446578562</v>
      </c>
      <c r="S144" s="2">
        <f t="shared" si="17"/>
        <v>538938.14285714179</v>
      </c>
      <c r="T144" s="2">
        <f t="shared" si="18"/>
        <v>11061.857142857043</v>
      </c>
      <c r="U144" s="2">
        <f t="shared" si="19"/>
        <v>550000</v>
      </c>
      <c r="V144" s="2">
        <f t="shared" si="34"/>
        <v>13058298</v>
      </c>
      <c r="W144" s="2">
        <f t="shared" si="20"/>
        <v>411812</v>
      </c>
      <c r="X144" s="2">
        <f t="shared" si="6"/>
        <v>138188</v>
      </c>
      <c r="Y144" s="2">
        <f t="shared" si="30"/>
        <v>44305882.446578532</v>
      </c>
      <c r="Z144" s="2" t="str">
        <f t="shared" si="8"/>
        <v>HERE</v>
      </c>
      <c r="AA144" s="2">
        <f>IF(Z144="HERE",Y144,AA143+Graph!$G$1*1000)</f>
        <v>44305882.446578532</v>
      </c>
      <c r="AB144" s="2">
        <f t="shared" si="21"/>
        <v>138188</v>
      </c>
      <c r="AC144" s="2">
        <f t="shared" si="31"/>
        <v>13058298</v>
      </c>
      <c r="AD144" s="3">
        <f t="shared" si="10"/>
        <v>44305882.446578532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37314483.401920684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74</v>
      </c>
      <c r="C145" s="7"/>
      <c r="D145" s="2" t="e">
        <f t="shared" si="12"/>
        <v>#N/A</v>
      </c>
      <c r="E145" s="2" t="e">
        <f t="shared" si="22"/>
        <v>#N/A</v>
      </c>
      <c r="F145" s="2">
        <v>749217.79111644626</v>
      </c>
      <c r="G145" s="2">
        <f t="shared" si="35"/>
        <v>538938.14285714284</v>
      </c>
      <c r="H145" s="2">
        <f t="shared" si="32"/>
        <v>56585124.408883289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1433725.4285714258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762612.70108044147</v>
      </c>
      <c r="Q145" s="2">
        <f t="shared" si="36"/>
        <v>550000</v>
      </c>
      <c r="R145" s="2">
        <f t="shared" si="33"/>
        <v>57914180.446578562</v>
      </c>
      <c r="S145" s="2">
        <f t="shared" si="17"/>
        <v>538938.14285714179</v>
      </c>
      <c r="T145" s="2">
        <f t="shared" si="18"/>
        <v>11061.857142857043</v>
      </c>
      <c r="U145" s="2">
        <f t="shared" si="19"/>
        <v>550000</v>
      </c>
      <c r="V145" s="2">
        <f t="shared" si="34"/>
        <v>13509108</v>
      </c>
      <c r="W145" s="2">
        <f t="shared" si="20"/>
        <v>450810</v>
      </c>
      <c r="X145" s="2">
        <f t="shared" si="6"/>
        <v>99190</v>
      </c>
      <c r="Y145" s="2">
        <f t="shared" si="30"/>
        <v>44405072.446578532</v>
      </c>
      <c r="Z145" s="2" t="str">
        <f t="shared" si="8"/>
        <v>HERE</v>
      </c>
      <c r="AA145" s="2">
        <f>IF(Z145="HERE",Y145,AA144+Graph!$G$1*1000)</f>
        <v>44405072.446578532</v>
      </c>
      <c r="AB145" s="2">
        <f t="shared" si="21"/>
        <v>99190</v>
      </c>
      <c r="AC145" s="2">
        <f t="shared" si="31"/>
        <v>13509108</v>
      </c>
      <c r="AD145" s="3">
        <f t="shared" si="10"/>
        <v>44405072.446578532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37500501.601920679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75</v>
      </c>
      <c r="C146" s="7"/>
      <c r="D146" s="2" t="e">
        <f t="shared" si="12"/>
        <v>#N/A</v>
      </c>
      <c r="E146" s="2" t="e">
        <f t="shared" si="22"/>
        <v>#N/A</v>
      </c>
      <c r="F146" s="2">
        <v>753232.10732293129</v>
      </c>
      <c r="G146" s="2">
        <f t="shared" si="35"/>
        <v>538938.14285714284</v>
      </c>
      <c r="H146" s="2">
        <f t="shared" si="32"/>
        <v>57124062.55174043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1444787.2857142829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766729.47779110074</v>
      </c>
      <c r="Q146" s="2">
        <f t="shared" si="36"/>
        <v>550000</v>
      </c>
      <c r="R146" s="2">
        <f t="shared" si="33"/>
        <v>58464180.446578562</v>
      </c>
      <c r="S146" s="2">
        <f t="shared" si="17"/>
        <v>538938.14285714179</v>
      </c>
      <c r="T146" s="2">
        <f t="shared" si="18"/>
        <v>11061.857142857043</v>
      </c>
      <c r="U146" s="2">
        <f t="shared" si="19"/>
        <v>550000</v>
      </c>
      <c r="V146" s="2">
        <f t="shared" si="34"/>
        <v>14012224</v>
      </c>
      <c r="W146" s="2">
        <f t="shared" si="20"/>
        <v>503116</v>
      </c>
      <c r="X146" s="2">
        <f t="shared" si="6"/>
        <v>46884</v>
      </c>
      <c r="Y146" s="2">
        <f t="shared" si="30"/>
        <v>44451956.446578532</v>
      </c>
      <c r="Z146" s="2" t="str">
        <f t="shared" si="8"/>
        <v>HERE</v>
      </c>
      <c r="AA146" s="2">
        <f>IF(Z146="HERE",Y146,AA145+Graph!$G$1*1000)</f>
        <v>44451956.446578532</v>
      </c>
      <c r="AB146" s="2">
        <f t="shared" si="21"/>
        <v>46884</v>
      </c>
      <c r="AC146" s="2">
        <f t="shared" si="31"/>
        <v>14012224</v>
      </c>
      <c r="AD146" s="3">
        <f t="shared" si="10"/>
        <v>44451956.446578532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37647124.851920679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76</v>
      </c>
      <c r="C147" s="7"/>
      <c r="D147" s="2" t="e">
        <f t="shared" si="12"/>
        <v>#N/A</v>
      </c>
      <c r="E147" s="2" t="e">
        <f t="shared" si="22"/>
        <v>#N/A</v>
      </c>
      <c r="F147" s="2">
        <v>757246.42352941632</v>
      </c>
      <c r="G147" s="2">
        <f t="shared" si="35"/>
        <v>538938.14285714284</v>
      </c>
      <c r="H147" s="2">
        <f t="shared" si="32"/>
        <v>57663000.694597572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1455849.1428571399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770846.25450178981</v>
      </c>
      <c r="Q147" s="2">
        <f t="shared" si="36"/>
        <v>550000</v>
      </c>
      <c r="R147" s="2">
        <f t="shared" si="33"/>
        <v>59014180.446578562</v>
      </c>
      <c r="S147" s="2">
        <f t="shared" si="17"/>
        <v>538938.14285714179</v>
      </c>
      <c r="T147" s="2">
        <f t="shared" si="18"/>
        <v>11061.857142857043</v>
      </c>
      <c r="U147" s="2">
        <f t="shared" si="19"/>
        <v>550000</v>
      </c>
      <c r="V147" s="2">
        <f t="shared" si="34"/>
        <v>14556827</v>
      </c>
      <c r="W147" s="2">
        <f t="shared" si="20"/>
        <v>544603</v>
      </c>
      <c r="X147" s="2">
        <f t="shared" si="6"/>
        <v>5397</v>
      </c>
      <c r="Y147" s="2">
        <f t="shared" si="30"/>
        <v>44457353.446578532</v>
      </c>
      <c r="Z147" s="2" t="str">
        <f t="shared" si="8"/>
        <v>HERE</v>
      </c>
      <c r="AA147" s="2">
        <f>IF(Z147="HERE",Y147,AA146+Graph!$G$1*1000)</f>
        <v>44457353.446578532</v>
      </c>
      <c r="AB147" s="2">
        <f t="shared" si="21"/>
        <v>5397</v>
      </c>
      <c r="AC147" s="2">
        <f t="shared" si="31"/>
        <v>14556827</v>
      </c>
      <c r="AD147" s="3">
        <f t="shared" si="10"/>
        <v>44457353.446578532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37735614.051920675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77</v>
      </c>
      <c r="C148" s="7"/>
      <c r="D148" s="2" t="e">
        <f t="shared" si="12"/>
        <v>#N/A</v>
      </c>
      <c r="E148" s="2" t="e">
        <f t="shared" si="22"/>
        <v>#N/A</v>
      </c>
      <c r="F148" s="2">
        <v>761260.73973587155</v>
      </c>
      <c r="G148" s="2">
        <f t="shared" si="35"/>
        <v>538938.14285714284</v>
      </c>
      <c r="H148" s="2">
        <f t="shared" si="32"/>
        <v>58201938.837454714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1466910.999999997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774963.03121247888</v>
      </c>
      <c r="Q148" s="2">
        <f t="shared" si="36"/>
        <v>550000</v>
      </c>
      <c r="R148" s="2">
        <f t="shared" si="33"/>
        <v>59564180.446578562</v>
      </c>
      <c r="S148" s="2">
        <f t="shared" si="17"/>
        <v>538938.14285714179</v>
      </c>
      <c r="T148" s="2">
        <f t="shared" si="18"/>
        <v>11061.857142857043</v>
      </c>
      <c r="U148" s="2">
        <f t="shared" si="19"/>
        <v>550000</v>
      </c>
      <c r="V148" s="2">
        <f t="shared" si="34"/>
        <v>15062189</v>
      </c>
      <c r="W148" s="2">
        <f t="shared" si="20"/>
        <v>505362</v>
      </c>
      <c r="X148" s="2">
        <f t="shared" si="6"/>
        <v>44638</v>
      </c>
      <c r="Y148" s="2">
        <f t="shared" si="30"/>
        <v>44501991.446578532</v>
      </c>
      <c r="Z148" s="2" t="str">
        <f t="shared" si="8"/>
        <v>HERE</v>
      </c>
      <c r="AA148" s="2">
        <f>IF(Z148="HERE",Y148,AA147+Graph!$G$1*1000)</f>
        <v>44501991.446578532</v>
      </c>
      <c r="AB148" s="2">
        <f t="shared" si="21"/>
        <v>44638</v>
      </c>
      <c r="AC148" s="2">
        <f t="shared" si="31"/>
        <v>15062189</v>
      </c>
      <c r="AD148" s="3">
        <f t="shared" si="10"/>
        <v>44501991.446578532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37812439.551920675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78</v>
      </c>
      <c r="C149" s="7"/>
      <c r="D149" s="2" t="e">
        <f t="shared" si="12"/>
        <v>#N/A</v>
      </c>
      <c r="E149" s="2" t="e">
        <f t="shared" si="22"/>
        <v>#N/A</v>
      </c>
      <c r="F149" s="2">
        <v>765275.05594235659</v>
      </c>
      <c r="G149" s="2">
        <f t="shared" si="35"/>
        <v>538938.14285714284</v>
      </c>
      <c r="H149" s="2">
        <f t="shared" si="32"/>
        <v>58740876.980311856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1477972.857142854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779079.80792316794</v>
      </c>
      <c r="Q149" s="2">
        <f t="shared" si="36"/>
        <v>550000</v>
      </c>
      <c r="R149" s="2">
        <f t="shared" si="33"/>
        <v>60114180.446578562</v>
      </c>
      <c r="S149" s="2">
        <f t="shared" si="17"/>
        <v>538938.14285714179</v>
      </c>
      <c r="T149" s="2">
        <f t="shared" si="18"/>
        <v>11061.857142857043</v>
      </c>
      <c r="U149" s="2">
        <f t="shared" si="19"/>
        <v>550000</v>
      </c>
      <c r="V149" s="2">
        <f t="shared" si="34"/>
        <v>15300151</v>
      </c>
      <c r="W149" s="2">
        <f t="shared" si="20"/>
        <v>237962</v>
      </c>
      <c r="X149" s="2">
        <f t="shared" si="6"/>
        <v>312038</v>
      </c>
      <c r="Y149" s="2">
        <f t="shared" si="30"/>
        <v>44814029.446578532</v>
      </c>
      <c r="Z149" s="2" t="str">
        <f t="shared" si="8"/>
        <v>HERE</v>
      </c>
      <c r="AA149" s="2">
        <f>IF(Z149="HERE",Y149,AA148+Graph!$G$1*1000)</f>
        <v>44814029.446578532</v>
      </c>
      <c r="AB149" s="2">
        <f t="shared" si="21"/>
        <v>312038</v>
      </c>
      <c r="AC149" s="2">
        <f t="shared" si="31"/>
        <v>15300151</v>
      </c>
      <c r="AD149" s="3">
        <f t="shared" si="10"/>
        <v>44814029.446578532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38120227.901920684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79</v>
      </c>
      <c r="C150" s="7"/>
      <c r="D150" s="2" t="e">
        <f t="shared" si="12"/>
        <v>#N/A</v>
      </c>
      <c r="E150" s="2" t="e">
        <f t="shared" si="22"/>
        <v>#N/A</v>
      </c>
      <c r="F150" s="2">
        <v>769289.37214884162</v>
      </c>
      <c r="G150" s="2">
        <f t="shared" si="35"/>
        <v>538938.14285714284</v>
      </c>
      <c r="H150" s="2">
        <f t="shared" si="32"/>
        <v>59279815.123168997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1489034.7142857111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783196.58463385701</v>
      </c>
      <c r="Q150" s="2">
        <f t="shared" si="36"/>
        <v>550000</v>
      </c>
      <c r="R150" s="2">
        <f t="shared" si="33"/>
        <v>60664180.446578562</v>
      </c>
      <c r="S150" s="2">
        <f t="shared" si="17"/>
        <v>538938.14285714179</v>
      </c>
      <c r="T150" s="2">
        <f t="shared" si="18"/>
        <v>11061.857142857043</v>
      </c>
      <c r="U150" s="2">
        <f t="shared" si="19"/>
        <v>550000</v>
      </c>
      <c r="V150" s="2">
        <f t="shared" si="34"/>
        <v>15576107</v>
      </c>
      <c r="W150" s="2">
        <f t="shared" si="20"/>
        <v>275956</v>
      </c>
      <c r="X150" s="2">
        <f t="shared" si="6"/>
        <v>274044</v>
      </c>
      <c r="Y150" s="2">
        <f t="shared" si="30"/>
        <v>45088073.446578532</v>
      </c>
      <c r="Z150" s="2" t="str">
        <f t="shared" si="8"/>
        <v>HERE</v>
      </c>
      <c r="AA150" s="2">
        <f>IF(Z150="HERE",Y150,AA149+Graph!$G$1*1000)</f>
        <v>45088073.446578532</v>
      </c>
      <c r="AB150" s="2">
        <f t="shared" si="21"/>
        <v>274044</v>
      </c>
      <c r="AC150" s="2">
        <f t="shared" si="31"/>
        <v>15576107</v>
      </c>
      <c r="AD150" s="3">
        <f t="shared" si="10"/>
        <v>45088073.446578532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38377396.201920681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80</v>
      </c>
      <c r="C151" s="7"/>
      <c r="D151" s="2" t="e">
        <f t="shared" si="12"/>
        <v>#N/A</v>
      </c>
      <c r="E151" s="2" t="e">
        <f t="shared" si="22"/>
        <v>#N/A</v>
      </c>
      <c r="F151" s="2">
        <v>773303.68835532665</v>
      </c>
      <c r="G151" s="2">
        <f t="shared" si="35"/>
        <v>538938.14285714284</v>
      </c>
      <c r="H151" s="2">
        <f t="shared" si="32"/>
        <v>59818753.266026139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1500096.5714285681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787313.36134454608</v>
      </c>
      <c r="Q151" s="2">
        <f t="shared" si="36"/>
        <v>550000</v>
      </c>
      <c r="R151" s="2">
        <f t="shared" si="33"/>
        <v>61214180.446578562</v>
      </c>
      <c r="S151" s="2">
        <f t="shared" si="17"/>
        <v>538938.14285714179</v>
      </c>
      <c r="T151" s="2">
        <f t="shared" si="18"/>
        <v>11061.857142857043</v>
      </c>
      <c r="U151" s="2">
        <f t="shared" si="19"/>
        <v>550000</v>
      </c>
      <c r="V151" s="2">
        <f t="shared" si="34"/>
        <v>15940972</v>
      </c>
      <c r="W151" s="2">
        <f t="shared" si="20"/>
        <v>364865</v>
      </c>
      <c r="X151" s="2">
        <f t="shared" si="6"/>
        <v>185135</v>
      </c>
      <c r="Y151" s="2">
        <f t="shared" si="30"/>
        <v>45273208.446578532</v>
      </c>
      <c r="Z151" s="2" t="str">
        <f t="shared" si="8"/>
        <v>HERE</v>
      </c>
      <c r="AA151" s="2">
        <f>IF(Z151="HERE",Y151,AA150+Graph!$G$1*1000)</f>
        <v>45273208.446578532</v>
      </c>
      <c r="AB151" s="2">
        <f t="shared" si="21"/>
        <v>185135</v>
      </c>
      <c r="AC151" s="2">
        <f t="shared" si="31"/>
        <v>15940972</v>
      </c>
      <c r="AD151" s="3">
        <f t="shared" si="10"/>
        <v>45273208.446578532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38608033.451920681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81</v>
      </c>
      <c r="C152" s="7"/>
      <c r="D152" s="2" t="e">
        <f t="shared" si="12"/>
        <v>#N/A</v>
      </c>
      <c r="E152" s="2" t="e">
        <f t="shared" si="22"/>
        <v>#N/A</v>
      </c>
      <c r="F152" s="2">
        <v>777318.00456181169</v>
      </c>
      <c r="G152" s="2">
        <f t="shared" si="35"/>
        <v>538938.14285714284</v>
      </c>
      <c r="H152" s="2">
        <f t="shared" si="32"/>
        <v>60357691.408883281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1511158.4285714251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791430.13805520535</v>
      </c>
      <c r="Q152" s="2">
        <f t="shared" si="36"/>
        <v>550000</v>
      </c>
      <c r="R152" s="2">
        <f t="shared" si="33"/>
        <v>61764180.446578562</v>
      </c>
      <c r="S152" s="2">
        <f t="shared" si="17"/>
        <v>538938.14285714179</v>
      </c>
      <c r="T152" s="2">
        <f t="shared" si="18"/>
        <v>11061.857142857043</v>
      </c>
      <c r="U152" s="2">
        <f t="shared" si="19"/>
        <v>550000</v>
      </c>
      <c r="V152" s="2">
        <f t="shared" si="34"/>
        <v>16423082</v>
      </c>
      <c r="W152" s="2">
        <f t="shared" si="20"/>
        <v>482110</v>
      </c>
      <c r="X152" s="2">
        <f t="shared" si="6"/>
        <v>67890</v>
      </c>
      <c r="Y152" s="2">
        <f t="shared" si="30"/>
        <v>45341098.446578532</v>
      </c>
      <c r="Z152" s="2" t="str">
        <f t="shared" si="8"/>
        <v>HERE</v>
      </c>
      <c r="AA152" s="2">
        <f>IF(Z152="HERE",Y152,AA151+Graph!$G$1*1000)</f>
        <v>45341098.446578532</v>
      </c>
      <c r="AB152" s="2">
        <f t="shared" si="21"/>
        <v>67890</v>
      </c>
      <c r="AC152" s="2">
        <f t="shared" si="31"/>
        <v>16423082</v>
      </c>
      <c r="AD152" s="3">
        <f t="shared" si="10"/>
        <v>45341098.446578532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38862643.251920685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82</v>
      </c>
      <c r="C153" s="7"/>
      <c r="D153" s="2" t="e">
        <f t="shared" si="12"/>
        <v>#N/A</v>
      </c>
      <c r="E153" s="2" t="e">
        <f t="shared" si="22"/>
        <v>#N/A</v>
      </c>
      <c r="F153" s="2">
        <v>781332.32076829672</v>
      </c>
      <c r="G153" s="2">
        <f t="shared" si="35"/>
        <v>538938.14285714284</v>
      </c>
      <c r="H153" s="2">
        <f t="shared" si="32"/>
        <v>60896629.551740423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1522220.2857142822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795546.91476589441</v>
      </c>
      <c r="Q153" s="2">
        <f t="shared" si="36"/>
        <v>550000</v>
      </c>
      <c r="R153" s="2">
        <f t="shared" si="33"/>
        <v>62314180.446578562</v>
      </c>
      <c r="S153" s="2">
        <f t="shared" si="17"/>
        <v>538938.14285714179</v>
      </c>
      <c r="T153" s="2">
        <f t="shared" si="18"/>
        <v>11061.857142857043</v>
      </c>
      <c r="U153" s="2">
        <f t="shared" si="19"/>
        <v>550000</v>
      </c>
      <c r="V153" s="2">
        <f t="shared" si="34"/>
        <v>16875536</v>
      </c>
      <c r="W153" s="2">
        <f t="shared" si="20"/>
        <v>452454</v>
      </c>
      <c r="X153" s="2">
        <f t="shared" si="6"/>
        <v>97546</v>
      </c>
      <c r="Y153" s="2">
        <f t="shared" si="30"/>
        <v>45438644.446578532</v>
      </c>
      <c r="Z153" s="2" t="str">
        <f t="shared" si="8"/>
        <v>HERE</v>
      </c>
      <c r="AA153" s="2">
        <f>IF(Z153="HERE",Y153,AA152+Graph!$G$1*1000)</f>
        <v>45438644.446578532</v>
      </c>
      <c r="AB153" s="2">
        <f t="shared" si="21"/>
        <v>97546</v>
      </c>
      <c r="AC153" s="2">
        <f t="shared" si="31"/>
        <v>16875536</v>
      </c>
      <c r="AD153" s="3">
        <f t="shared" si="10"/>
        <v>45438644.446578532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38980256.001920685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83</v>
      </c>
      <c r="C154" s="7"/>
      <c r="D154" s="2" t="e">
        <f t="shared" si="12"/>
        <v>#N/A</v>
      </c>
      <c r="E154" s="2" t="e">
        <f t="shared" si="22"/>
        <v>#N/A</v>
      </c>
      <c r="F154" s="2">
        <v>785346.63697478175</v>
      </c>
      <c r="G154" s="2">
        <f t="shared" si="35"/>
        <v>538938.14285714284</v>
      </c>
      <c r="H154" s="2">
        <f t="shared" si="32"/>
        <v>61435567.694597565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1533282.1428571392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799663.69147658348</v>
      </c>
      <c r="Q154" s="2">
        <f t="shared" si="36"/>
        <v>550000</v>
      </c>
      <c r="R154" s="2">
        <f t="shared" si="33"/>
        <v>62864180.446578562</v>
      </c>
      <c r="S154" s="2">
        <f t="shared" si="17"/>
        <v>538938.14285714179</v>
      </c>
      <c r="T154" s="2">
        <f t="shared" si="18"/>
        <v>11061.857142857043</v>
      </c>
      <c r="U154" s="2">
        <f t="shared" si="19"/>
        <v>550000</v>
      </c>
      <c r="V154" s="2">
        <f t="shared" si="34"/>
        <v>17247442</v>
      </c>
      <c r="W154" s="2">
        <f t="shared" si="20"/>
        <v>371906</v>
      </c>
      <c r="X154" s="2">
        <f t="shared" si="6"/>
        <v>178094</v>
      </c>
      <c r="Y154" s="2">
        <f t="shared" si="30"/>
        <v>45616738.446578532</v>
      </c>
      <c r="Z154" s="2" t="str">
        <f t="shared" si="8"/>
        <v>HERE</v>
      </c>
      <c r="AA154" s="2">
        <f>IF(Z154="HERE",Y154,AA153+Graph!$G$1*1000)</f>
        <v>45616738.446578532</v>
      </c>
      <c r="AB154" s="2">
        <f t="shared" si="21"/>
        <v>178094</v>
      </c>
      <c r="AC154" s="2">
        <f t="shared" si="31"/>
        <v>17247442</v>
      </c>
      <c r="AD154" s="3">
        <f t="shared" si="10"/>
        <v>45616738.446578532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39060663.401920684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84</v>
      </c>
      <c r="C155" s="7"/>
      <c r="D155" s="2" t="e">
        <f t="shared" si="12"/>
        <v>#N/A</v>
      </c>
      <c r="E155" s="2" t="e">
        <f t="shared" si="22"/>
        <v>#N/A</v>
      </c>
      <c r="F155" s="2">
        <v>789360.95318126678</v>
      </c>
      <c r="G155" s="2">
        <f t="shared" si="35"/>
        <v>538938.14285714284</v>
      </c>
      <c r="H155" s="2">
        <f t="shared" si="32"/>
        <v>61974505.837454706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1544343.9999999963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803780.46818727255</v>
      </c>
      <c r="Q155" s="2">
        <f t="shared" si="36"/>
        <v>550000</v>
      </c>
      <c r="R155" s="2">
        <f t="shared" si="33"/>
        <v>63414180.446578562</v>
      </c>
      <c r="S155" s="2">
        <f t="shared" si="17"/>
        <v>538938.14285714179</v>
      </c>
      <c r="T155" s="2">
        <f t="shared" si="18"/>
        <v>11061.857142857043</v>
      </c>
      <c r="U155" s="2">
        <f t="shared" si="19"/>
        <v>550000</v>
      </c>
      <c r="V155" s="2">
        <f t="shared" si="34"/>
        <v>17582121</v>
      </c>
      <c r="W155" s="2">
        <f t="shared" si="20"/>
        <v>334679</v>
      </c>
      <c r="X155" s="2">
        <f t="shared" si="6"/>
        <v>215321</v>
      </c>
      <c r="Y155" s="2">
        <f t="shared" si="30"/>
        <v>45832059.446578532</v>
      </c>
      <c r="Z155" s="2" t="str">
        <f t="shared" si="8"/>
        <v>HERE</v>
      </c>
      <c r="AA155" s="2">
        <f>IF(Z155="HERE",Y155,AA154+Graph!$G$1*1000)</f>
        <v>45832059.446578532</v>
      </c>
      <c r="AB155" s="2">
        <f t="shared" si="21"/>
        <v>215321</v>
      </c>
      <c r="AC155" s="2">
        <f t="shared" si="31"/>
        <v>17582121</v>
      </c>
      <c r="AD155" s="3">
        <f t="shared" si="10"/>
        <v>45832059.446578532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39047032.751920685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85</v>
      </c>
      <c r="C156" s="7"/>
      <c r="D156" s="2" t="e">
        <f t="shared" si="12"/>
        <v>#N/A</v>
      </c>
      <c r="E156" s="2" t="e">
        <f t="shared" si="22"/>
        <v>#N/A</v>
      </c>
      <c r="F156" s="2">
        <v>793375.26938775182</v>
      </c>
      <c r="G156" s="2">
        <f t="shared" si="35"/>
        <v>538938.14285714284</v>
      </c>
      <c r="H156" s="2">
        <f t="shared" si="32"/>
        <v>62513443.980311848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1555405.8571428533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807897.24489796162</v>
      </c>
      <c r="Q156" s="2">
        <f t="shared" si="36"/>
        <v>550000</v>
      </c>
      <c r="R156" s="2">
        <f t="shared" si="33"/>
        <v>63964180.446578562</v>
      </c>
      <c r="S156" s="2">
        <f t="shared" si="17"/>
        <v>538938.14285714179</v>
      </c>
      <c r="T156" s="2">
        <f t="shared" si="18"/>
        <v>11061.857142857043</v>
      </c>
      <c r="U156" s="2">
        <f t="shared" si="19"/>
        <v>550000</v>
      </c>
      <c r="V156" s="2">
        <f t="shared" si="34"/>
        <v>18038293.708043218</v>
      </c>
      <c r="W156" s="2">
        <f t="shared" si="20"/>
        <v>456172.70804321766</v>
      </c>
      <c r="X156" s="2">
        <f t="shared" si="6"/>
        <v>93827.291956782341</v>
      </c>
      <c r="Y156" s="2">
        <f t="shared" si="30"/>
        <v>45925886.738535315</v>
      </c>
      <c r="Z156" s="2" t="str">
        <f t="shared" si="8"/>
        <v>HERE</v>
      </c>
      <c r="AA156" s="2">
        <f>IF(Z156="HERE",Y156,AA155+Graph!$G$1*1000)</f>
        <v>45925886.738535315</v>
      </c>
      <c r="AB156" s="2">
        <f t="shared" si="21"/>
        <v>93827.291956782341</v>
      </c>
      <c r="AC156" s="2">
        <f t="shared" si="31"/>
        <v>18038293.708043218</v>
      </c>
      <c r="AD156" s="3">
        <f t="shared" si="10"/>
        <v>45925886.738535315</v>
      </c>
      <c r="AE156" s="2">
        <f>IF(AE154&gt;=52800000,52800000,IF(AB135=Graph!G$1*1000,AE155+Graph!G$1*1000,AC156))</f>
        <v>18038293.708043218</v>
      </c>
      <c r="AF156" s="3">
        <f t="shared" si="11"/>
        <v>18038293.708043218</v>
      </c>
      <c r="AG156" s="3">
        <f t="shared" si="29"/>
        <v>39270850.451920681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86</v>
      </c>
      <c r="C157" s="7"/>
      <c r="D157" s="2" t="e">
        <f t="shared" si="12"/>
        <v>#N/A</v>
      </c>
      <c r="E157" s="2" t="e">
        <f t="shared" si="22"/>
        <v>#N/A</v>
      </c>
      <c r="F157" s="2">
        <v>797389.58559423685</v>
      </c>
      <c r="G157" s="2">
        <f t="shared" si="35"/>
        <v>538938.14285714284</v>
      </c>
      <c r="H157" s="2">
        <f t="shared" si="32"/>
        <v>63052382.12316899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1566467.7142857104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812014.02160865068</v>
      </c>
      <c r="Q157" s="2">
        <f t="shared" si="36"/>
        <v>550000</v>
      </c>
      <c r="R157" s="2">
        <f t="shared" si="33"/>
        <v>64514180.446578562</v>
      </c>
      <c r="S157" s="2">
        <f t="shared" si="17"/>
        <v>538938.14285714179</v>
      </c>
      <c r="T157" s="2">
        <f t="shared" si="18"/>
        <v>11061.857142857043</v>
      </c>
      <c r="U157" s="2">
        <f t="shared" si="19"/>
        <v>550000</v>
      </c>
      <c r="V157" s="2">
        <f t="shared" si="34"/>
        <v>18498480.73229292</v>
      </c>
      <c r="W157" s="2">
        <f t="shared" si="20"/>
        <v>460187.02424970269</v>
      </c>
      <c r="X157" s="2">
        <f t="shared" si="6"/>
        <v>89812.975750297308</v>
      </c>
      <c r="Y157" s="2">
        <f t="shared" si="30"/>
        <v>46015699.714285612</v>
      </c>
      <c r="Z157" s="2" t="str">
        <f t="shared" si="8"/>
        <v>HERE</v>
      </c>
      <c r="AA157" s="2">
        <f>IF(Z157="HERE",Y157,AA156+Graph!$G$1*1000)</f>
        <v>46015699.714285612</v>
      </c>
      <c r="AB157" s="2">
        <f t="shared" si="21"/>
        <v>89812.975750297308</v>
      </c>
      <c r="AC157" s="2">
        <f t="shared" si="31"/>
        <v>18498480.73229292</v>
      </c>
      <c r="AD157" s="3">
        <f t="shared" si="10"/>
        <v>46015699.714285612</v>
      </c>
      <c r="AE157" s="2">
        <f>IF(AE155&gt;=52800000,52800000,IF(AB136=Graph!G$1*1000,AE156+Graph!G$1*1000,AC157))</f>
        <v>18498480.73229292</v>
      </c>
      <c r="AF157" s="3">
        <f t="shared" si="11"/>
        <v>18498480.73229292</v>
      </c>
      <c r="AG157" s="3">
        <f t="shared" si="29"/>
        <v>39468054.651920684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87</v>
      </c>
      <c r="C158" s="7"/>
      <c r="D158" s="2" t="e">
        <f t="shared" si="12"/>
        <v>#N/A</v>
      </c>
      <c r="E158" s="2" t="e">
        <f t="shared" si="22"/>
        <v>#N/A</v>
      </c>
      <c r="F158" s="2">
        <v>801403.90180072188</v>
      </c>
      <c r="G158" s="2">
        <f t="shared" si="35"/>
        <v>538938.14285714284</v>
      </c>
      <c r="H158" s="2">
        <f t="shared" si="32"/>
        <v>63591320.266026132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1577529.5714285674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816130.79831933975</v>
      </c>
      <c r="Q158" s="2">
        <f t="shared" si="36"/>
        <v>550000</v>
      </c>
      <c r="R158" s="2">
        <f t="shared" si="33"/>
        <v>65064180.446578562</v>
      </c>
      <c r="S158" s="2">
        <f t="shared" si="17"/>
        <v>538938.14285714179</v>
      </c>
      <c r="T158" s="2">
        <f t="shared" si="18"/>
        <v>11061.857142857043</v>
      </c>
      <c r="U158" s="2">
        <f t="shared" si="19"/>
        <v>550000</v>
      </c>
      <c r="V158" s="2">
        <f t="shared" si="34"/>
        <v>18962682.072749108</v>
      </c>
      <c r="W158" s="2">
        <f t="shared" si="20"/>
        <v>464201.34045618773</v>
      </c>
      <c r="X158" s="2">
        <f t="shared" si="6"/>
        <v>85798.659543812275</v>
      </c>
      <c r="Y158" s="2">
        <f t="shared" si="30"/>
        <v>46101498.373829424</v>
      </c>
      <c r="Z158" s="2" t="str">
        <f t="shared" si="8"/>
        <v>HERE</v>
      </c>
      <c r="AA158" s="2">
        <f>IF(Z158="HERE",Y158,AA157+Graph!$G$1*1000)</f>
        <v>46101498.373829424</v>
      </c>
      <c r="AB158" s="2">
        <f t="shared" si="21"/>
        <v>85798.659543812275</v>
      </c>
      <c r="AC158" s="2">
        <f t="shared" si="31"/>
        <v>18962682.072749108</v>
      </c>
      <c r="AD158" s="3">
        <f t="shared" si="10"/>
        <v>46101498.373829424</v>
      </c>
      <c r="AE158" s="2">
        <f>IF(AE156&gt;=52800000,52800000,IF(AB137=Graph!G$1*1000,AE157+Graph!G$1*1000,AC158))</f>
        <v>18962682.072749108</v>
      </c>
      <c r="AF158" s="3">
        <f t="shared" si="11"/>
        <v>18962682.072749108</v>
      </c>
      <c r="AG158" s="3">
        <f t="shared" si="29"/>
        <v>39644512.051920675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88</v>
      </c>
      <c r="C159" s="7"/>
      <c r="D159" s="2" t="e">
        <f t="shared" si="12"/>
        <v>#N/A</v>
      </c>
      <c r="E159" s="2" t="e">
        <f t="shared" si="22"/>
        <v>#N/A</v>
      </c>
      <c r="F159" s="2">
        <v>805418.21800720692</v>
      </c>
      <c r="G159" s="2">
        <f t="shared" si="35"/>
        <v>538938.14285714284</v>
      </c>
      <c r="H159" s="2">
        <f t="shared" si="32"/>
        <v>64130258.408883274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1588591.4285714244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820247.57502999902</v>
      </c>
      <c r="Q159" s="2">
        <f t="shared" si="36"/>
        <v>550000</v>
      </c>
      <c r="R159" s="2">
        <f t="shared" si="33"/>
        <v>65614180.446578562</v>
      </c>
      <c r="S159" s="2">
        <f t="shared" si="17"/>
        <v>538938.14285714179</v>
      </c>
      <c r="T159" s="2">
        <f t="shared" si="18"/>
        <v>11061.857142857043</v>
      </c>
      <c r="U159" s="2">
        <f t="shared" si="19"/>
        <v>550000</v>
      </c>
      <c r="V159" s="2">
        <f t="shared" si="34"/>
        <v>19430897.729411751</v>
      </c>
      <c r="W159" s="2">
        <f t="shared" si="20"/>
        <v>468215.65666264296</v>
      </c>
      <c r="X159" s="2">
        <f t="shared" si="6"/>
        <v>81784.343337357044</v>
      </c>
      <c r="Y159" s="2">
        <f t="shared" ref="Y159:Y222" si="37">IF(COUNT($C160)=0,IF(COUNT($C159)=1,C159,SUM(Y158+X159)),C159)</f>
        <v>46183282.717166781</v>
      </c>
      <c r="Z159" s="2" t="str">
        <f t="shared" si="8"/>
        <v>HERE</v>
      </c>
      <c r="AA159" s="2">
        <f>IF(Z159="HERE",Y159,AA158+Graph!$G$1*1000)</f>
        <v>46183282.717166781</v>
      </c>
      <c r="AB159" s="2">
        <f t="shared" si="21"/>
        <v>81784.343337357044</v>
      </c>
      <c r="AC159" s="2">
        <f t="shared" ref="AC159:AC222" si="38">IF(Z160="HERE",V159,AC158)</f>
        <v>19430897.729411751</v>
      </c>
      <c r="AD159" s="3">
        <f t="shared" si="10"/>
        <v>46183282.717166781</v>
      </c>
      <c r="AE159" s="2">
        <f>IF(AE157&gt;=52800000,52800000,IF(AB138=Graph!G$1*1000,AE158+Graph!G$1*1000,AC159))</f>
        <v>19430897.729411751</v>
      </c>
      <c r="AF159" s="3">
        <f t="shared" si="11"/>
        <v>19430897.729411751</v>
      </c>
      <c r="AG159" s="3">
        <f t="shared" si="29"/>
        <v>39740848.451920681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89</v>
      </c>
      <c r="C160" s="7"/>
      <c r="D160" s="2" t="e">
        <f t="shared" si="12"/>
        <v>#N/A</v>
      </c>
      <c r="E160" s="2" t="e">
        <f t="shared" si="22"/>
        <v>#N/A</v>
      </c>
      <c r="F160" s="2">
        <v>809432.53421369195</v>
      </c>
      <c r="G160" s="2">
        <f t="shared" si="35"/>
        <v>538938.14285714284</v>
      </c>
      <c r="H160" s="2">
        <f t="shared" ref="H160:H223" si="39">IF(COUNT($C161)=0,IF(COUNT($C160)=1,C160,SUM(H159+G160)),C160)</f>
        <v>64669196.551740415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1599653.2857142815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824364.35174068809</v>
      </c>
      <c r="Q160" s="2">
        <f t="shared" si="36"/>
        <v>550000</v>
      </c>
      <c r="R160" s="2">
        <f t="shared" ref="R160:R223" si="40">IF(COUNT($C161)=0,IF(COUNT($C160)=1,M160,SUM(R159+Q160)),M160)</f>
        <v>66164180.446578562</v>
      </c>
      <c r="S160" s="2">
        <f t="shared" si="17"/>
        <v>538938.14285714179</v>
      </c>
      <c r="T160" s="2">
        <f t="shared" si="18"/>
        <v>11061.857142857043</v>
      </c>
      <c r="U160" s="2">
        <f t="shared" si="19"/>
        <v>550000</v>
      </c>
      <c r="V160" s="2">
        <f t="shared" si="34"/>
        <v>19903127.702280879</v>
      </c>
      <c r="W160" s="2">
        <f t="shared" si="20"/>
        <v>472229.97286912799</v>
      </c>
      <c r="X160" s="2">
        <f t="shared" si="6"/>
        <v>77770.027130872011</v>
      </c>
      <c r="Y160" s="2">
        <f t="shared" si="37"/>
        <v>46261052.744297653</v>
      </c>
      <c r="Z160" s="2" t="str">
        <f t="shared" si="8"/>
        <v>HERE</v>
      </c>
      <c r="AA160" s="2">
        <f>IF(Z160="HERE",Y160,AA159+Graph!$G$1*1000)</f>
        <v>46261052.744297653</v>
      </c>
      <c r="AB160" s="2">
        <f t="shared" si="21"/>
        <v>77770.027130872011</v>
      </c>
      <c r="AC160" s="2">
        <f t="shared" si="38"/>
        <v>19903127.702280879</v>
      </c>
      <c r="AD160" s="3">
        <f t="shared" si="10"/>
        <v>46261052.744297653</v>
      </c>
      <c r="AE160" s="2">
        <f>IF(AE158&gt;=52800000,52800000,IF(AB139=Graph!G$1*1000,AE159+Graph!G$1*1000,AC160))</f>
        <v>19903127.702280879</v>
      </c>
      <c r="AF160" s="3">
        <f t="shared" si="11"/>
        <v>19903127.702280879</v>
      </c>
      <c r="AG160" s="3">
        <f t="shared" si="29"/>
        <v>39827372.451920681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90</v>
      </c>
      <c r="C161" s="7"/>
      <c r="D161" s="2" t="e">
        <f t="shared" si="12"/>
        <v>#N/A</v>
      </c>
      <c r="E161" s="2" t="e">
        <f t="shared" si="22"/>
        <v>#N/A</v>
      </c>
      <c r="F161" s="2">
        <v>813446.85042014718</v>
      </c>
      <c r="G161" s="2">
        <f t="shared" si="35"/>
        <v>538938.14285714284</v>
      </c>
      <c r="H161" s="2">
        <f t="shared" si="39"/>
        <v>65208134.694597557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1610715.1428571385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828481.12845137715</v>
      </c>
      <c r="Q161" s="2">
        <f t="shared" si="36"/>
        <v>550000</v>
      </c>
      <c r="R161" s="2">
        <f t="shared" si="40"/>
        <v>66714180.446578562</v>
      </c>
      <c r="S161" s="2">
        <f t="shared" si="17"/>
        <v>538938.14285714179</v>
      </c>
      <c r="T161" s="2">
        <f t="shared" si="18"/>
        <v>11061.857142857043</v>
      </c>
      <c r="U161" s="2">
        <f t="shared" si="19"/>
        <v>550000</v>
      </c>
      <c r="V161" s="2">
        <f t="shared" si="34"/>
        <v>20379371.991356492</v>
      </c>
      <c r="W161" s="2">
        <f t="shared" si="20"/>
        <v>476244.28907561302</v>
      </c>
      <c r="X161" s="2">
        <f t="shared" si="6"/>
        <v>73755.710924386978</v>
      </c>
      <c r="Y161" s="2">
        <f t="shared" si="37"/>
        <v>46334808.45522204</v>
      </c>
      <c r="Z161" s="2" t="str">
        <f t="shared" si="8"/>
        <v>HERE</v>
      </c>
      <c r="AA161" s="2">
        <f>IF(Z161="HERE",Y161,AA160+Graph!$G$1*1000)</f>
        <v>46334808.45522204</v>
      </c>
      <c r="AB161" s="2">
        <f t="shared" si="21"/>
        <v>73755.710924386978</v>
      </c>
      <c r="AC161" s="2">
        <f t="shared" si="38"/>
        <v>20379371.991356492</v>
      </c>
      <c r="AD161" s="3">
        <f t="shared" si="10"/>
        <v>46334808.45522204</v>
      </c>
      <c r="AE161" s="2">
        <f>IF(AE159&gt;=52800000,52800000,IF(AB140=Graph!G$1*1000,AE160+Graph!G$1*1000,AC161))</f>
        <v>20379371.991356492</v>
      </c>
      <c r="AF161" s="3">
        <f t="shared" si="11"/>
        <v>20379371.991356492</v>
      </c>
      <c r="AG161" s="3">
        <f t="shared" si="29"/>
        <v>39902333.901920684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91</v>
      </c>
      <c r="C162" s="7"/>
      <c r="D162" s="2" t="e">
        <f t="shared" si="12"/>
        <v>#N/A</v>
      </c>
      <c r="E162" s="2" t="e">
        <f t="shared" si="22"/>
        <v>#N/A</v>
      </c>
      <c r="F162" s="2">
        <v>817461.16662663221</v>
      </c>
      <c r="G162" s="2">
        <f t="shared" si="35"/>
        <v>538938.14285714284</v>
      </c>
      <c r="H162" s="2">
        <f t="shared" si="39"/>
        <v>65747072.837454699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1621776.9999999956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832597.90516206622</v>
      </c>
      <c r="Q162" s="2">
        <f t="shared" si="36"/>
        <v>550000</v>
      </c>
      <c r="R162" s="2">
        <f t="shared" si="40"/>
        <v>67264180.446578562</v>
      </c>
      <c r="S162" s="2">
        <f t="shared" si="17"/>
        <v>538938.14285714179</v>
      </c>
      <c r="T162" s="2">
        <f t="shared" si="18"/>
        <v>11061.857142857043</v>
      </c>
      <c r="U162" s="2">
        <f t="shared" si="19"/>
        <v>550000</v>
      </c>
      <c r="V162" s="2">
        <f t="shared" si="34"/>
        <v>20859630.59663859</v>
      </c>
      <c r="W162" s="2">
        <f t="shared" si="20"/>
        <v>480258.60528209805</v>
      </c>
      <c r="X162" s="2">
        <f t="shared" si="6"/>
        <v>69741.394717901945</v>
      </c>
      <c r="Y162" s="2">
        <f t="shared" si="37"/>
        <v>46404549.849939942</v>
      </c>
      <c r="Z162" s="2" t="str">
        <f t="shared" si="8"/>
        <v>HERE</v>
      </c>
      <c r="AA162" s="2">
        <f>IF(Z162="HERE",Y162,AA161+Graph!$G$1*1000)</f>
        <v>46404549.849939942</v>
      </c>
      <c r="AB162" s="2">
        <f t="shared" si="21"/>
        <v>69741.394717901945</v>
      </c>
      <c r="AC162" s="2">
        <f t="shared" si="38"/>
        <v>20859630.59663859</v>
      </c>
      <c r="AD162" s="3">
        <f t="shared" si="10"/>
        <v>46404549.849939942</v>
      </c>
      <c r="AE162" s="2">
        <f>IF(AE160&gt;=52800000,52800000,IF(AB141=Graph!G$1*1000,AE161+Graph!G$1*1000,AC162))</f>
        <v>20859630.59663859</v>
      </c>
      <c r="AF162" s="3">
        <f t="shared" si="11"/>
        <v>20859630.59663859</v>
      </c>
      <c r="AG162" s="3">
        <f t="shared" si="29"/>
        <v>39930617.601920679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92</v>
      </c>
      <c r="C163" s="7"/>
      <c r="D163" s="2" t="e">
        <f t="shared" si="12"/>
        <v>#N/A</v>
      </c>
      <c r="E163" s="2" t="e">
        <f t="shared" si="22"/>
        <v>#N/A</v>
      </c>
      <c r="F163" s="2">
        <v>821475.48283311725</v>
      </c>
      <c r="G163" s="2">
        <f t="shared" si="35"/>
        <v>538938.14285714284</v>
      </c>
      <c r="H163" s="2">
        <f t="shared" si="39"/>
        <v>66286010.980311841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1632838.8571428526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836714.68187275529</v>
      </c>
      <c r="Q163" s="2">
        <f t="shared" si="36"/>
        <v>550000</v>
      </c>
      <c r="R163" s="2">
        <f t="shared" si="40"/>
        <v>67814180.446578562</v>
      </c>
      <c r="S163" s="2">
        <f t="shared" si="17"/>
        <v>538938.14285714179</v>
      </c>
      <c r="T163" s="2">
        <f t="shared" si="18"/>
        <v>11061.857142857043</v>
      </c>
      <c r="U163" s="2">
        <f t="shared" si="19"/>
        <v>550000</v>
      </c>
      <c r="V163" s="2">
        <f t="shared" si="34"/>
        <v>21343903.518127173</v>
      </c>
      <c r="W163" s="2">
        <f t="shared" si="20"/>
        <v>484272.92148858309</v>
      </c>
      <c r="X163" s="2">
        <f t="shared" si="6"/>
        <v>65727.078511416912</v>
      </c>
      <c r="Y163" s="2">
        <f t="shared" si="37"/>
        <v>46470276.928451359</v>
      </c>
      <c r="Z163" s="2" t="str">
        <f t="shared" si="8"/>
        <v>HERE</v>
      </c>
      <c r="AA163" s="2">
        <f>IF(Z163="HERE",Y163,AA162+Graph!$G$1*1000)</f>
        <v>46470276.928451359</v>
      </c>
      <c r="AB163" s="2">
        <f t="shared" si="21"/>
        <v>65727.078511416912</v>
      </c>
      <c r="AC163" s="2">
        <f t="shared" si="38"/>
        <v>21343903.518127173</v>
      </c>
      <c r="AD163" s="3">
        <f t="shared" si="10"/>
        <v>46470276.928451359</v>
      </c>
      <c r="AE163" s="2">
        <f>IF(AE161&gt;=52800000,52800000,IF(AB142=Graph!G$1*1000,AE162+Graph!G$1*1000,AC163))</f>
        <v>21343903.518127173</v>
      </c>
      <c r="AF163" s="3">
        <f t="shared" si="11"/>
        <v>21343903.518127173</v>
      </c>
      <c r="AG163" s="3">
        <f t="shared" si="29"/>
        <v>40187857.301920675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93</v>
      </c>
      <c r="C164" s="7"/>
      <c r="D164" s="2" t="e">
        <f t="shared" si="12"/>
        <v>#N/A</v>
      </c>
      <c r="E164" s="2" t="e">
        <f t="shared" si="22"/>
        <v>#N/A</v>
      </c>
      <c r="F164" s="2">
        <v>825489.79903960228</v>
      </c>
      <c r="G164" s="2">
        <f t="shared" si="35"/>
        <v>538938.14285714284</v>
      </c>
      <c r="H164" s="2">
        <f t="shared" si="39"/>
        <v>66824949.123168983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1643900.7142857097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840831.45858344436</v>
      </c>
      <c r="Q164" s="2">
        <f t="shared" si="36"/>
        <v>550000</v>
      </c>
      <c r="R164" s="2">
        <f t="shared" si="40"/>
        <v>68364180.446578562</v>
      </c>
      <c r="S164" s="2">
        <f t="shared" si="17"/>
        <v>538938.14285714179</v>
      </c>
      <c r="T164" s="2">
        <f t="shared" si="18"/>
        <v>11061.857142857043</v>
      </c>
      <c r="U164" s="2">
        <f t="shared" si="19"/>
        <v>550000</v>
      </c>
      <c r="V164" s="2">
        <f t="shared" si="34"/>
        <v>21832190.755822241</v>
      </c>
      <c r="W164" s="2">
        <f t="shared" si="20"/>
        <v>488287.23769506812</v>
      </c>
      <c r="X164" s="2">
        <f t="shared" si="6"/>
        <v>61712.762304931879</v>
      </c>
      <c r="Y164" s="2">
        <f t="shared" si="37"/>
        <v>46531989.690756291</v>
      </c>
      <c r="Z164" s="2" t="str">
        <f t="shared" si="8"/>
        <v>HERE</v>
      </c>
      <c r="AA164" s="2">
        <f>IF(Z164="HERE",Y164,AA163+Graph!$G$1*1000)</f>
        <v>46531989.690756291</v>
      </c>
      <c r="AB164" s="2">
        <f t="shared" si="21"/>
        <v>61712.762304931879</v>
      </c>
      <c r="AC164" s="2">
        <f t="shared" si="38"/>
        <v>21832190.755822241</v>
      </c>
      <c r="AD164" s="3">
        <f t="shared" si="10"/>
        <v>46531989.690756291</v>
      </c>
      <c r="AE164" s="2">
        <f>IF(AE162&gt;=52800000,52800000,IF(AB143=Graph!G$1*1000,AE163+Graph!G$1*1000,AC164))</f>
        <v>21832190.755822241</v>
      </c>
      <c r="AF164" s="3">
        <f t="shared" si="11"/>
        <v>21832190.755822241</v>
      </c>
      <c r="AG164" s="3">
        <f t="shared" si="29"/>
        <v>40383249.301920675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94</v>
      </c>
      <c r="C165" s="7"/>
      <c r="D165" s="2" t="e">
        <f t="shared" si="12"/>
        <v>#N/A</v>
      </c>
      <c r="E165" s="2" t="e">
        <f t="shared" si="22"/>
        <v>#N/A</v>
      </c>
      <c r="F165" s="2">
        <v>829504.11524608731</v>
      </c>
      <c r="G165" s="2">
        <f t="shared" si="35"/>
        <v>538938.14285714284</v>
      </c>
      <c r="H165" s="2">
        <f t="shared" si="39"/>
        <v>67363887.266026124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1654962.5714285667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844948.23529410362</v>
      </c>
      <c r="Q165" s="2">
        <f t="shared" si="36"/>
        <v>550000</v>
      </c>
      <c r="R165" s="2">
        <f t="shared" si="40"/>
        <v>68914180.446578562</v>
      </c>
      <c r="S165" s="2">
        <f t="shared" si="17"/>
        <v>538938.14285714179</v>
      </c>
      <c r="T165" s="2">
        <f t="shared" si="18"/>
        <v>11061.857142857043</v>
      </c>
      <c r="U165" s="2">
        <f t="shared" si="19"/>
        <v>550000</v>
      </c>
      <c r="V165" s="2">
        <f t="shared" si="34"/>
        <v>22324492.309723794</v>
      </c>
      <c r="W165" s="2">
        <f t="shared" si="20"/>
        <v>492301.55390155315</v>
      </c>
      <c r="X165" s="2">
        <f t="shared" si="6"/>
        <v>57698.446098446846</v>
      </c>
      <c r="Y165" s="2">
        <f t="shared" si="37"/>
        <v>46589688.136854738</v>
      </c>
      <c r="Z165" s="2" t="str">
        <f t="shared" si="8"/>
        <v>HERE</v>
      </c>
      <c r="AA165" s="2">
        <f>IF(Z165="HERE",Y165,AA164+Graph!$G$1*1000)</f>
        <v>46589688.136854738</v>
      </c>
      <c r="AB165" s="2">
        <f t="shared" si="21"/>
        <v>57698.446098446846</v>
      </c>
      <c r="AC165" s="2">
        <f t="shared" si="38"/>
        <v>22324492.309723794</v>
      </c>
      <c r="AD165" s="3">
        <f t="shared" si="10"/>
        <v>46589688.136854738</v>
      </c>
      <c r="AE165" s="2">
        <f>IF(AE163&gt;=52800000,52800000,IF(AB144=Graph!G$1*1000,AE164+Graph!G$1*1000,AC165))</f>
        <v>22324492.309723794</v>
      </c>
      <c r="AF165" s="3">
        <f t="shared" si="11"/>
        <v>22324492.309723794</v>
      </c>
      <c r="AG165" s="3">
        <f t="shared" si="29"/>
        <v>40528209.101920679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95</v>
      </c>
      <c r="C166" s="7"/>
      <c r="D166" s="2" t="e">
        <f t="shared" si="12"/>
        <v>#N/A</v>
      </c>
      <c r="E166" s="2" t="e">
        <f t="shared" si="22"/>
        <v>#N/A</v>
      </c>
      <c r="F166" s="2">
        <v>833518.43145257235</v>
      </c>
      <c r="G166" s="2">
        <f t="shared" ref="G166:G229" si="41">IF(F166&gt;550000,$AK$31*1000,F166)</f>
        <v>538938.14285714284</v>
      </c>
      <c r="H166" s="2">
        <f t="shared" si="39"/>
        <v>67902825.408883274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1666024.4285714237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849065.01200479269</v>
      </c>
      <c r="Q166" s="2">
        <f t="shared" ref="Q166:Q229" si="42">IF(P166&gt;550000,550000,P166)</f>
        <v>550000</v>
      </c>
      <c r="R166" s="2">
        <f t="shared" si="40"/>
        <v>69464180.446578562</v>
      </c>
      <c r="S166" s="2">
        <f t="shared" si="17"/>
        <v>538938.14285714924</v>
      </c>
      <c r="T166" s="2">
        <f t="shared" si="18"/>
        <v>11061.857142857043</v>
      </c>
      <c r="U166" s="2">
        <f t="shared" si="19"/>
        <v>550000</v>
      </c>
      <c r="V166" s="2">
        <f t="shared" si="34"/>
        <v>22820808.179831833</v>
      </c>
      <c r="W166" s="2">
        <f t="shared" si="20"/>
        <v>496315.87010803819</v>
      </c>
      <c r="X166" s="2">
        <f t="shared" si="6"/>
        <v>53684.129891961813</v>
      </c>
      <c r="Y166" s="2">
        <f t="shared" si="37"/>
        <v>46643372.2667467</v>
      </c>
      <c r="Z166" s="2" t="str">
        <f t="shared" si="8"/>
        <v>HERE</v>
      </c>
      <c r="AA166" s="2">
        <f>IF(Z166="HERE",Y166,AA165+Graph!$G$1*1000)</f>
        <v>46643372.2667467</v>
      </c>
      <c r="AB166" s="2">
        <f t="shared" si="21"/>
        <v>53684.129891961813</v>
      </c>
      <c r="AC166" s="2">
        <f t="shared" si="38"/>
        <v>22820808.179831833</v>
      </c>
      <c r="AD166" s="3">
        <f t="shared" si="10"/>
        <v>46643372.2667467</v>
      </c>
      <c r="AE166" s="2">
        <f>IF(AE164&gt;=52800000,52800000,IF(AB145=Graph!G$1*1000,AE165+Graph!G$1*1000,AC166))</f>
        <v>22820808.179831833</v>
      </c>
      <c r="AF166" s="3">
        <f t="shared" si="11"/>
        <v>22820808.179831833</v>
      </c>
      <c r="AG166" s="3">
        <f t="shared" si="29"/>
        <v>40640020.601920679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96</v>
      </c>
      <c r="C167" s="7"/>
      <c r="D167" s="2" t="e">
        <f t="shared" si="12"/>
        <v>#N/A</v>
      </c>
      <c r="E167" s="2" t="e">
        <f t="shared" si="22"/>
        <v>#N/A</v>
      </c>
      <c r="F167" s="2">
        <v>837532.74765905738</v>
      </c>
      <c r="G167" s="2">
        <f t="shared" si="41"/>
        <v>538938.14285714284</v>
      </c>
      <c r="H167" s="2">
        <f t="shared" si="39"/>
        <v>68441763.551740423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1677086.2857142808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853181.78871548176</v>
      </c>
      <c r="Q167" s="2">
        <f t="shared" si="42"/>
        <v>550000</v>
      </c>
      <c r="R167" s="2">
        <f t="shared" si="40"/>
        <v>70014180.446578562</v>
      </c>
      <c r="S167" s="2">
        <f t="shared" si="17"/>
        <v>538938.14285714924</v>
      </c>
      <c r="T167" s="2">
        <f t="shared" si="18"/>
        <v>11061.857142857043</v>
      </c>
      <c r="U167" s="2">
        <f t="shared" si="19"/>
        <v>550000</v>
      </c>
      <c r="V167" s="2">
        <f t="shared" si="34"/>
        <v>23321138.366146356</v>
      </c>
      <c r="W167" s="2">
        <f t="shared" si="20"/>
        <v>500330.18631452322</v>
      </c>
      <c r="X167" s="2">
        <f t="shared" si="6"/>
        <v>49669.81368547678</v>
      </c>
      <c r="Y167" s="2">
        <f t="shared" si="37"/>
        <v>46693042.080432177</v>
      </c>
      <c r="Z167" s="2" t="str">
        <f t="shared" si="8"/>
        <v>HERE</v>
      </c>
      <c r="AA167" s="2">
        <f>IF(Z167="HERE",Y167,AA166+Graph!$G$1*1000)</f>
        <v>46693042.080432177</v>
      </c>
      <c r="AB167" s="2">
        <f t="shared" si="21"/>
        <v>49669.81368547678</v>
      </c>
      <c r="AC167" s="2">
        <f t="shared" si="38"/>
        <v>23321138.366146356</v>
      </c>
      <c r="AD167" s="3">
        <f t="shared" si="10"/>
        <v>46693042.080432177</v>
      </c>
      <c r="AE167" s="2">
        <f>IF(AE165&gt;=52800000,52800000,IF(AB146=Graph!G$1*1000,AE166+Graph!G$1*1000,AC167))</f>
        <v>23321138.366146356</v>
      </c>
      <c r="AF167" s="3">
        <f t="shared" si="11"/>
        <v>23321138.366146356</v>
      </c>
      <c r="AG167" s="3">
        <f t="shared" si="29"/>
        <v>40707372.001920685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97</v>
      </c>
      <c r="C168" s="7"/>
      <c r="D168" s="2" t="e">
        <f t="shared" si="12"/>
        <v>#N/A</v>
      </c>
      <c r="E168" s="2" t="e">
        <f t="shared" si="22"/>
        <v>#N/A</v>
      </c>
      <c r="F168" s="2">
        <v>841547.06386554241</v>
      </c>
      <c r="G168" s="2">
        <f t="shared" si="41"/>
        <v>538938.14285714284</v>
      </c>
      <c r="H168" s="2">
        <f t="shared" si="39"/>
        <v>68980701.694597572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1688148.1428571378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857298.56542617083</v>
      </c>
      <c r="Q168" s="2">
        <f t="shared" si="42"/>
        <v>550000</v>
      </c>
      <c r="R168" s="2">
        <f t="shared" si="40"/>
        <v>70564180.446578562</v>
      </c>
      <c r="S168" s="2">
        <f t="shared" si="17"/>
        <v>538938.14285714924</v>
      </c>
      <c r="T168" s="2">
        <f t="shared" si="18"/>
        <v>11061.857142857043</v>
      </c>
      <c r="U168" s="2">
        <f t="shared" si="19"/>
        <v>550000</v>
      </c>
      <c r="V168" s="2">
        <f t="shared" si="34"/>
        <v>23825482.868667364</v>
      </c>
      <c r="W168" s="2">
        <f t="shared" si="20"/>
        <v>504344.50252100825</v>
      </c>
      <c r="X168" s="2">
        <f t="shared" si="6"/>
        <v>45655.497478991747</v>
      </c>
      <c r="Y168" s="2">
        <f t="shared" si="37"/>
        <v>46738697.577911168</v>
      </c>
      <c r="Z168" s="2" t="str">
        <f t="shared" si="8"/>
        <v>HERE</v>
      </c>
      <c r="AA168" s="2">
        <f>IF(Z168="HERE",Y168,AA167+Graph!$G$1*1000)</f>
        <v>46738697.577911168</v>
      </c>
      <c r="AB168" s="2">
        <f t="shared" si="21"/>
        <v>45655.497478991747</v>
      </c>
      <c r="AC168" s="2">
        <f t="shared" si="38"/>
        <v>23825482.868667364</v>
      </c>
      <c r="AD168" s="3">
        <f t="shared" si="10"/>
        <v>46738697.577911168</v>
      </c>
      <c r="AE168" s="2">
        <f>IF(AE166&gt;=52800000,52800000,IF(AB147=Graph!G$1*1000,AE167+Graph!G$1*1000,AC168))</f>
        <v>23825482.868667364</v>
      </c>
      <c r="AF168" s="3">
        <f t="shared" si="11"/>
        <v>23825482.868667364</v>
      </c>
      <c r="AG168" s="3">
        <f t="shared" si="29"/>
        <v>40739459.451920681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98</v>
      </c>
      <c r="C169" s="7"/>
      <c r="D169" s="2" t="e">
        <f t="shared" si="12"/>
        <v>#N/A</v>
      </c>
      <c r="E169" s="2" t="e">
        <f t="shared" si="22"/>
        <v>#N/A</v>
      </c>
      <c r="F169" s="2">
        <v>845561.38007202744</v>
      </c>
      <c r="G169" s="2">
        <f t="shared" si="41"/>
        <v>538938.14285714284</v>
      </c>
      <c r="H169" s="2">
        <f t="shared" si="39"/>
        <v>69519639.837454721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1699209.9999999949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861415.34213685989</v>
      </c>
      <c r="Q169" s="2">
        <f t="shared" si="42"/>
        <v>550000</v>
      </c>
      <c r="R169" s="2">
        <f t="shared" si="40"/>
        <v>71114180.446578562</v>
      </c>
      <c r="S169" s="2">
        <f t="shared" si="17"/>
        <v>538938.14285714924</v>
      </c>
      <c r="T169" s="2">
        <f t="shared" si="18"/>
        <v>11061.857142857043</v>
      </c>
      <c r="U169" s="2">
        <f t="shared" si="19"/>
        <v>550000</v>
      </c>
      <c r="V169" s="2">
        <f t="shared" si="34"/>
        <v>24333841.687394857</v>
      </c>
      <c r="W169" s="2">
        <f t="shared" si="20"/>
        <v>508358.81872749329</v>
      </c>
      <c r="X169" s="2">
        <f t="shared" si="6"/>
        <v>41641.181272506714</v>
      </c>
      <c r="Y169" s="2">
        <f t="shared" si="37"/>
        <v>46780338.759183675</v>
      </c>
      <c r="Z169" s="2" t="str">
        <f t="shared" si="8"/>
        <v>HERE</v>
      </c>
      <c r="AA169" s="2">
        <f>IF(Z169="HERE",Y169,AA168+Graph!$G$1*1000)</f>
        <v>46780338.759183675</v>
      </c>
      <c r="AB169" s="2">
        <f t="shared" si="21"/>
        <v>41641.181272506714</v>
      </c>
      <c r="AC169" s="2">
        <f t="shared" si="38"/>
        <v>24333841.687394857</v>
      </c>
      <c r="AD169" s="3">
        <f t="shared" si="10"/>
        <v>46780338.759183675</v>
      </c>
      <c r="AE169" s="2">
        <f>IF(AE167&gt;=52800000,52800000,IF(AB148=Graph!G$1*1000,AE168+Graph!G$1*1000,AC169))</f>
        <v>24333841.687394857</v>
      </c>
      <c r="AF169" s="3">
        <f t="shared" si="11"/>
        <v>24333841.687394857</v>
      </c>
      <c r="AG169" s="3">
        <f t="shared" si="29"/>
        <v>40804901.751920685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99</v>
      </c>
      <c r="C170" s="7"/>
      <c r="D170" s="2" t="e">
        <f t="shared" si="12"/>
        <v>#N/A</v>
      </c>
      <c r="E170" s="2" t="e">
        <f t="shared" si="22"/>
        <v>#N/A</v>
      </c>
      <c r="F170" s="2">
        <v>849575.69627851248</v>
      </c>
      <c r="G170" s="2">
        <f t="shared" si="41"/>
        <v>538938.14285714284</v>
      </c>
      <c r="H170" s="2">
        <f t="shared" si="39"/>
        <v>70058577.980311871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1710271.8571428519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865532.11884754896</v>
      </c>
      <c r="Q170" s="2">
        <f t="shared" si="42"/>
        <v>550000</v>
      </c>
      <c r="R170" s="2">
        <f t="shared" si="40"/>
        <v>71664180.446578562</v>
      </c>
      <c r="S170" s="2">
        <f t="shared" si="17"/>
        <v>538938.14285714924</v>
      </c>
      <c r="T170" s="2">
        <f t="shared" si="18"/>
        <v>11061.857142857043</v>
      </c>
      <c r="U170" s="2">
        <f t="shared" si="19"/>
        <v>550000</v>
      </c>
      <c r="V170" s="2">
        <f t="shared" si="34"/>
        <v>24846214.822328836</v>
      </c>
      <c r="W170" s="2">
        <f t="shared" si="20"/>
        <v>512373.13493397832</v>
      </c>
      <c r="X170" s="2">
        <f t="shared" si="6"/>
        <v>37626.865066021681</v>
      </c>
      <c r="Y170" s="2">
        <f t="shared" si="37"/>
        <v>46817965.624249697</v>
      </c>
      <c r="Z170" s="2" t="str">
        <f t="shared" si="8"/>
        <v>HERE</v>
      </c>
      <c r="AA170" s="2">
        <f>IF(Z170="HERE",Y170,AA169+Graph!$G$1*1000)</f>
        <v>46817965.624249697</v>
      </c>
      <c r="AB170" s="2">
        <f t="shared" si="21"/>
        <v>37626.865066021681</v>
      </c>
      <c r="AC170" s="2">
        <f t="shared" si="38"/>
        <v>24846214.822328836</v>
      </c>
      <c r="AD170" s="3">
        <f t="shared" si="10"/>
        <v>46817965.624249697</v>
      </c>
      <c r="AE170" s="2">
        <f>IF(AE168&gt;=52800000,52800000,IF(AB149=Graph!G$1*1000,AE169+Graph!G$1*1000,AC170))</f>
        <v>24846214.822328836</v>
      </c>
      <c r="AF170" s="3">
        <f t="shared" si="11"/>
        <v>24846214.822328836</v>
      </c>
      <c r="AG170" s="3">
        <f t="shared" si="29"/>
        <v>41097634.051920675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100</v>
      </c>
      <c r="C171" s="7"/>
      <c r="D171" s="2" t="e">
        <f t="shared" si="12"/>
        <v>#N/A</v>
      </c>
      <c r="E171" s="2" t="e">
        <f t="shared" si="22"/>
        <v>#N/A</v>
      </c>
      <c r="F171" s="2">
        <v>853590.01248499751</v>
      </c>
      <c r="G171" s="2">
        <f t="shared" si="41"/>
        <v>538938.14285714284</v>
      </c>
      <c r="H171" s="2">
        <f t="shared" si="39"/>
        <v>70597516.12316902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1721333.714285709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869648.89555820823</v>
      </c>
      <c r="Q171" s="2">
        <f t="shared" si="42"/>
        <v>550000</v>
      </c>
      <c r="R171" s="2">
        <f t="shared" si="40"/>
        <v>72214180.446578562</v>
      </c>
      <c r="S171" s="2">
        <f t="shared" si="17"/>
        <v>538938.14285714924</v>
      </c>
      <c r="T171" s="2">
        <f t="shared" si="18"/>
        <v>11061.857142857043</v>
      </c>
      <c r="U171" s="2">
        <f t="shared" si="19"/>
        <v>550000</v>
      </c>
      <c r="V171" s="2">
        <f t="shared" si="34"/>
        <v>25362602.273469269</v>
      </c>
      <c r="W171" s="2">
        <f t="shared" si="20"/>
        <v>516387.45114043355</v>
      </c>
      <c r="X171" s="2">
        <f t="shared" si="6"/>
        <v>33612.54885956645</v>
      </c>
      <c r="Y171" s="2">
        <f t="shared" si="37"/>
        <v>46851578.173109263</v>
      </c>
      <c r="Z171" s="2" t="str">
        <f t="shared" si="8"/>
        <v>HERE</v>
      </c>
      <c r="AA171" s="2">
        <f>IF(Z171="HERE",Y171,AA170+Graph!$G$1*1000)</f>
        <v>46851578.173109263</v>
      </c>
      <c r="AB171" s="2">
        <f t="shared" si="21"/>
        <v>33612.54885956645</v>
      </c>
      <c r="AC171" s="2">
        <f t="shared" si="38"/>
        <v>25362602.273469269</v>
      </c>
      <c r="AD171" s="3">
        <f t="shared" si="10"/>
        <v>46851578.173109263</v>
      </c>
      <c r="AE171" s="2">
        <f>IF(AE169&gt;=52800000,52800000,IF(AB150=Graph!G$1*1000,AE170+Graph!G$1*1000,AC171))</f>
        <v>25362602.273469269</v>
      </c>
      <c r="AF171" s="3">
        <f t="shared" si="11"/>
        <v>25362602.273469269</v>
      </c>
      <c r="AG171" s="3">
        <f t="shared" si="29"/>
        <v>41358071.451920681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101</v>
      </c>
      <c r="C172" s="7"/>
      <c r="D172" s="2" t="e">
        <f t="shared" si="12"/>
        <v>#N/A</v>
      </c>
      <c r="E172" s="2" t="e">
        <f t="shared" si="22"/>
        <v>#N/A</v>
      </c>
      <c r="F172" s="2">
        <v>857604.32869148254</v>
      </c>
      <c r="G172" s="2">
        <f t="shared" si="41"/>
        <v>538938.14285714284</v>
      </c>
      <c r="H172" s="2">
        <f t="shared" si="39"/>
        <v>71136454.266026169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1732395.571428566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873765.67226889729</v>
      </c>
      <c r="Q172" s="2">
        <f t="shared" si="42"/>
        <v>550000</v>
      </c>
      <c r="R172" s="2">
        <f t="shared" si="40"/>
        <v>72764180.446578562</v>
      </c>
      <c r="S172" s="2">
        <f t="shared" si="17"/>
        <v>538938.14285714924</v>
      </c>
      <c r="T172" s="2">
        <f t="shared" si="18"/>
        <v>11061.857142857043</v>
      </c>
      <c r="U172" s="2">
        <f t="shared" si="19"/>
        <v>550000</v>
      </c>
      <c r="V172" s="2">
        <f t="shared" si="34"/>
        <v>25883004.040816188</v>
      </c>
      <c r="W172" s="2">
        <f t="shared" si="20"/>
        <v>520401.76734691858</v>
      </c>
      <c r="X172" s="2">
        <f t="shared" si="6"/>
        <v>29598.232653081417</v>
      </c>
      <c r="Y172" s="2">
        <f t="shared" si="37"/>
        <v>46881176.405762345</v>
      </c>
      <c r="Z172" s="2" t="str">
        <f t="shared" si="8"/>
        <v>HERE</v>
      </c>
      <c r="AA172" s="2">
        <f>IF(Z172="HERE",Y172,AA171+Graph!$G$1*1000)</f>
        <v>46881176.405762345</v>
      </c>
      <c r="AB172" s="2">
        <f t="shared" si="21"/>
        <v>29598.232653081417</v>
      </c>
      <c r="AC172" s="2">
        <f t="shared" si="38"/>
        <v>25883004.040816188</v>
      </c>
      <c r="AD172" s="3">
        <f t="shared" si="10"/>
        <v>46881176.405762345</v>
      </c>
      <c r="AE172" s="2">
        <f>IF(AE170&gt;=52800000,52800000,IF(AB151=Graph!G$1*1000,AE171+Graph!G$1*1000,AC172))</f>
        <v>25883004.040816188</v>
      </c>
      <c r="AF172" s="3">
        <f t="shared" si="11"/>
        <v>25883004.040816188</v>
      </c>
      <c r="AG172" s="3">
        <f t="shared" si="29"/>
        <v>41542936.201920681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102</v>
      </c>
      <c r="C173" s="7"/>
      <c r="D173" s="2" t="e">
        <f t="shared" si="12"/>
        <v>#N/A</v>
      </c>
      <c r="E173" s="2" t="e">
        <f t="shared" si="22"/>
        <v>#N/A</v>
      </c>
      <c r="F173" s="2">
        <v>861618.64489793777</v>
      </c>
      <c r="G173" s="2">
        <f t="shared" si="41"/>
        <v>538938.14285714284</v>
      </c>
      <c r="H173" s="2">
        <f t="shared" si="39"/>
        <v>71675392.408883318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1743457.4285714231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877882.44897958636</v>
      </c>
      <c r="Q173" s="2">
        <f t="shared" si="42"/>
        <v>550000</v>
      </c>
      <c r="R173" s="2">
        <f t="shared" si="40"/>
        <v>73314180.446578562</v>
      </c>
      <c r="S173" s="2">
        <f t="shared" si="17"/>
        <v>538938.14285714924</v>
      </c>
      <c r="T173" s="2">
        <f t="shared" si="18"/>
        <v>11061.857142857043</v>
      </c>
      <c r="U173" s="2">
        <f t="shared" si="19"/>
        <v>550000</v>
      </c>
      <c r="V173" s="2">
        <f t="shared" si="34"/>
        <v>26407420.124369591</v>
      </c>
      <c r="W173" s="2">
        <f t="shared" si="20"/>
        <v>524416.08355340362</v>
      </c>
      <c r="X173" s="2">
        <f t="shared" si="6"/>
        <v>25583.916446596384</v>
      </c>
      <c r="Y173" s="2">
        <f t="shared" si="37"/>
        <v>46906760.322208941</v>
      </c>
      <c r="Z173" s="2" t="str">
        <f t="shared" si="8"/>
        <v>HERE</v>
      </c>
      <c r="AA173" s="2">
        <f>IF(Z173="HERE",Y173,AA172+Graph!$G$1*1000)</f>
        <v>46906760.322208941</v>
      </c>
      <c r="AB173" s="2">
        <f t="shared" si="21"/>
        <v>25583.916446596384</v>
      </c>
      <c r="AC173" s="2">
        <f t="shared" si="38"/>
        <v>26407420.124369591</v>
      </c>
      <c r="AD173" s="3">
        <f t="shared" si="10"/>
        <v>46906760.322208941</v>
      </c>
      <c r="AE173" s="2">
        <f>IF(AE171&gt;=52800000,52800000,IF(AB152=Graph!G$1*1000,AE172+Graph!G$1*1000,AC173))</f>
        <v>26407420.124369591</v>
      </c>
      <c r="AF173" s="3">
        <f t="shared" si="11"/>
        <v>26407420.124369591</v>
      </c>
      <c r="AG173" s="3">
        <f t="shared" si="29"/>
        <v>41628142.701920681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103</v>
      </c>
      <c r="C174" s="7"/>
      <c r="D174" s="2" t="e">
        <f t="shared" si="12"/>
        <v>#N/A</v>
      </c>
      <c r="E174" s="2" t="e">
        <f t="shared" si="22"/>
        <v>#N/A</v>
      </c>
      <c r="F174" s="2">
        <v>865632.96110442281</v>
      </c>
      <c r="G174" s="2">
        <f t="shared" si="41"/>
        <v>538938.14285714284</v>
      </c>
      <c r="H174" s="2">
        <f t="shared" si="39"/>
        <v>72214330.551740468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1754519.2857142801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881999.22569027543</v>
      </c>
      <c r="Q174" s="2">
        <f t="shared" si="42"/>
        <v>550000</v>
      </c>
      <c r="R174" s="2">
        <f t="shared" si="40"/>
        <v>73864180.446578562</v>
      </c>
      <c r="S174" s="2">
        <f t="shared" si="17"/>
        <v>538938.14285714924</v>
      </c>
      <c r="T174" s="2">
        <f t="shared" si="18"/>
        <v>11061.857142857043</v>
      </c>
      <c r="U174" s="2">
        <f t="shared" si="19"/>
        <v>550000</v>
      </c>
      <c r="V174" s="2">
        <f t="shared" si="34"/>
        <v>26935850.52412948</v>
      </c>
      <c r="W174" s="2">
        <f t="shared" si="20"/>
        <v>528430.39975988865</v>
      </c>
      <c r="X174" s="2">
        <f t="shared" si="6"/>
        <v>21569.600240111351</v>
      </c>
      <c r="Y174" s="2">
        <f t="shared" si="37"/>
        <v>46928329.922449052</v>
      </c>
      <c r="Z174" s="2" t="str">
        <f t="shared" si="8"/>
        <v>HERE</v>
      </c>
      <c r="AA174" s="2">
        <f>IF(Z174="HERE",Y174,AA173+Graph!$G$1*1000)</f>
        <v>46928329.922449052</v>
      </c>
      <c r="AB174" s="2">
        <f t="shared" si="21"/>
        <v>21569.600240111351</v>
      </c>
      <c r="AC174" s="2">
        <f t="shared" si="38"/>
        <v>26935850.52412948</v>
      </c>
      <c r="AD174" s="3">
        <f t="shared" si="10"/>
        <v>46928329.922449052</v>
      </c>
      <c r="AE174" s="2">
        <f>IF(AE172&gt;=52800000,52800000,IF(AB153=Graph!G$1*1000,AE173+Graph!G$1*1000,AC174))</f>
        <v>26935850.52412948</v>
      </c>
      <c r="AF174" s="3">
        <f t="shared" si="11"/>
        <v>26935850.52412948</v>
      </c>
      <c r="AG174" s="3">
        <f t="shared" si="29"/>
        <v>41738556.801920675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104</v>
      </c>
      <c r="C175" s="7"/>
      <c r="D175" s="2" t="e">
        <f t="shared" si="12"/>
        <v>#N/A</v>
      </c>
      <c r="E175" s="2" t="e">
        <f t="shared" si="22"/>
        <v>#N/A</v>
      </c>
      <c r="F175" s="2">
        <v>869647.27731090784</v>
      </c>
      <c r="G175" s="2">
        <f t="shared" si="41"/>
        <v>538938.14285714284</v>
      </c>
      <c r="H175" s="2">
        <f t="shared" si="39"/>
        <v>72753268.694597617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1765581.1428571371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886116.0024009645</v>
      </c>
      <c r="Q175" s="2">
        <f t="shared" si="42"/>
        <v>550000</v>
      </c>
      <c r="R175" s="2">
        <f t="shared" si="40"/>
        <v>74414180.446578562</v>
      </c>
      <c r="S175" s="2">
        <f t="shared" si="17"/>
        <v>538938.14285714924</v>
      </c>
      <c r="T175" s="2">
        <f t="shared" si="18"/>
        <v>11061.857142857043</v>
      </c>
      <c r="U175" s="2">
        <f t="shared" si="19"/>
        <v>550000</v>
      </c>
      <c r="V175" s="2">
        <f t="shared" si="34"/>
        <v>27468295.240095854</v>
      </c>
      <c r="W175" s="2">
        <f t="shared" si="20"/>
        <v>532444.71596637368</v>
      </c>
      <c r="X175" s="2">
        <f t="shared" si="6"/>
        <v>17555.284033626318</v>
      </c>
      <c r="Y175" s="2">
        <f t="shared" si="37"/>
        <v>46945885.206482679</v>
      </c>
      <c r="Z175" s="2" t="str">
        <f t="shared" si="8"/>
        <v>HERE</v>
      </c>
      <c r="AA175" s="2">
        <f>IF(Z175="HERE",Y175,AA174+Graph!$G$1*1000)</f>
        <v>46945885.206482679</v>
      </c>
      <c r="AB175" s="2">
        <f t="shared" si="21"/>
        <v>17555.284033626318</v>
      </c>
      <c r="AC175" s="2">
        <f t="shared" si="38"/>
        <v>27468295.240095854</v>
      </c>
      <c r="AD175" s="3">
        <f t="shared" si="10"/>
        <v>46945885.206482679</v>
      </c>
      <c r="AE175" s="2">
        <f>IF(AE173&gt;=52800000,52800000,IF(AB154=Graph!G$1*1000,AE174+Graph!G$1*1000,AC175))</f>
        <v>27468295.240095854</v>
      </c>
      <c r="AF175" s="3">
        <f t="shared" si="11"/>
        <v>27468295.240095854</v>
      </c>
      <c r="AG175" s="3">
        <f t="shared" si="29"/>
        <v>41917436.701920681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105</v>
      </c>
      <c r="C176" s="7"/>
      <c r="D176" s="2" t="e">
        <f t="shared" si="12"/>
        <v>#N/A</v>
      </c>
      <c r="E176" s="2" t="e">
        <f t="shared" si="22"/>
        <v>#N/A</v>
      </c>
      <c r="F176" s="2">
        <v>873661.59351739287</v>
      </c>
      <c r="G176" s="2">
        <f t="shared" si="41"/>
        <v>538938.14285714284</v>
      </c>
      <c r="H176" s="2">
        <f t="shared" si="39"/>
        <v>73292206.837454766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1776642.9999999942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890232.77911165357</v>
      </c>
      <c r="Q176" s="2">
        <f t="shared" si="42"/>
        <v>550000</v>
      </c>
      <c r="R176" s="2">
        <f t="shared" si="40"/>
        <v>74964180.446578562</v>
      </c>
      <c r="S176" s="2">
        <f t="shared" si="17"/>
        <v>538938.14285714924</v>
      </c>
      <c r="T176" s="2">
        <f t="shared" si="18"/>
        <v>11061.857142857043</v>
      </c>
      <c r="U176" s="2">
        <f t="shared" si="19"/>
        <v>550000</v>
      </c>
      <c r="V176" s="2">
        <f t="shared" si="34"/>
        <v>28004754.272268713</v>
      </c>
      <c r="W176" s="2">
        <f t="shared" si="20"/>
        <v>536459.03217285872</v>
      </c>
      <c r="X176" s="2">
        <f t="shared" si="6"/>
        <v>13540.967827141285</v>
      </c>
      <c r="Y176" s="2">
        <f t="shared" si="37"/>
        <v>46959426.17430982</v>
      </c>
      <c r="Z176" s="2" t="str">
        <f t="shared" si="8"/>
        <v>HERE</v>
      </c>
      <c r="AA176" s="2">
        <f>IF(Z176="HERE",Y176,AA175+Graph!$G$1*1000)</f>
        <v>46959426.17430982</v>
      </c>
      <c r="AB176" s="2">
        <f t="shared" si="21"/>
        <v>13540.967827141285</v>
      </c>
      <c r="AC176" s="2">
        <f t="shared" si="38"/>
        <v>28004754.272268713</v>
      </c>
      <c r="AD176" s="3">
        <f t="shared" si="10"/>
        <v>46959426.17430982</v>
      </c>
      <c r="AE176" s="2">
        <f>IF(AE174&gt;=52800000,52800000,IF(AB155=Graph!G$1*1000,AE175+Graph!G$1*1000,AC176))</f>
        <v>28004754.272268713</v>
      </c>
      <c r="AF176" s="3">
        <f t="shared" si="11"/>
        <v>28004754.272268713</v>
      </c>
      <c r="AG176" s="3">
        <f t="shared" si="29"/>
        <v>42127959.551920675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106</v>
      </c>
      <c r="C177" s="7"/>
      <c r="D177" s="2" t="e">
        <f t="shared" si="12"/>
        <v>#N/A</v>
      </c>
      <c r="E177" s="2" t="e">
        <f t="shared" si="22"/>
        <v>#N/A</v>
      </c>
      <c r="F177" s="2">
        <v>877675.90972387791</v>
      </c>
      <c r="G177" s="2">
        <f t="shared" si="41"/>
        <v>538938.14285714284</v>
      </c>
      <c r="H177" s="2">
        <f t="shared" si="39"/>
        <v>73831144.980311915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1787704.8571428512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894349.55582231283</v>
      </c>
      <c r="Q177" s="2">
        <f t="shared" si="42"/>
        <v>550000</v>
      </c>
      <c r="R177" s="2">
        <f t="shared" si="40"/>
        <v>75514180.446578562</v>
      </c>
      <c r="S177" s="2">
        <f t="shared" si="17"/>
        <v>538938.14285714924</v>
      </c>
      <c r="T177" s="2">
        <f t="shared" si="18"/>
        <v>11061.857142857043</v>
      </c>
      <c r="U177" s="2">
        <f t="shared" si="19"/>
        <v>550000</v>
      </c>
      <c r="V177" s="2">
        <f t="shared" si="34"/>
        <v>28545227.620648056</v>
      </c>
      <c r="W177" s="2">
        <f t="shared" si="20"/>
        <v>540473.34837934375</v>
      </c>
      <c r="X177" s="2">
        <f t="shared" si="6"/>
        <v>9526.6516206562519</v>
      </c>
      <c r="Y177" s="2">
        <f t="shared" si="37"/>
        <v>46968952.825930476</v>
      </c>
      <c r="Z177" s="2" t="str">
        <f t="shared" si="8"/>
        <v>HERE</v>
      </c>
      <c r="AA177" s="2">
        <f>IF(Z177="HERE",Y177,AA176+Graph!$G$1*1000)</f>
        <v>46968952.825930476</v>
      </c>
      <c r="AB177" s="2">
        <f t="shared" si="21"/>
        <v>9526.6516206562519</v>
      </c>
      <c r="AC177" s="2">
        <f t="shared" si="38"/>
        <v>28545227.620648056</v>
      </c>
      <c r="AD177" s="3">
        <f t="shared" si="10"/>
        <v>46968952.825930476</v>
      </c>
      <c r="AE177" s="2">
        <f>IF(AE175&gt;=52800000,52800000,IF(AB156=Graph!G$1*1000,AE176+Graph!G$1*1000,AC177))</f>
        <v>28545227.620648056</v>
      </c>
      <c r="AF177" s="3">
        <f t="shared" si="11"/>
        <v>28545227.620648056</v>
      </c>
      <c r="AG177" s="3">
        <f t="shared" si="29"/>
        <v>42235212.750083946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107</v>
      </c>
      <c r="C178" s="7"/>
      <c r="D178" s="2" t="e">
        <f t="shared" si="12"/>
        <v>#N/A</v>
      </c>
      <c r="E178" s="2" t="e">
        <f t="shared" si="22"/>
        <v>#N/A</v>
      </c>
      <c r="F178" s="2">
        <v>881690.22593036294</v>
      </c>
      <c r="G178" s="2">
        <f t="shared" si="41"/>
        <v>538938.14285714284</v>
      </c>
      <c r="H178" s="2">
        <f t="shared" si="39"/>
        <v>74370083.123169065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1798766.7142857083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898466.3325330019</v>
      </c>
      <c r="Q178" s="2">
        <f t="shared" si="42"/>
        <v>550000</v>
      </c>
      <c r="R178" s="2">
        <f t="shared" si="40"/>
        <v>76064180.446578562</v>
      </c>
      <c r="S178" s="2">
        <f t="shared" si="17"/>
        <v>538938.14285714924</v>
      </c>
      <c r="T178" s="2">
        <f t="shared" si="18"/>
        <v>11061.857142857043</v>
      </c>
      <c r="U178" s="2">
        <f t="shared" si="19"/>
        <v>550000</v>
      </c>
      <c r="V178" s="2">
        <f t="shared" si="34"/>
        <v>29089715.285233885</v>
      </c>
      <c r="W178" s="2">
        <f t="shared" si="20"/>
        <v>544487.66458582878</v>
      </c>
      <c r="X178" s="2">
        <f t="shared" si="6"/>
        <v>5512.3354141712189</v>
      </c>
      <c r="Y178" s="2">
        <f t="shared" si="37"/>
        <v>46974465.161344647</v>
      </c>
      <c r="Z178" s="2" t="str">
        <f t="shared" si="8"/>
        <v>HERE</v>
      </c>
      <c r="AA178" s="2">
        <f>IF(Z178="HERE",Y178,AA177+Graph!$G$1*1000)</f>
        <v>46974465.161344647</v>
      </c>
      <c r="AB178" s="2">
        <f t="shared" si="21"/>
        <v>5512.3354141712189</v>
      </c>
      <c r="AC178" s="2">
        <f t="shared" si="38"/>
        <v>29089715.285233885</v>
      </c>
      <c r="AD178" s="3">
        <f t="shared" si="10"/>
        <v>46974465.161344647</v>
      </c>
      <c r="AE178" s="2">
        <f>IF(AE176&gt;=52800000,52800000,IF(AB157=Graph!G$1*1000,AE177+Graph!G$1*1000,AC178))</f>
        <v>29089715.285233885</v>
      </c>
      <c r="AF178" s="3">
        <f t="shared" si="11"/>
        <v>29089715.285233885</v>
      </c>
      <c r="AG178" s="3">
        <f t="shared" si="29"/>
        <v>42339053.779471703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108</v>
      </c>
      <c r="C179" s="7"/>
      <c r="D179" s="2" t="e">
        <f t="shared" si="12"/>
        <v>#N/A</v>
      </c>
      <c r="E179" s="2" t="e">
        <f t="shared" si="22"/>
        <v>#N/A</v>
      </c>
      <c r="F179" s="2">
        <v>885704.54213684797</v>
      </c>
      <c r="G179" s="2">
        <f t="shared" si="41"/>
        <v>538938.14285714284</v>
      </c>
      <c r="H179" s="2">
        <f t="shared" si="39"/>
        <v>74909021.266026214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1809828.5714285653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902583.10924369097</v>
      </c>
      <c r="Q179" s="2">
        <f t="shared" si="42"/>
        <v>550000</v>
      </c>
      <c r="R179" s="2">
        <f t="shared" si="40"/>
        <v>76614180.446578562</v>
      </c>
      <c r="S179" s="2">
        <f t="shared" si="17"/>
        <v>538938.14285714924</v>
      </c>
      <c r="T179" s="2">
        <f t="shared" si="18"/>
        <v>11061.857142857043</v>
      </c>
      <c r="U179" s="2">
        <f t="shared" si="19"/>
        <v>550000</v>
      </c>
      <c r="V179" s="2">
        <f t="shared" si="34"/>
        <v>29638217.266026199</v>
      </c>
      <c r="W179" s="2">
        <f t="shared" si="20"/>
        <v>548501.98079231381</v>
      </c>
      <c r="X179" s="2">
        <f t="shared" si="6"/>
        <v>1498.0192076861858</v>
      </c>
      <c r="Y179" s="2">
        <f t="shared" si="37"/>
        <v>46975963.180552334</v>
      </c>
      <c r="Z179" s="2" t="str">
        <f t="shared" si="8"/>
        <v>HERE</v>
      </c>
      <c r="AA179" s="2">
        <f>IF(Z179="HERE",Y179,AA178+Graph!$G$1*1000)</f>
        <v>46975963.180552334</v>
      </c>
      <c r="AB179" s="2">
        <f t="shared" si="21"/>
        <v>1498.0192076861858</v>
      </c>
      <c r="AC179" s="2">
        <f t="shared" si="38"/>
        <v>29638217.266026199</v>
      </c>
      <c r="AD179" s="3">
        <f t="shared" si="10"/>
        <v>46975963.180552334</v>
      </c>
      <c r="AE179" s="2">
        <f>IF(AE177&gt;=52800000,52800000,IF(AB158=Graph!G$1*1000,AE178+Graph!G$1*1000,AC179))</f>
        <v>29638217.266026199</v>
      </c>
      <c r="AF179" s="3">
        <f t="shared" si="11"/>
        <v>29638217.266026199</v>
      </c>
      <c r="AG179" s="3">
        <f t="shared" si="29"/>
        <v>42439482.640083939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109</v>
      </c>
      <c r="C180" s="7"/>
      <c r="D180" s="2" t="e">
        <f t="shared" si="12"/>
        <v>#N/A</v>
      </c>
      <c r="E180" s="2" t="e">
        <f t="shared" si="22"/>
        <v>#N/A</v>
      </c>
      <c r="F180" s="2">
        <v>889718.85834333301</v>
      </c>
      <c r="G180" s="2">
        <f t="shared" si="41"/>
        <v>538938.14285714284</v>
      </c>
      <c r="H180" s="2">
        <f t="shared" si="39"/>
        <v>75447959.408883363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1820890.4285714224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906699.88595438004</v>
      </c>
      <c r="Q180" s="2">
        <f t="shared" si="42"/>
        <v>550000</v>
      </c>
      <c r="R180" s="2">
        <f t="shared" si="40"/>
        <v>77164180.446578562</v>
      </c>
      <c r="S180" s="2">
        <f t="shared" si="17"/>
        <v>538938.14285714924</v>
      </c>
      <c r="T180" s="2">
        <f t="shared" si="18"/>
        <v>11061.857142857043</v>
      </c>
      <c r="U180" s="2">
        <f t="shared" si="19"/>
        <v>550000</v>
      </c>
      <c r="V180" s="2">
        <f t="shared" si="34"/>
        <v>30177155.408883341</v>
      </c>
      <c r="W180" s="2">
        <f t="shared" si="20"/>
        <v>538938.14285714179</v>
      </c>
      <c r="X180" s="2">
        <f t="shared" si="6"/>
        <v>11061.857142858207</v>
      </c>
      <c r="Y180" s="2">
        <f t="shared" si="37"/>
        <v>46987025.037695192</v>
      </c>
      <c r="Z180" s="2" t="str">
        <f t="shared" si="8"/>
        <v>HERE</v>
      </c>
      <c r="AA180" s="2">
        <f>IF(Z180="HERE",Y180,AA179+Graph!$G$1*1000)</f>
        <v>46987025.037695192</v>
      </c>
      <c r="AB180" s="2">
        <f t="shared" si="21"/>
        <v>11061.857142858207</v>
      </c>
      <c r="AC180" s="2">
        <f t="shared" si="38"/>
        <v>30177155.408883341</v>
      </c>
      <c r="AD180" s="3">
        <f t="shared" si="10"/>
        <v>46987025.037695192</v>
      </c>
      <c r="AE180" s="2">
        <f>IF(AE178&gt;=52800000,52800000,IF(AB159=Graph!G$1*1000,AE179+Graph!G$1*1000,AC180))</f>
        <v>30177155.408883341</v>
      </c>
      <c r="AF180" s="3">
        <f t="shared" si="11"/>
        <v>30177155.408883341</v>
      </c>
      <c r="AG180" s="3">
        <f t="shared" si="29"/>
        <v>42536499.331920691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110</v>
      </c>
      <c r="C181" s="7"/>
      <c r="D181" s="2" t="e">
        <f t="shared" si="12"/>
        <v>#N/A</v>
      </c>
      <c r="E181" s="2" t="e">
        <f t="shared" si="22"/>
        <v>#N/A</v>
      </c>
      <c r="F181" s="2">
        <v>893733.17454981804</v>
      </c>
      <c r="G181" s="2">
        <f t="shared" si="41"/>
        <v>538938.14285714284</v>
      </c>
      <c r="H181" s="2">
        <f t="shared" si="39"/>
        <v>75986897.551740512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1831952.2857142794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910816.6626650691</v>
      </c>
      <c r="Q181" s="2">
        <f t="shared" si="42"/>
        <v>550000</v>
      </c>
      <c r="R181" s="2">
        <f t="shared" si="40"/>
        <v>77714180.446578562</v>
      </c>
      <c r="S181" s="2">
        <f t="shared" si="17"/>
        <v>538938.14285714924</v>
      </c>
      <c r="T181" s="2">
        <f t="shared" si="18"/>
        <v>11061.857142857043</v>
      </c>
      <c r="U181" s="2">
        <f t="shared" si="19"/>
        <v>550000</v>
      </c>
      <c r="V181" s="2">
        <f t="shared" si="34"/>
        <v>30716093.551740482</v>
      </c>
      <c r="W181" s="2">
        <f t="shared" si="20"/>
        <v>538938.14285714179</v>
      </c>
      <c r="X181" s="2">
        <f t="shared" si="6"/>
        <v>11061.857142858207</v>
      </c>
      <c r="Y181" s="2">
        <f t="shared" si="37"/>
        <v>46998086.89483805</v>
      </c>
      <c r="Z181" s="2" t="str">
        <f t="shared" si="8"/>
        <v>HERE</v>
      </c>
      <c r="AA181" s="2">
        <f>IF(Z181="HERE",Y181,AA180+Graph!$G$1*1000)</f>
        <v>46998086.89483805</v>
      </c>
      <c r="AB181" s="2">
        <f t="shared" si="21"/>
        <v>11061.857142858207</v>
      </c>
      <c r="AC181" s="2">
        <f t="shared" si="38"/>
        <v>30716093.551740482</v>
      </c>
      <c r="AD181" s="3">
        <f t="shared" si="10"/>
        <v>46998086.89483805</v>
      </c>
      <c r="AE181" s="2">
        <f>IF(AE179&gt;=52800000,52800000,IF(AB160=Graph!G$1*1000,AE180+Graph!G$1*1000,AC181))</f>
        <v>30716093.551740482</v>
      </c>
      <c r="AF181" s="3">
        <f t="shared" si="11"/>
        <v>30716093.551740482</v>
      </c>
      <c r="AG181" s="3">
        <f t="shared" si="29"/>
        <v>42630103.854981937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111</v>
      </c>
      <c r="C182" s="7"/>
      <c r="D182" s="2" t="e">
        <f t="shared" si="12"/>
        <v>#N/A</v>
      </c>
      <c r="E182" s="2" t="e">
        <f t="shared" si="22"/>
        <v>#N/A</v>
      </c>
      <c r="F182" s="2">
        <v>897747.49075630307</v>
      </c>
      <c r="G182" s="2">
        <f t="shared" si="41"/>
        <v>538938.14285714284</v>
      </c>
      <c r="H182" s="2">
        <f t="shared" si="39"/>
        <v>76525835.694597661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1843014.1428571364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914933.43937575817</v>
      </c>
      <c r="Q182" s="2">
        <f t="shared" si="42"/>
        <v>550000</v>
      </c>
      <c r="R182" s="2">
        <f t="shared" si="40"/>
        <v>78264180.446578562</v>
      </c>
      <c r="S182" s="2">
        <f t="shared" si="17"/>
        <v>538938.14285714924</v>
      </c>
      <c r="T182" s="2">
        <f t="shared" si="18"/>
        <v>11061.857142857043</v>
      </c>
      <c r="U182" s="2">
        <f t="shared" si="19"/>
        <v>550000</v>
      </c>
      <c r="V182" s="2">
        <f t="shared" si="34"/>
        <v>31255031.694597624</v>
      </c>
      <c r="W182" s="2">
        <f t="shared" si="20"/>
        <v>538938.14285714179</v>
      </c>
      <c r="X182" s="2">
        <f t="shared" si="6"/>
        <v>11061.857142858207</v>
      </c>
      <c r="Y182" s="2">
        <f t="shared" si="37"/>
        <v>47009148.751980908</v>
      </c>
      <c r="Z182" s="2" t="str">
        <f t="shared" si="8"/>
        <v>HERE</v>
      </c>
      <c r="AA182" s="2">
        <f>IF(Z182="HERE",Y182,AA181+Graph!$G$1*1000)</f>
        <v>47009148.751980908</v>
      </c>
      <c r="AB182" s="2">
        <f t="shared" si="21"/>
        <v>11061.857142858207</v>
      </c>
      <c r="AC182" s="2">
        <f t="shared" si="38"/>
        <v>31255031.694597624</v>
      </c>
      <c r="AD182" s="3">
        <f t="shared" si="10"/>
        <v>47009148.751980908</v>
      </c>
      <c r="AE182" s="2">
        <f>IF(AE180&gt;=52800000,52800000,IF(AB161=Graph!G$1*1000,AE181+Graph!G$1*1000,AC182))</f>
        <v>31255031.694597624</v>
      </c>
      <c r="AF182" s="3">
        <f t="shared" si="11"/>
        <v>31255031.694597624</v>
      </c>
      <c r="AG182" s="3">
        <f t="shared" si="29"/>
        <v>42720296.209267661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112</v>
      </c>
      <c r="C183" s="7"/>
      <c r="D183" s="2" t="e">
        <f t="shared" si="12"/>
        <v>#N/A</v>
      </c>
      <c r="E183" s="2" t="e">
        <f t="shared" si="22"/>
        <v>#N/A</v>
      </c>
      <c r="F183" s="2">
        <v>901761.80696278811</v>
      </c>
      <c r="G183" s="2">
        <f t="shared" si="41"/>
        <v>538938.14285714284</v>
      </c>
      <c r="H183" s="2">
        <f t="shared" si="39"/>
        <v>77064773.837454811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1854075.9999999935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919050.21608641744</v>
      </c>
      <c r="Q183" s="2">
        <f t="shared" si="42"/>
        <v>550000</v>
      </c>
      <c r="R183" s="2">
        <f t="shared" si="40"/>
        <v>78814180.446578562</v>
      </c>
      <c r="S183" s="2">
        <f t="shared" si="17"/>
        <v>538938.14285714924</v>
      </c>
      <c r="T183" s="2">
        <f t="shared" si="18"/>
        <v>11061.857142857043</v>
      </c>
      <c r="U183" s="2">
        <f t="shared" si="19"/>
        <v>550000</v>
      </c>
      <c r="V183" s="2">
        <f t="shared" si="34"/>
        <v>31793969.837454766</v>
      </c>
      <c r="W183" s="2">
        <f t="shared" si="20"/>
        <v>538938.14285714179</v>
      </c>
      <c r="X183" s="2">
        <f t="shared" si="6"/>
        <v>11061.857142858207</v>
      </c>
      <c r="Y183" s="2">
        <f t="shared" si="37"/>
        <v>47020210.609123766</v>
      </c>
      <c r="Z183" s="2" t="str">
        <f t="shared" si="8"/>
        <v>HERE</v>
      </c>
      <c r="AA183" s="2">
        <f>IF(Z183="HERE",Y183,AA182+Graph!$G$1*1000)</f>
        <v>47020210.609123766</v>
      </c>
      <c r="AB183" s="2">
        <f t="shared" si="21"/>
        <v>11061.857142858207</v>
      </c>
      <c r="AC183" s="2">
        <f t="shared" si="38"/>
        <v>31793969.837454766</v>
      </c>
      <c r="AD183" s="3">
        <f t="shared" si="10"/>
        <v>47020210.609123766</v>
      </c>
      <c r="AE183" s="2">
        <f>IF(AE181&gt;=52800000,52800000,IF(AB162=Graph!G$1*1000,AE182+Graph!G$1*1000,AC183))</f>
        <v>31793969.837454766</v>
      </c>
      <c r="AF183" s="3">
        <f t="shared" si="11"/>
        <v>31793969.837454766</v>
      </c>
      <c r="AG183" s="3">
        <f t="shared" si="29"/>
        <v>42807076.394777879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113</v>
      </c>
      <c r="C184" s="7"/>
      <c r="D184" s="2" t="e">
        <f t="shared" si="12"/>
        <v>#N/A</v>
      </c>
      <c r="E184" s="2" t="e">
        <f t="shared" si="22"/>
        <v>#N/A</v>
      </c>
      <c r="F184" s="2">
        <v>905776.12316927314</v>
      </c>
      <c r="G184" s="2">
        <f t="shared" si="41"/>
        <v>538938.14285714284</v>
      </c>
      <c r="H184" s="2">
        <f t="shared" si="39"/>
        <v>77603711.98031196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1865137.8571428505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923166.9927971065</v>
      </c>
      <c r="Q184" s="2">
        <f t="shared" si="42"/>
        <v>550000</v>
      </c>
      <c r="R184" s="2">
        <f t="shared" si="40"/>
        <v>79364180.446578562</v>
      </c>
      <c r="S184" s="2">
        <f t="shared" si="17"/>
        <v>538938.14285714924</v>
      </c>
      <c r="T184" s="2">
        <f t="shared" si="18"/>
        <v>11061.857142857043</v>
      </c>
      <c r="U184" s="2">
        <f t="shared" si="19"/>
        <v>550000</v>
      </c>
      <c r="V184" s="2">
        <f t="shared" si="34"/>
        <v>32332907.980311908</v>
      </c>
      <c r="W184" s="2">
        <f t="shared" si="20"/>
        <v>538938.14285714179</v>
      </c>
      <c r="X184" s="2">
        <f t="shared" si="6"/>
        <v>11061.857142858207</v>
      </c>
      <c r="Y184" s="2">
        <f t="shared" si="37"/>
        <v>47031272.466266625</v>
      </c>
      <c r="Z184" s="2" t="str">
        <f t="shared" si="8"/>
        <v>HERE</v>
      </c>
      <c r="AA184" s="2">
        <f>IF(Z184="HERE",Y184,AA183+Graph!$G$1*1000)</f>
        <v>47031272.466266625</v>
      </c>
      <c r="AB184" s="2">
        <f t="shared" si="21"/>
        <v>11061.857142858207</v>
      </c>
      <c r="AC184" s="2">
        <f t="shared" si="38"/>
        <v>32332907.980311908</v>
      </c>
      <c r="AD184" s="3">
        <f t="shared" si="10"/>
        <v>47031272.466266625</v>
      </c>
      <c r="AE184" s="2">
        <f>IF(AE182&gt;=52800000,52800000,IF(AB163=Graph!G$1*1000,AE183+Graph!G$1*1000,AC184))</f>
        <v>32332907.980311908</v>
      </c>
      <c r="AF184" s="3">
        <f t="shared" si="11"/>
        <v>32332907.980311908</v>
      </c>
      <c r="AG184" s="3">
        <f t="shared" si="29"/>
        <v>42890444.411512583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114</v>
      </c>
      <c r="C185" s="7"/>
      <c r="D185" s="2" t="e">
        <f t="shared" si="12"/>
        <v>#N/A</v>
      </c>
      <c r="E185" s="2" t="e">
        <f t="shared" si="22"/>
        <v>#N/A</v>
      </c>
      <c r="F185" s="2">
        <v>909790.43937572837</v>
      </c>
      <c r="G185" s="2">
        <f t="shared" si="41"/>
        <v>538938.14285714284</v>
      </c>
      <c r="H185" s="2">
        <f t="shared" si="39"/>
        <v>78142650.123169109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1876199.7142857076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927283.76950779557</v>
      </c>
      <c r="Q185" s="2">
        <f t="shared" si="42"/>
        <v>550000</v>
      </c>
      <c r="R185" s="2">
        <f t="shared" si="40"/>
        <v>79914180.446578562</v>
      </c>
      <c r="S185" s="2">
        <f t="shared" si="17"/>
        <v>538938.14285714924</v>
      </c>
      <c r="T185" s="2">
        <f t="shared" si="18"/>
        <v>11061.857142857043</v>
      </c>
      <c r="U185" s="2">
        <f t="shared" si="19"/>
        <v>550000</v>
      </c>
      <c r="V185" s="2">
        <f t="shared" si="34"/>
        <v>32871846.12316905</v>
      </c>
      <c r="W185" s="2">
        <f t="shared" si="20"/>
        <v>538938.14285714179</v>
      </c>
      <c r="X185" s="2">
        <f t="shared" si="6"/>
        <v>11061.857142858207</v>
      </c>
      <c r="Y185" s="2">
        <f t="shared" si="37"/>
        <v>47042334.323409483</v>
      </c>
      <c r="Z185" s="2" t="str">
        <f t="shared" si="8"/>
        <v>HERE</v>
      </c>
      <c r="AA185" s="2">
        <f>IF(Z185="HERE",Y185,AA184+Graph!$G$1*1000)</f>
        <v>47042334.323409483</v>
      </c>
      <c r="AB185" s="2">
        <f t="shared" si="21"/>
        <v>11061.857142858207</v>
      </c>
      <c r="AC185" s="2">
        <f t="shared" si="38"/>
        <v>32871846.12316905</v>
      </c>
      <c r="AD185" s="3">
        <f t="shared" si="10"/>
        <v>47042334.323409483</v>
      </c>
      <c r="AE185" s="2">
        <f>IF(AE183&gt;=52800000,52800000,IF(AB164=Graph!G$1*1000,AE184+Graph!G$1*1000,AC185))</f>
        <v>32871846.12316905</v>
      </c>
      <c r="AF185" s="3">
        <f t="shared" si="11"/>
        <v>32871846.12316905</v>
      </c>
      <c r="AG185" s="3">
        <f t="shared" si="29"/>
        <v>42970400.259471774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115</v>
      </c>
      <c r="C186" s="7"/>
      <c r="D186" s="2" t="e">
        <f t="shared" si="12"/>
        <v>#N/A</v>
      </c>
      <c r="E186" s="2" t="e">
        <f t="shared" si="22"/>
        <v>#N/A</v>
      </c>
      <c r="F186" s="2">
        <v>913804.7555822134</v>
      </c>
      <c r="G186" s="2">
        <f t="shared" si="41"/>
        <v>538938.14285714284</v>
      </c>
      <c r="H186" s="2">
        <f t="shared" si="39"/>
        <v>78681588.266026258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1887261.5714285646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931400.54621848464</v>
      </c>
      <c r="Q186" s="2">
        <f t="shared" si="42"/>
        <v>550000</v>
      </c>
      <c r="R186" s="2">
        <f t="shared" si="40"/>
        <v>80464180.446578562</v>
      </c>
      <c r="S186" s="2">
        <f t="shared" si="17"/>
        <v>538938.14285714924</v>
      </c>
      <c r="T186" s="2">
        <f t="shared" si="18"/>
        <v>11061.857142857043</v>
      </c>
      <c r="U186" s="2">
        <f t="shared" si="19"/>
        <v>550000</v>
      </c>
      <c r="V186" s="2">
        <f t="shared" si="34"/>
        <v>33410784.266026191</v>
      </c>
      <c r="W186" s="2">
        <f t="shared" si="20"/>
        <v>538938.14285714179</v>
      </c>
      <c r="X186" s="2">
        <f t="shared" si="6"/>
        <v>11061.857142858207</v>
      </c>
      <c r="Y186" s="2">
        <f t="shared" si="37"/>
        <v>47053396.180552341</v>
      </c>
      <c r="Z186" s="2" t="str">
        <f t="shared" si="8"/>
        <v>HERE</v>
      </c>
      <c r="AA186" s="2">
        <f>IF(Z186="HERE",Y186,AA185+Graph!$G$1*1000)</f>
        <v>47053396.180552341</v>
      </c>
      <c r="AB186" s="2">
        <f t="shared" si="21"/>
        <v>11061.857142858207</v>
      </c>
      <c r="AC186" s="2">
        <f t="shared" si="38"/>
        <v>33410784.266026191</v>
      </c>
      <c r="AD186" s="3">
        <f t="shared" si="10"/>
        <v>47053396.180552341</v>
      </c>
      <c r="AE186" s="2">
        <f>IF(AE184&gt;=52800000,52800000,IF(AB165=Graph!G$1*1000,AE185+Graph!G$1*1000,AC186))</f>
        <v>33410784.266026191</v>
      </c>
      <c r="AF186" s="3">
        <f t="shared" si="11"/>
        <v>33410784.266026191</v>
      </c>
      <c r="AG186" s="3">
        <f t="shared" si="29"/>
        <v>43046943.938655458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116</v>
      </c>
      <c r="C187" s="7"/>
      <c r="D187" s="2" t="e">
        <f t="shared" si="12"/>
        <v>#N/A</v>
      </c>
      <c r="E187" s="2" t="e">
        <f t="shared" si="22"/>
        <v>#N/A</v>
      </c>
      <c r="F187" s="2">
        <v>917819.07178869843</v>
      </c>
      <c r="G187" s="2">
        <f t="shared" si="41"/>
        <v>538938.14285714284</v>
      </c>
      <c r="H187" s="2">
        <f t="shared" si="39"/>
        <v>79220526.408883408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1898323.4285714217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935517.32292917371</v>
      </c>
      <c r="Q187" s="2">
        <f t="shared" si="42"/>
        <v>550000</v>
      </c>
      <c r="R187" s="2">
        <f t="shared" si="40"/>
        <v>81014180.446578562</v>
      </c>
      <c r="S187" s="2">
        <f t="shared" si="17"/>
        <v>538938.14285714924</v>
      </c>
      <c r="T187" s="2">
        <f t="shared" si="18"/>
        <v>11061.857142857043</v>
      </c>
      <c r="U187" s="2">
        <f t="shared" si="19"/>
        <v>550000</v>
      </c>
      <c r="V187" s="2">
        <f t="shared" si="34"/>
        <v>33949722.408883333</v>
      </c>
      <c r="W187" s="2">
        <f t="shared" si="20"/>
        <v>538938.14285714179</v>
      </c>
      <c r="X187" s="2">
        <f t="shared" si="6"/>
        <v>11061.857142858207</v>
      </c>
      <c r="Y187" s="2">
        <f t="shared" si="37"/>
        <v>47064458.037695199</v>
      </c>
      <c r="Z187" s="2" t="str">
        <f t="shared" si="8"/>
        <v>HERE</v>
      </c>
      <c r="AA187" s="2">
        <f>IF(Z187="HERE",Y187,AA186+Graph!$G$1*1000)</f>
        <v>47064458.037695199</v>
      </c>
      <c r="AB187" s="2">
        <f t="shared" si="21"/>
        <v>11061.857142858207</v>
      </c>
      <c r="AC187" s="2">
        <f t="shared" si="38"/>
        <v>33949722.408883333</v>
      </c>
      <c r="AD187" s="3">
        <f t="shared" si="10"/>
        <v>47064458.037695199</v>
      </c>
      <c r="AE187" s="2">
        <f>IF(AE185&gt;=52800000,52800000,IF(AB166=Graph!G$1*1000,AE186+Graph!G$1*1000,AC187))</f>
        <v>33949722.408883333</v>
      </c>
      <c r="AF187" s="3">
        <f t="shared" si="11"/>
        <v>33949722.408883333</v>
      </c>
      <c r="AG187" s="3">
        <f t="shared" si="29"/>
        <v>43120075.449063621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117</v>
      </c>
      <c r="C188" s="7"/>
      <c r="D188" s="2" t="e">
        <f t="shared" si="12"/>
        <v>#N/A</v>
      </c>
      <c r="E188" s="2" t="e">
        <f t="shared" si="22"/>
        <v>#N/A</v>
      </c>
      <c r="F188" s="2">
        <v>921833.38799518347</v>
      </c>
      <c r="G188" s="2">
        <f t="shared" si="41"/>
        <v>538938.14285714284</v>
      </c>
      <c r="H188" s="2">
        <f t="shared" si="39"/>
        <v>79759464.551740557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1909385.2857142787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939634.09963986278</v>
      </c>
      <c r="Q188" s="2">
        <f t="shared" si="42"/>
        <v>550000</v>
      </c>
      <c r="R188" s="2">
        <f t="shared" si="40"/>
        <v>81564180.446578562</v>
      </c>
      <c r="S188" s="2">
        <f t="shared" si="17"/>
        <v>538938.14285714924</v>
      </c>
      <c r="T188" s="2">
        <f t="shared" si="18"/>
        <v>11061.857142857043</v>
      </c>
      <c r="U188" s="2">
        <f t="shared" si="19"/>
        <v>550000</v>
      </c>
      <c r="V188" s="2">
        <f t="shared" si="34"/>
        <v>34488660.551740475</v>
      </c>
      <c r="W188" s="2">
        <f t="shared" si="20"/>
        <v>538938.14285714179</v>
      </c>
      <c r="X188" s="2">
        <f t="shared" si="6"/>
        <v>11061.857142858207</v>
      </c>
      <c r="Y188" s="2">
        <f t="shared" si="37"/>
        <v>47075519.894838057</v>
      </c>
      <c r="Z188" s="2" t="str">
        <f t="shared" si="8"/>
        <v>HERE</v>
      </c>
      <c r="AA188" s="2">
        <f>IF(Z188="HERE",Y188,AA187+Graph!$G$1*1000)</f>
        <v>47075519.894838057</v>
      </c>
      <c r="AB188" s="2">
        <f t="shared" si="21"/>
        <v>11061.857142858207</v>
      </c>
      <c r="AC188" s="2">
        <f t="shared" si="38"/>
        <v>34488660.551740475</v>
      </c>
      <c r="AD188" s="3">
        <f t="shared" si="10"/>
        <v>47075519.894838057</v>
      </c>
      <c r="AE188" s="2">
        <f>IF(AE186&gt;=52800000,52800000,IF(AB167=Graph!G$1*1000,AE187+Graph!G$1*1000,AC188))</f>
        <v>34488660.551740475</v>
      </c>
      <c r="AF188" s="3">
        <f t="shared" si="11"/>
        <v>34488660.551740475</v>
      </c>
      <c r="AG188" s="3">
        <f t="shared" si="29"/>
        <v>43189794.790696278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118</v>
      </c>
      <c r="C189" s="7"/>
      <c r="D189" s="2" t="e">
        <f t="shared" si="12"/>
        <v>#N/A</v>
      </c>
      <c r="E189" s="2" t="e">
        <f t="shared" si="22"/>
        <v>#N/A</v>
      </c>
      <c r="F189" s="2">
        <v>925847.7042016685</v>
      </c>
      <c r="G189" s="2">
        <f t="shared" si="41"/>
        <v>538938.14285714284</v>
      </c>
      <c r="H189" s="2">
        <f t="shared" si="39"/>
        <v>80298402.694597706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1920447.1428571357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943750.87635055184</v>
      </c>
      <c r="Q189" s="2">
        <f t="shared" si="42"/>
        <v>550000</v>
      </c>
      <c r="R189" s="2">
        <f t="shared" si="40"/>
        <v>82114180.446578562</v>
      </c>
      <c r="S189" s="2">
        <f t="shared" si="17"/>
        <v>538938.14285714924</v>
      </c>
      <c r="T189" s="2">
        <f t="shared" si="18"/>
        <v>11061.857142857043</v>
      </c>
      <c r="U189" s="2">
        <f t="shared" si="19"/>
        <v>550000</v>
      </c>
      <c r="V189" s="2">
        <f t="shared" si="34"/>
        <v>35027598.694597617</v>
      </c>
      <c r="W189" s="2">
        <f t="shared" si="20"/>
        <v>538938.14285714179</v>
      </c>
      <c r="X189" s="2">
        <f t="shared" si="6"/>
        <v>11061.857142858207</v>
      </c>
      <c r="Y189" s="2">
        <f t="shared" si="37"/>
        <v>47086581.751980916</v>
      </c>
      <c r="Z189" s="2" t="str">
        <f t="shared" si="8"/>
        <v>HERE</v>
      </c>
      <c r="AA189" s="2">
        <f>IF(Z189="HERE",Y189,AA188+Graph!$G$1*1000)</f>
        <v>47086581.751980916</v>
      </c>
      <c r="AB189" s="2">
        <f t="shared" si="21"/>
        <v>11061.857142858207</v>
      </c>
      <c r="AC189" s="2">
        <f t="shared" si="38"/>
        <v>35027598.694597617</v>
      </c>
      <c r="AD189" s="3">
        <f t="shared" si="10"/>
        <v>47086581.751980916</v>
      </c>
      <c r="AE189" s="2">
        <f>IF(AE187&gt;=52800000,52800000,IF(AB168=Graph!G$1*1000,AE188+Graph!G$1*1000,AC189))</f>
        <v>35027598.694597617</v>
      </c>
      <c r="AF189" s="3">
        <f t="shared" si="11"/>
        <v>35027598.694597617</v>
      </c>
      <c r="AG189" s="3">
        <f t="shared" si="29"/>
        <v>43256101.963553421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119</v>
      </c>
      <c r="C190" s="7"/>
      <c r="D190" s="2" t="e">
        <f t="shared" si="12"/>
        <v>#N/A</v>
      </c>
      <c r="E190" s="2" t="e">
        <f t="shared" si="22"/>
        <v>#N/A</v>
      </c>
      <c r="F190" s="2">
        <v>929862.02040815353</v>
      </c>
      <c r="G190" s="2">
        <f t="shared" si="41"/>
        <v>538938.14285714284</v>
      </c>
      <c r="H190" s="2">
        <f t="shared" si="39"/>
        <v>80837340.837454855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1931508.9999999928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947867.65306121111</v>
      </c>
      <c r="Q190" s="2">
        <f t="shared" si="42"/>
        <v>550000</v>
      </c>
      <c r="R190" s="2">
        <f t="shared" si="40"/>
        <v>82664180.446578562</v>
      </c>
      <c r="S190" s="2">
        <f t="shared" si="17"/>
        <v>538938.14285714924</v>
      </c>
      <c r="T190" s="2">
        <f t="shared" si="18"/>
        <v>11061.857142857043</v>
      </c>
      <c r="U190" s="2">
        <f t="shared" si="19"/>
        <v>550000</v>
      </c>
      <c r="V190" s="2">
        <f t="shared" si="34"/>
        <v>35566536.837454759</v>
      </c>
      <c r="W190" s="2">
        <f t="shared" si="20"/>
        <v>538938.14285714179</v>
      </c>
      <c r="X190" s="2">
        <f t="shared" si="6"/>
        <v>11061.857142858207</v>
      </c>
      <c r="Y190" s="2">
        <f t="shared" si="37"/>
        <v>47097643.609123774</v>
      </c>
      <c r="Z190" s="2" t="str">
        <f t="shared" si="8"/>
        <v>HERE</v>
      </c>
      <c r="AA190" s="2">
        <f>IF(Z190="HERE",Y190,AA189+Graph!$G$1*1000)</f>
        <v>47097643.609123774</v>
      </c>
      <c r="AB190" s="2">
        <f t="shared" si="21"/>
        <v>11061.857142858207</v>
      </c>
      <c r="AC190" s="2">
        <f t="shared" si="38"/>
        <v>35566536.837454759</v>
      </c>
      <c r="AD190" s="3">
        <f t="shared" si="10"/>
        <v>47097643.609123774</v>
      </c>
      <c r="AE190" s="2">
        <f>IF(AE188&gt;=52800000,52800000,IF(AB169=Graph!G$1*1000,AE189+Graph!G$1*1000,AC190))</f>
        <v>35566536.837454759</v>
      </c>
      <c r="AF190" s="3">
        <f t="shared" si="11"/>
        <v>35566536.837454759</v>
      </c>
      <c r="AG190" s="3">
        <f t="shared" si="29"/>
        <v>43318996.96763505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120</v>
      </c>
      <c r="C191" s="7"/>
      <c r="D191" s="2" t="e">
        <f t="shared" si="12"/>
        <v>#N/A</v>
      </c>
      <c r="E191" s="2" t="e">
        <f t="shared" si="22"/>
        <v>#N/A</v>
      </c>
      <c r="F191" s="2">
        <v>933876.33661463857</v>
      </c>
      <c r="G191" s="2">
        <f t="shared" si="41"/>
        <v>538938.14285714284</v>
      </c>
      <c r="H191" s="2">
        <f t="shared" si="39"/>
        <v>81376278.980312005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1942570.8571428498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951984.42977190018</v>
      </c>
      <c r="Q191" s="2">
        <f t="shared" si="42"/>
        <v>550000</v>
      </c>
      <c r="R191" s="2">
        <f t="shared" si="40"/>
        <v>83214180.446578562</v>
      </c>
      <c r="S191" s="2">
        <f t="shared" si="17"/>
        <v>538938.14285714924</v>
      </c>
      <c r="T191" s="2">
        <f t="shared" si="18"/>
        <v>11061.857142857043</v>
      </c>
      <c r="U191" s="2">
        <f t="shared" si="19"/>
        <v>550000</v>
      </c>
      <c r="V191" s="2">
        <f t="shared" si="34"/>
        <v>36105474.9803119</v>
      </c>
      <c r="W191" s="2">
        <f t="shared" si="20"/>
        <v>538938.14285714179</v>
      </c>
      <c r="X191" s="2">
        <f t="shared" si="6"/>
        <v>11061.857142858207</v>
      </c>
      <c r="Y191" s="2">
        <f t="shared" si="37"/>
        <v>47108705.466266632</v>
      </c>
      <c r="Z191" s="2" t="str">
        <f t="shared" si="8"/>
        <v>HERE</v>
      </c>
      <c r="AA191" s="2">
        <f>IF(Z191="HERE",Y191,AA190+Graph!$G$1*1000)</f>
        <v>47108705.466266632</v>
      </c>
      <c r="AB191" s="2">
        <f t="shared" si="21"/>
        <v>11061.857142858207</v>
      </c>
      <c r="AC191" s="2">
        <f t="shared" si="38"/>
        <v>36105474.9803119</v>
      </c>
      <c r="AD191" s="3">
        <f t="shared" si="10"/>
        <v>47108705.466266632</v>
      </c>
      <c r="AE191" s="2">
        <f>IF(AE189&gt;=52800000,52800000,IF(AB170=Graph!G$1*1000,AE190+Graph!G$1*1000,AC191))</f>
        <v>36105474.9803119</v>
      </c>
      <c r="AF191" s="3">
        <f t="shared" si="11"/>
        <v>36105474.9803119</v>
      </c>
      <c r="AG191" s="3">
        <f t="shared" si="29"/>
        <v>43378479.802941173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121</v>
      </c>
      <c r="C192" s="7"/>
      <c r="D192" s="2" t="e">
        <f t="shared" si="12"/>
        <v>#N/A</v>
      </c>
      <c r="E192" s="2" t="e">
        <f t="shared" si="22"/>
        <v>#N/A</v>
      </c>
      <c r="F192" s="2">
        <v>937890.6528211236</v>
      </c>
      <c r="G192" s="2">
        <f t="shared" si="41"/>
        <v>538938.14285714284</v>
      </c>
      <c r="H192" s="2">
        <f t="shared" si="39"/>
        <v>81915217.123169154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1953632.7142857069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956101.20648258924</v>
      </c>
      <c r="Q192" s="2">
        <f t="shared" si="42"/>
        <v>550000</v>
      </c>
      <c r="R192" s="2">
        <f t="shared" si="40"/>
        <v>83764180.446578562</v>
      </c>
      <c r="S192" s="2">
        <f t="shared" si="17"/>
        <v>538938.14285714924</v>
      </c>
      <c r="T192" s="2">
        <f t="shared" si="18"/>
        <v>11061.857142857043</v>
      </c>
      <c r="U192" s="2">
        <f t="shared" si="19"/>
        <v>550000</v>
      </c>
      <c r="V192" s="2">
        <f t="shared" si="34"/>
        <v>36644413.123169042</v>
      </c>
      <c r="W192" s="2">
        <f t="shared" si="20"/>
        <v>538938.14285714179</v>
      </c>
      <c r="X192" s="2">
        <f t="shared" si="6"/>
        <v>11061.857142858207</v>
      </c>
      <c r="Y192" s="2">
        <f t="shared" si="37"/>
        <v>47119767.32340949</v>
      </c>
      <c r="Z192" s="2" t="str">
        <f t="shared" si="8"/>
        <v>HERE</v>
      </c>
      <c r="AA192" s="2">
        <f>IF(Z192="HERE",Y192,AA191+Graph!$G$1*1000)</f>
        <v>47119767.32340949</v>
      </c>
      <c r="AB192" s="2">
        <f t="shared" si="21"/>
        <v>11061.857142858207</v>
      </c>
      <c r="AC192" s="2">
        <f t="shared" si="38"/>
        <v>36644413.123169042</v>
      </c>
      <c r="AD192" s="3">
        <f t="shared" si="10"/>
        <v>47119767.32340949</v>
      </c>
      <c r="AE192" s="2">
        <f>IF(AE190&gt;=52800000,52800000,IF(AB171=Graph!G$1*1000,AE191+Graph!G$1*1000,AC192))</f>
        <v>36644413.123169042</v>
      </c>
      <c r="AF192" s="3">
        <f t="shared" si="11"/>
        <v>36644413.123169042</v>
      </c>
      <c r="AG192" s="3">
        <f t="shared" si="29"/>
        <v>43434550.469471805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122</v>
      </c>
      <c r="C193" s="7"/>
      <c r="D193" s="2" t="e">
        <f t="shared" si="12"/>
        <v>#N/A</v>
      </c>
      <c r="E193" s="2" t="e">
        <f t="shared" si="22"/>
        <v>#N/A</v>
      </c>
      <c r="F193" s="2">
        <v>941904.96902760863</v>
      </c>
      <c r="G193" s="2">
        <f t="shared" si="41"/>
        <v>538938.14285714284</v>
      </c>
      <c r="H193" s="2">
        <f t="shared" si="39"/>
        <v>82454155.266026303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1964694.5714285639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960217.98319327831</v>
      </c>
      <c r="Q193" s="2">
        <f t="shared" si="42"/>
        <v>550000</v>
      </c>
      <c r="R193" s="2">
        <f t="shared" si="40"/>
        <v>84314180.446578562</v>
      </c>
      <c r="S193" s="2">
        <f t="shared" si="17"/>
        <v>538938.14285714924</v>
      </c>
      <c r="T193" s="2">
        <f t="shared" si="18"/>
        <v>11061.857142857043</v>
      </c>
      <c r="U193" s="2">
        <f t="shared" si="19"/>
        <v>550000</v>
      </c>
      <c r="V193" s="2">
        <f t="shared" si="34"/>
        <v>37183351.266026184</v>
      </c>
      <c r="W193" s="2">
        <f t="shared" si="20"/>
        <v>538938.14285714179</v>
      </c>
      <c r="X193" s="2">
        <f t="shared" si="6"/>
        <v>11061.857142858207</v>
      </c>
      <c r="Y193" s="2">
        <f t="shared" si="37"/>
        <v>47130829.180552348</v>
      </c>
      <c r="Z193" s="2" t="str">
        <f t="shared" si="8"/>
        <v>HERE</v>
      </c>
      <c r="AA193" s="2">
        <f>IF(Z193="HERE",Y193,AA192+Graph!$G$1*1000)</f>
        <v>47130829.180552348</v>
      </c>
      <c r="AB193" s="2">
        <f t="shared" si="21"/>
        <v>11061.857142858207</v>
      </c>
      <c r="AC193" s="2">
        <f t="shared" si="38"/>
        <v>37183351.266026184</v>
      </c>
      <c r="AD193" s="3">
        <f t="shared" si="10"/>
        <v>47130829.180552348</v>
      </c>
      <c r="AE193" s="2">
        <f>IF(AE191&gt;=52800000,52800000,IF(AB172=Graph!G$1*1000,AE192+Graph!G$1*1000,AC193))</f>
        <v>37183351.266026184</v>
      </c>
      <c r="AF193" s="3">
        <f t="shared" si="11"/>
        <v>37183351.266026184</v>
      </c>
      <c r="AG193" s="3">
        <f t="shared" si="29"/>
        <v>43487208.967226915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123</v>
      </c>
      <c r="C194" s="7"/>
      <c r="D194" s="2" t="e">
        <f t="shared" si="12"/>
        <v>#N/A</v>
      </c>
      <c r="E194" s="2" t="e">
        <f t="shared" si="22"/>
        <v>#N/A</v>
      </c>
      <c r="F194" s="2">
        <v>945919.28523409367</v>
      </c>
      <c r="G194" s="2">
        <f t="shared" si="41"/>
        <v>538938.14285714284</v>
      </c>
      <c r="H194" s="2">
        <f t="shared" si="39"/>
        <v>82993093.408883452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1975756.428571421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964334.75990396738</v>
      </c>
      <c r="Q194" s="2">
        <f t="shared" si="42"/>
        <v>550000</v>
      </c>
      <c r="R194" s="2">
        <f t="shared" si="40"/>
        <v>84864180.446578562</v>
      </c>
      <c r="S194" s="2">
        <f t="shared" si="17"/>
        <v>538938.14285714924</v>
      </c>
      <c r="T194" s="2">
        <f t="shared" si="18"/>
        <v>11061.857142857043</v>
      </c>
      <c r="U194" s="2">
        <f t="shared" si="19"/>
        <v>550000</v>
      </c>
      <c r="V194" s="2">
        <f t="shared" si="34"/>
        <v>37722289.408883326</v>
      </c>
      <c r="W194" s="2">
        <f t="shared" si="20"/>
        <v>538938.14285714179</v>
      </c>
      <c r="X194" s="2">
        <f t="shared" si="6"/>
        <v>11061.857142858207</v>
      </c>
      <c r="Y194" s="2">
        <f t="shared" si="37"/>
        <v>47141891.037695207</v>
      </c>
      <c r="Z194" s="2" t="str">
        <f t="shared" si="8"/>
        <v>HERE</v>
      </c>
      <c r="AA194" s="2">
        <f>IF(Z194="HERE",Y194,AA193+Graph!$G$1*1000)</f>
        <v>47141891.037695207</v>
      </c>
      <c r="AB194" s="2">
        <f t="shared" si="21"/>
        <v>11061.857142858207</v>
      </c>
      <c r="AC194" s="2">
        <f t="shared" si="38"/>
        <v>37722289.408883326</v>
      </c>
      <c r="AD194" s="3">
        <f t="shared" si="10"/>
        <v>47141891.037695207</v>
      </c>
      <c r="AE194" s="2">
        <f>IF(AE192&gt;=52800000,52800000,IF(AB173=Graph!G$1*1000,AE193+Graph!G$1*1000,AC194))</f>
        <v>37722289.408883326</v>
      </c>
      <c r="AF194" s="3">
        <f t="shared" si="11"/>
        <v>37722289.408883326</v>
      </c>
      <c r="AG194" s="3">
        <f t="shared" si="29"/>
        <v>43536455.296206526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124</v>
      </c>
      <c r="C195" s="7"/>
      <c r="D195" s="2" t="e">
        <f t="shared" si="12"/>
        <v>#N/A</v>
      </c>
      <c r="E195" s="2" t="e">
        <f t="shared" si="22"/>
        <v>#N/A</v>
      </c>
      <c r="F195" s="2">
        <v>949933.6014405787</v>
      </c>
      <c r="G195" s="2">
        <f t="shared" si="41"/>
        <v>538938.14285714284</v>
      </c>
      <c r="H195" s="2">
        <f t="shared" si="39"/>
        <v>83532031.551740602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1986818.285714278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968451.53661465645</v>
      </c>
      <c r="Q195" s="2">
        <f t="shared" si="42"/>
        <v>550000</v>
      </c>
      <c r="R195" s="2">
        <f t="shared" si="40"/>
        <v>85414180.446578562</v>
      </c>
      <c r="S195" s="2">
        <f t="shared" si="17"/>
        <v>538938.14285714924</v>
      </c>
      <c r="T195" s="2">
        <f t="shared" si="18"/>
        <v>11061.857142857043</v>
      </c>
      <c r="U195" s="2">
        <f t="shared" si="19"/>
        <v>550000</v>
      </c>
      <c r="V195" s="2">
        <f t="shared" si="34"/>
        <v>38261227.551740468</v>
      </c>
      <c r="W195" s="2">
        <f t="shared" si="20"/>
        <v>538938.14285714179</v>
      </c>
      <c r="X195" s="2">
        <f t="shared" si="6"/>
        <v>11061.857142858207</v>
      </c>
      <c r="Y195" s="2">
        <f t="shared" si="37"/>
        <v>47152952.894838065</v>
      </c>
      <c r="Z195" s="2" t="str">
        <f t="shared" si="8"/>
        <v>HERE</v>
      </c>
      <c r="AA195" s="2">
        <f>IF(Z195="HERE",Y195,AA194+Graph!$G$1*1000)</f>
        <v>47152952.894838065</v>
      </c>
      <c r="AB195" s="2">
        <f t="shared" si="21"/>
        <v>11061.857142858207</v>
      </c>
      <c r="AC195" s="2">
        <f t="shared" si="38"/>
        <v>38261227.551740468</v>
      </c>
      <c r="AD195" s="3">
        <f t="shared" si="10"/>
        <v>47152952.894838065</v>
      </c>
      <c r="AE195" s="2">
        <f>IF(AE193&gt;=52800000,52800000,IF(AB174=Graph!G$1*1000,AE194+Graph!G$1*1000,AC195))</f>
        <v>38261227.551740468</v>
      </c>
      <c r="AF195" s="3">
        <f t="shared" si="11"/>
        <v>38261227.551740468</v>
      </c>
      <c r="AG195" s="3">
        <f t="shared" si="29"/>
        <v>43582289.456410617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125</v>
      </c>
      <c r="C196" s="7"/>
      <c r="D196" s="2" t="e">
        <f t="shared" si="12"/>
        <v>#N/A</v>
      </c>
      <c r="E196" s="2" t="e">
        <f t="shared" si="22"/>
        <v>#N/A</v>
      </c>
      <c r="F196" s="2">
        <v>953947.91764706373</v>
      </c>
      <c r="G196" s="2">
        <f t="shared" si="41"/>
        <v>538938.14285714284</v>
      </c>
      <c r="H196" s="2">
        <f t="shared" si="39"/>
        <v>84070969.694597751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1997880.142857135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972568.31332531571</v>
      </c>
      <c r="Q196" s="2">
        <f t="shared" si="42"/>
        <v>550000</v>
      </c>
      <c r="R196" s="2">
        <f t="shared" si="40"/>
        <v>85964180.446578562</v>
      </c>
      <c r="S196" s="2">
        <f t="shared" si="17"/>
        <v>538938.14285714924</v>
      </c>
      <c r="T196" s="2">
        <f t="shared" si="18"/>
        <v>11061.857142857043</v>
      </c>
      <c r="U196" s="2">
        <f t="shared" si="19"/>
        <v>550000</v>
      </c>
      <c r="V196" s="2">
        <f t="shared" si="34"/>
        <v>38800165.694597609</v>
      </c>
      <c r="W196" s="2">
        <f t="shared" si="20"/>
        <v>538938.14285714179</v>
      </c>
      <c r="X196" s="2">
        <f t="shared" si="6"/>
        <v>11061.857142858207</v>
      </c>
      <c r="Y196" s="2">
        <f t="shared" si="37"/>
        <v>47164014.751980923</v>
      </c>
      <c r="Z196" s="2" t="str">
        <f t="shared" si="8"/>
        <v>HERE</v>
      </c>
      <c r="AA196" s="2">
        <f>IF(Z196="HERE",Y196,AA195+Graph!$G$1*1000)</f>
        <v>47164014.751980923</v>
      </c>
      <c r="AB196" s="2">
        <f t="shared" si="21"/>
        <v>11061.857142858207</v>
      </c>
      <c r="AC196" s="2">
        <f t="shared" si="38"/>
        <v>38800165.694597609</v>
      </c>
      <c r="AD196" s="3">
        <f t="shared" si="10"/>
        <v>47164014.751980923</v>
      </c>
      <c r="AE196" s="2">
        <f>IF(AE194&gt;=52800000,52800000,IF(AB175=Graph!G$1*1000,AE195+Graph!G$1*1000,AC196))</f>
        <v>38800165.694597609</v>
      </c>
      <c r="AF196" s="3">
        <f t="shared" si="11"/>
        <v>38800165.694597609</v>
      </c>
      <c r="AG196" s="3">
        <f t="shared" si="29"/>
        <v>43624711.447839208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126</v>
      </c>
      <c r="C197" s="7"/>
      <c r="D197" s="2" t="e">
        <f t="shared" si="12"/>
        <v>#N/A</v>
      </c>
      <c r="E197" s="2" t="e">
        <f t="shared" si="22"/>
        <v>#N/A</v>
      </c>
      <c r="F197" s="2">
        <v>957962.23385351896</v>
      </c>
      <c r="G197" s="2">
        <f t="shared" si="41"/>
        <v>538938.14285714284</v>
      </c>
      <c r="H197" s="2">
        <f t="shared" si="39"/>
        <v>84609907.8374549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2008941.9999999921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976685.09003600478</v>
      </c>
      <c r="Q197" s="2">
        <f t="shared" si="42"/>
        <v>550000</v>
      </c>
      <c r="R197" s="2">
        <f t="shared" si="40"/>
        <v>86514180.446578562</v>
      </c>
      <c r="S197" s="2">
        <f t="shared" si="17"/>
        <v>538938.14285714924</v>
      </c>
      <c r="T197" s="2">
        <f t="shared" si="18"/>
        <v>11061.857142857043</v>
      </c>
      <c r="U197" s="2">
        <f t="shared" si="19"/>
        <v>550000</v>
      </c>
      <c r="V197" s="2">
        <f t="shared" si="34"/>
        <v>39339103.837454751</v>
      </c>
      <c r="W197" s="2">
        <f t="shared" si="20"/>
        <v>538938.14285714179</v>
      </c>
      <c r="X197" s="2">
        <f t="shared" si="6"/>
        <v>11061.857142858207</v>
      </c>
      <c r="Y197" s="2">
        <f t="shared" si="37"/>
        <v>47175076.609123781</v>
      </c>
      <c r="Z197" s="2" t="str">
        <f t="shared" si="8"/>
        <v>HERE</v>
      </c>
      <c r="AA197" s="2">
        <f>IF(Z197="HERE",Y197,AA196+Graph!$G$1*1000)</f>
        <v>47175076.609123781</v>
      </c>
      <c r="AB197" s="2">
        <f t="shared" si="21"/>
        <v>11061.857142858207</v>
      </c>
      <c r="AC197" s="2">
        <f t="shared" si="38"/>
        <v>39339103.837454751</v>
      </c>
      <c r="AD197" s="3">
        <f t="shared" si="10"/>
        <v>47175076.609123781</v>
      </c>
      <c r="AE197" s="2">
        <f>IF(AE195&gt;=52800000,52800000,IF(AB176=Graph!G$1*1000,AE196+Graph!G$1*1000,AC197))</f>
        <v>39339103.837454751</v>
      </c>
      <c r="AF197" s="3">
        <f t="shared" si="11"/>
        <v>39339103.837454751</v>
      </c>
      <c r="AG197" s="3">
        <f t="shared" si="29"/>
        <v>43663721.270492278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127</v>
      </c>
      <c r="C198" s="7"/>
      <c r="D198" s="2" t="e">
        <f t="shared" si="12"/>
        <v>#N/A</v>
      </c>
      <c r="E198" s="2" t="e">
        <f t="shared" si="22"/>
        <v>#N/A</v>
      </c>
      <c r="F198" s="2">
        <v>961976.550060004</v>
      </c>
      <c r="G198" s="2">
        <f t="shared" si="41"/>
        <v>538938.14285714284</v>
      </c>
      <c r="H198" s="2">
        <f t="shared" si="39"/>
        <v>85148845.980312049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2020003.8571428491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980801.86674669385</v>
      </c>
      <c r="Q198" s="2">
        <f t="shared" si="42"/>
        <v>550000</v>
      </c>
      <c r="R198" s="2">
        <f t="shared" si="40"/>
        <v>87064180.446578562</v>
      </c>
      <c r="S198" s="2">
        <f t="shared" si="17"/>
        <v>538938.14285714924</v>
      </c>
      <c r="T198" s="2">
        <f t="shared" si="18"/>
        <v>11061.857142857043</v>
      </c>
      <c r="U198" s="2">
        <f t="shared" si="19"/>
        <v>550000</v>
      </c>
      <c r="V198" s="2">
        <f t="shared" si="34"/>
        <v>39878041.980311893</v>
      </c>
      <c r="W198" s="2">
        <f t="shared" si="20"/>
        <v>538938.14285714179</v>
      </c>
      <c r="X198" s="2">
        <f t="shared" si="6"/>
        <v>11061.857142858207</v>
      </c>
      <c r="Y198" s="2">
        <f t="shared" si="37"/>
        <v>47186138.46626664</v>
      </c>
      <c r="Z198" s="2" t="str">
        <f t="shared" si="8"/>
        <v>HERE</v>
      </c>
      <c r="AA198" s="2">
        <f>IF(Z198="HERE",Y198,AA197+Graph!$G$1*1000)</f>
        <v>47186138.46626664</v>
      </c>
      <c r="AB198" s="2">
        <f t="shared" si="21"/>
        <v>11061.857142858207</v>
      </c>
      <c r="AC198" s="2">
        <f t="shared" si="38"/>
        <v>39878041.980311893</v>
      </c>
      <c r="AD198" s="3">
        <f t="shared" si="10"/>
        <v>47186138.46626664</v>
      </c>
      <c r="AE198" s="2">
        <f>IF(AE196&gt;=52800000,52800000,IF(AB177=Graph!G$1*1000,AE197+Graph!G$1*1000,AC198))</f>
        <v>39878041.980311893</v>
      </c>
      <c r="AF198" s="3">
        <f t="shared" si="11"/>
        <v>39878041.980311893</v>
      </c>
      <c r="AG198" s="3">
        <f t="shared" si="29"/>
        <v>43699318.924369827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128</v>
      </c>
      <c r="C199" s="7"/>
      <c r="D199" s="2" t="e">
        <f t="shared" si="12"/>
        <v>#N/A</v>
      </c>
      <c r="E199" s="2" t="e">
        <f t="shared" si="22"/>
        <v>#N/A</v>
      </c>
      <c r="F199" s="2">
        <v>965990.86626648903</v>
      </c>
      <c r="G199" s="2">
        <f t="shared" si="41"/>
        <v>538938.14285714284</v>
      </c>
      <c r="H199" s="2">
        <f t="shared" si="39"/>
        <v>85687784.123169199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2031065.7142857062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984918.64345738292</v>
      </c>
      <c r="Q199" s="2">
        <f t="shared" si="42"/>
        <v>550000</v>
      </c>
      <c r="R199" s="2">
        <f t="shared" si="40"/>
        <v>87614180.446578562</v>
      </c>
      <c r="S199" s="2">
        <f t="shared" si="17"/>
        <v>538938.14285714924</v>
      </c>
      <c r="T199" s="2">
        <f t="shared" si="18"/>
        <v>11061.857142857043</v>
      </c>
      <c r="U199" s="2">
        <f t="shared" si="19"/>
        <v>550000</v>
      </c>
      <c r="V199" s="2">
        <f t="shared" si="34"/>
        <v>40416980.123169035</v>
      </c>
      <c r="W199" s="2">
        <f t="shared" si="20"/>
        <v>538938.14285714179</v>
      </c>
      <c r="X199" s="2">
        <f t="shared" si="6"/>
        <v>11061.857142858207</v>
      </c>
      <c r="Y199" s="2">
        <f t="shared" si="37"/>
        <v>47197200.323409498</v>
      </c>
      <c r="Z199" s="2" t="str">
        <f t="shared" si="8"/>
        <v>HERE</v>
      </c>
      <c r="AA199" s="2">
        <f>IF(Z199="HERE",Y199,AA198+Graph!$G$1*1000)</f>
        <v>47197200.323409498</v>
      </c>
      <c r="AB199" s="2">
        <f t="shared" si="21"/>
        <v>11061.857142858207</v>
      </c>
      <c r="AC199" s="2">
        <f t="shared" si="38"/>
        <v>40416980.123169035</v>
      </c>
      <c r="AD199" s="3">
        <f t="shared" si="10"/>
        <v>47197200.323409498</v>
      </c>
      <c r="AE199" s="2">
        <f>IF(AE197&gt;=52800000,52800000,IF(AB178=Graph!G$1*1000,AE198+Graph!G$1*1000,AC199))</f>
        <v>40416980.123169035</v>
      </c>
      <c r="AF199" s="3">
        <f t="shared" si="11"/>
        <v>40416980.123169035</v>
      </c>
      <c r="AG199" s="3">
        <f t="shared" si="29"/>
        <v>43731504.409471877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129</v>
      </c>
      <c r="C200" s="7"/>
      <c r="D200" s="2" t="e">
        <f t="shared" si="12"/>
        <v>#N/A</v>
      </c>
      <c r="E200" s="2" t="e">
        <f t="shared" si="22"/>
        <v>#N/A</v>
      </c>
      <c r="F200" s="2">
        <v>970005.18247297406</v>
      </c>
      <c r="G200" s="2">
        <f t="shared" si="41"/>
        <v>538938.14285714284</v>
      </c>
      <c r="H200" s="2">
        <f t="shared" si="39"/>
        <v>86226722.266026348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2042127.5714285632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989035.42016807199</v>
      </c>
      <c r="Q200" s="2">
        <f t="shared" si="42"/>
        <v>550000</v>
      </c>
      <c r="R200" s="2">
        <f t="shared" si="40"/>
        <v>88164180.446578562</v>
      </c>
      <c r="S200" s="2">
        <f t="shared" si="17"/>
        <v>538938.14285714924</v>
      </c>
      <c r="T200" s="2">
        <f t="shared" si="18"/>
        <v>11061.857142857043</v>
      </c>
      <c r="U200" s="2">
        <f t="shared" si="19"/>
        <v>550000</v>
      </c>
      <c r="V200" s="2">
        <f t="shared" si="34"/>
        <v>40955918.266026177</v>
      </c>
      <c r="W200" s="2">
        <f t="shared" si="20"/>
        <v>538938.14285714179</v>
      </c>
      <c r="X200" s="2">
        <f t="shared" si="6"/>
        <v>11061.857142858207</v>
      </c>
      <c r="Y200" s="2">
        <f t="shared" si="37"/>
        <v>47208262.180552356</v>
      </c>
      <c r="Z200" s="2" t="str">
        <f t="shared" si="8"/>
        <v>HERE</v>
      </c>
      <c r="AA200" s="2">
        <f>IF(Z200="HERE",Y200,AA199+Graph!$G$1*1000)</f>
        <v>47208262.180552356</v>
      </c>
      <c r="AB200" s="2">
        <f t="shared" si="21"/>
        <v>11061.857142858207</v>
      </c>
      <c r="AC200" s="2">
        <f t="shared" si="38"/>
        <v>40955918.266026177</v>
      </c>
      <c r="AD200" s="3">
        <f t="shared" si="10"/>
        <v>47208262.180552356</v>
      </c>
      <c r="AE200" s="2">
        <f>IF(AE198&gt;=52800000,52800000,IF(AB179=Graph!G$1*1000,AE199+Graph!G$1*1000,AC200))</f>
        <v>40955918.266026177</v>
      </c>
      <c r="AF200" s="3">
        <f t="shared" si="11"/>
        <v>40955918.266026177</v>
      </c>
      <c r="AG200" s="3">
        <f t="shared" si="29"/>
        <v>43760277.725798406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130</v>
      </c>
      <c r="C201" s="7"/>
      <c r="D201" s="2" t="e">
        <f t="shared" si="12"/>
        <v>#N/A</v>
      </c>
      <c r="E201" s="2" t="e">
        <f t="shared" si="22"/>
        <v>#N/A</v>
      </c>
      <c r="F201" s="2">
        <v>974019.4986794591</v>
      </c>
      <c r="G201" s="2">
        <f t="shared" si="41"/>
        <v>538938.14285714284</v>
      </c>
      <c r="H201" s="2">
        <f t="shared" si="39"/>
        <v>86765660.408883497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2053189.4285714203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993152.19687876105</v>
      </c>
      <c r="Q201" s="2">
        <f t="shared" si="42"/>
        <v>550000</v>
      </c>
      <c r="R201" s="2">
        <f t="shared" si="40"/>
        <v>88714180.446578562</v>
      </c>
      <c r="S201" s="2">
        <f t="shared" si="17"/>
        <v>538938.14285714924</v>
      </c>
      <c r="T201" s="2">
        <f t="shared" si="18"/>
        <v>11061.857142857043</v>
      </c>
      <c r="U201" s="2">
        <f t="shared" si="19"/>
        <v>550000</v>
      </c>
      <c r="V201" s="2">
        <f t="shared" si="34"/>
        <v>41494856.408883318</v>
      </c>
      <c r="W201" s="2">
        <f t="shared" si="20"/>
        <v>538938.14285714179</v>
      </c>
      <c r="X201" s="2">
        <f t="shared" si="6"/>
        <v>11061.857142858207</v>
      </c>
      <c r="Y201" s="2">
        <f t="shared" si="37"/>
        <v>47219324.037695214</v>
      </c>
      <c r="Z201" s="2" t="str">
        <f t="shared" si="8"/>
        <v>HERE</v>
      </c>
      <c r="AA201" s="2">
        <f>IF(Z201="HERE",Y201,AA200+Graph!$G$1*1000)</f>
        <v>47219324.037695214</v>
      </c>
      <c r="AB201" s="2">
        <f t="shared" si="21"/>
        <v>11061.857142858207</v>
      </c>
      <c r="AC201" s="2">
        <f t="shared" si="38"/>
        <v>41494856.408883318</v>
      </c>
      <c r="AD201" s="3">
        <f t="shared" si="10"/>
        <v>47219324.037695214</v>
      </c>
      <c r="AE201" s="2">
        <f>IF(AE199&gt;=52800000,52800000,IF(AB180=Graph!G$1*1000,AE200+Graph!G$1*1000,AC201))</f>
        <v>41494856.408883318</v>
      </c>
      <c r="AF201" s="3">
        <f t="shared" si="11"/>
        <v>41494856.408883318</v>
      </c>
      <c r="AG201" s="3">
        <f t="shared" si="29"/>
        <v>43797180.304369844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131</v>
      </c>
      <c r="C202" s="7"/>
      <c r="D202" s="2" t="e">
        <f t="shared" si="12"/>
        <v>#N/A</v>
      </c>
      <c r="E202" s="2" t="e">
        <f t="shared" si="22"/>
        <v>#N/A</v>
      </c>
      <c r="F202" s="2">
        <v>978033.81488594413</v>
      </c>
      <c r="G202" s="2">
        <f t="shared" si="41"/>
        <v>538938.14285714284</v>
      </c>
      <c r="H202" s="2">
        <f t="shared" si="39"/>
        <v>87304598.551740646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2064251.2857142773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997268.97358942032</v>
      </c>
      <c r="Q202" s="2">
        <f t="shared" si="42"/>
        <v>550000</v>
      </c>
      <c r="R202" s="2">
        <f t="shared" si="40"/>
        <v>89264180.446578562</v>
      </c>
      <c r="S202" s="2">
        <f t="shared" si="17"/>
        <v>538938.14285714924</v>
      </c>
      <c r="T202" s="2">
        <f t="shared" si="18"/>
        <v>11061.857142857043</v>
      </c>
      <c r="U202" s="2">
        <f t="shared" si="19"/>
        <v>550000</v>
      </c>
      <c r="V202" s="2">
        <f t="shared" si="34"/>
        <v>42033794.55174046</v>
      </c>
      <c r="W202" s="2">
        <f t="shared" si="20"/>
        <v>538938.14285714179</v>
      </c>
      <c r="X202" s="2">
        <f t="shared" si="6"/>
        <v>11061.857142858207</v>
      </c>
      <c r="Y202" s="2">
        <f t="shared" si="37"/>
        <v>47230385.894838072</v>
      </c>
      <c r="Z202" s="2" t="str">
        <f t="shared" si="8"/>
        <v>HERE</v>
      </c>
      <c r="AA202" s="2">
        <f>IF(Z202="HERE",Y202,AA201+Graph!$G$1*1000)</f>
        <v>47230385.894838072</v>
      </c>
      <c r="AB202" s="2">
        <f t="shared" si="21"/>
        <v>11061.857142858207</v>
      </c>
      <c r="AC202" s="2">
        <f t="shared" si="38"/>
        <v>42033794.55174046</v>
      </c>
      <c r="AD202" s="3">
        <f t="shared" si="10"/>
        <v>47230385.894838072</v>
      </c>
      <c r="AE202" s="2">
        <f>IF(AE200&gt;=52800000,52800000,IF(AB181=Graph!G$1*1000,AE201+Graph!G$1*1000,AC202))</f>
        <v>42033794.55174046</v>
      </c>
      <c r="AF202" s="3">
        <f t="shared" si="11"/>
        <v>42033794.55174046</v>
      </c>
      <c r="AG202" s="3">
        <f t="shared" si="29"/>
        <v>43834082.882941268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132</v>
      </c>
      <c r="C203" s="7"/>
      <c r="D203" s="2" t="e">
        <f t="shared" si="12"/>
        <v>#N/A</v>
      </c>
      <c r="E203" s="2" t="e">
        <f t="shared" si="22"/>
        <v>#N/A</v>
      </c>
      <c r="F203" s="2">
        <v>982048.13109242916</v>
      </c>
      <c r="G203" s="2">
        <f t="shared" si="41"/>
        <v>538938.14285714284</v>
      </c>
      <c r="H203" s="2">
        <f t="shared" si="39"/>
        <v>87843536.694597796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2075313.1428571343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1001385.7503001094</v>
      </c>
      <c r="Q203" s="2">
        <f t="shared" si="42"/>
        <v>550000</v>
      </c>
      <c r="R203" s="2">
        <f t="shared" si="40"/>
        <v>89814180.446578562</v>
      </c>
      <c r="S203" s="2">
        <f t="shared" si="17"/>
        <v>538938.14285714924</v>
      </c>
      <c r="T203" s="2">
        <f t="shared" si="18"/>
        <v>11061.857142857043</v>
      </c>
      <c r="U203" s="2">
        <f t="shared" si="19"/>
        <v>550000</v>
      </c>
      <c r="V203" s="2">
        <f t="shared" si="34"/>
        <v>42572732.694597602</v>
      </c>
      <c r="W203" s="2">
        <f t="shared" si="20"/>
        <v>538938.14285714179</v>
      </c>
      <c r="X203" s="2">
        <f t="shared" si="6"/>
        <v>11061.857142858207</v>
      </c>
      <c r="Y203" s="2">
        <f t="shared" si="37"/>
        <v>47241447.751980931</v>
      </c>
      <c r="Z203" s="2" t="str">
        <f t="shared" si="8"/>
        <v>HERE</v>
      </c>
      <c r="AA203" s="2">
        <f>IF(Z203="HERE",Y203,AA202+Graph!$G$1*1000)</f>
        <v>47241447.751980931</v>
      </c>
      <c r="AB203" s="2">
        <f t="shared" si="21"/>
        <v>11061.857142858207</v>
      </c>
      <c r="AC203" s="2">
        <f t="shared" si="38"/>
        <v>42572732.694597602</v>
      </c>
      <c r="AD203" s="3">
        <f t="shared" si="10"/>
        <v>47241447.751980931</v>
      </c>
      <c r="AE203" s="2">
        <f>IF(AE201&gt;=52800000,52800000,IF(AB182=Graph!G$1*1000,AE202+Graph!G$1*1000,AC203))</f>
        <v>42572732.694597602</v>
      </c>
      <c r="AF203" s="3">
        <f t="shared" si="11"/>
        <v>42572732.694597602</v>
      </c>
      <c r="AG203" s="3">
        <f t="shared" si="29"/>
        <v>43870985.4615127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133</v>
      </c>
      <c r="C204" s="7"/>
      <c r="D204" s="2" t="e">
        <f t="shared" si="12"/>
        <v>#N/A</v>
      </c>
      <c r="E204" s="2" t="e">
        <f t="shared" si="22"/>
        <v>#N/A</v>
      </c>
      <c r="F204" s="2">
        <v>986062.44729891419</v>
      </c>
      <c r="G204" s="2">
        <f t="shared" si="41"/>
        <v>538938.14285714284</v>
      </c>
      <c r="H204" s="2">
        <f t="shared" si="39"/>
        <v>88382474.837454945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2086374.9999999914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1005502.5270107985</v>
      </c>
      <c r="Q204" s="2">
        <f t="shared" si="42"/>
        <v>550000</v>
      </c>
      <c r="R204" s="2">
        <f t="shared" si="40"/>
        <v>90364180.446578562</v>
      </c>
      <c r="S204" s="2">
        <f t="shared" si="17"/>
        <v>538938.14285714924</v>
      </c>
      <c r="T204" s="2">
        <f t="shared" si="18"/>
        <v>11061.857142857043</v>
      </c>
      <c r="U204" s="2">
        <f t="shared" si="19"/>
        <v>550000</v>
      </c>
      <c r="V204" s="2">
        <f t="shared" si="34"/>
        <v>43111670.837454744</v>
      </c>
      <c r="W204" s="2">
        <f t="shared" si="20"/>
        <v>538938.14285714179</v>
      </c>
      <c r="X204" s="2">
        <f t="shared" si="6"/>
        <v>11061.857142858207</v>
      </c>
      <c r="Y204" s="2">
        <f t="shared" si="37"/>
        <v>47252509.609123789</v>
      </c>
      <c r="Z204" s="2" t="str">
        <f t="shared" si="8"/>
        <v>HERE</v>
      </c>
      <c r="AA204" s="2">
        <f>IF(Z204="HERE",Y204,AA203+Graph!$G$1*1000)</f>
        <v>47252509.609123789</v>
      </c>
      <c r="AB204" s="2">
        <f t="shared" si="21"/>
        <v>11061.857142858207</v>
      </c>
      <c r="AC204" s="2">
        <f t="shared" si="38"/>
        <v>43111670.837454744</v>
      </c>
      <c r="AD204" s="3">
        <f t="shared" si="10"/>
        <v>47252509.609123789</v>
      </c>
      <c r="AE204" s="2">
        <f>IF(AE202&gt;=52800000,52800000,IF(AB183=Graph!G$1*1000,AE203+Graph!G$1*1000,AC204))</f>
        <v>43111670.837454744</v>
      </c>
      <c r="AF204" s="3">
        <f t="shared" si="11"/>
        <v>43111670.837454744</v>
      </c>
      <c r="AG204" s="3">
        <f t="shared" si="29"/>
        <v>43907888.040084124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134</v>
      </c>
      <c r="C205" s="7"/>
      <c r="D205" s="2" t="e">
        <f t="shared" si="12"/>
        <v>#N/A</v>
      </c>
      <c r="E205" s="2" t="e">
        <f t="shared" si="22"/>
        <v>#N/A</v>
      </c>
      <c r="F205" s="2">
        <v>990076.76350539923</v>
      </c>
      <c r="G205" s="2">
        <f t="shared" si="41"/>
        <v>538938.14285714284</v>
      </c>
      <c r="H205" s="2">
        <f t="shared" si="39"/>
        <v>88921412.980312094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2097436.8571428484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1009619.3037214875</v>
      </c>
      <c r="Q205" s="2">
        <f t="shared" si="42"/>
        <v>550000</v>
      </c>
      <c r="R205" s="2">
        <f t="shared" si="40"/>
        <v>90914180.446578562</v>
      </c>
      <c r="S205" s="2">
        <f t="shared" si="17"/>
        <v>538938.14285714924</v>
      </c>
      <c r="T205" s="2">
        <f t="shared" si="18"/>
        <v>11061.857142857043</v>
      </c>
      <c r="U205" s="2">
        <f t="shared" si="19"/>
        <v>550000</v>
      </c>
      <c r="V205" s="2">
        <f t="shared" si="34"/>
        <v>43650608.980311885</v>
      </c>
      <c r="W205" s="2">
        <f t="shared" si="20"/>
        <v>538938.14285714179</v>
      </c>
      <c r="X205" s="2">
        <f t="shared" si="6"/>
        <v>11061.857142858207</v>
      </c>
      <c r="Y205" s="2">
        <f t="shared" si="37"/>
        <v>47263571.466266647</v>
      </c>
      <c r="Z205" s="2" t="str">
        <f t="shared" si="8"/>
        <v>HERE</v>
      </c>
      <c r="AA205" s="2">
        <f>IF(Z205="HERE",Y205,AA204+Graph!$G$1*1000)</f>
        <v>47263571.466266647</v>
      </c>
      <c r="AB205" s="2">
        <f t="shared" si="21"/>
        <v>11061.857142858207</v>
      </c>
      <c r="AC205" s="2">
        <f t="shared" si="38"/>
        <v>43650608.980311885</v>
      </c>
      <c r="AD205" s="3">
        <f t="shared" si="10"/>
        <v>47263571.466266647</v>
      </c>
      <c r="AE205" s="2">
        <f>IF(AE203&gt;=52800000,52800000,IF(AB184=Graph!G$1*1000,AE204+Graph!G$1*1000,AC205))</f>
        <v>43650608.980311885</v>
      </c>
      <c r="AF205" s="3">
        <f t="shared" si="11"/>
        <v>43650608.980311885</v>
      </c>
      <c r="AG205" s="3">
        <f t="shared" si="29"/>
        <v>43944790.618655562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135</v>
      </c>
      <c r="C206" s="7"/>
      <c r="D206" s="2" t="e">
        <f t="shared" si="12"/>
        <v>#N/A</v>
      </c>
      <c r="E206" s="2" t="e">
        <f t="shared" si="22"/>
        <v>#N/A</v>
      </c>
      <c r="F206" s="2">
        <v>994091.07971188426</v>
      </c>
      <c r="G206" s="2">
        <f t="shared" si="41"/>
        <v>538938.14285714284</v>
      </c>
      <c r="H206" s="2">
        <f t="shared" si="39"/>
        <v>89460351.123169243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2108498.7142857057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1013736.0804321766</v>
      </c>
      <c r="Q206" s="2">
        <f t="shared" si="42"/>
        <v>550000</v>
      </c>
      <c r="R206" s="2">
        <f t="shared" si="40"/>
        <v>91464180.446578562</v>
      </c>
      <c r="S206" s="2">
        <f t="shared" si="17"/>
        <v>538938.14285714924</v>
      </c>
      <c r="T206" s="2">
        <f t="shared" si="18"/>
        <v>11061.857142857276</v>
      </c>
      <c r="U206" s="2">
        <f t="shared" si="19"/>
        <v>550000</v>
      </c>
      <c r="V206" s="2">
        <f t="shared" si="34"/>
        <v>44189547.123169027</v>
      </c>
      <c r="W206" s="2">
        <f t="shared" si="20"/>
        <v>538938.14285714179</v>
      </c>
      <c r="X206" s="2">
        <f t="shared" si="6"/>
        <v>11061.857142858207</v>
      </c>
      <c r="Y206" s="2">
        <f t="shared" si="37"/>
        <v>47274633.323409505</v>
      </c>
      <c r="Z206" s="2" t="str">
        <f t="shared" si="8"/>
        <v>HERE</v>
      </c>
      <c r="AA206" s="2">
        <f>IF(Z206="HERE",Y206,AA205+Graph!$G$1*1000)</f>
        <v>47274633.323409505</v>
      </c>
      <c r="AB206" s="2">
        <f t="shared" si="21"/>
        <v>11061.857142858207</v>
      </c>
      <c r="AC206" s="2">
        <f t="shared" si="38"/>
        <v>44189547.123169027</v>
      </c>
      <c r="AD206" s="3">
        <f t="shared" si="10"/>
        <v>47274633.323409505</v>
      </c>
      <c r="AE206" s="2">
        <f>IF(AE204&gt;=52800000,52800000,IF(AB185=Graph!G$1*1000,AE205+Graph!G$1*1000,AC206))</f>
        <v>44189547.123169027</v>
      </c>
      <c r="AF206" s="3">
        <f t="shared" si="11"/>
        <v>44189547.123169027</v>
      </c>
      <c r="AG206" s="3">
        <f t="shared" si="29"/>
        <v>43981693.197226986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136</v>
      </c>
      <c r="C207" s="7"/>
      <c r="D207" s="2" t="e">
        <f t="shared" si="12"/>
        <v>#N/A</v>
      </c>
      <c r="E207" s="2" t="e">
        <f t="shared" si="22"/>
        <v>#N/A</v>
      </c>
      <c r="F207" s="2">
        <v>998105.39591836929</v>
      </c>
      <c r="G207" s="2">
        <f t="shared" si="41"/>
        <v>538938.14285714284</v>
      </c>
      <c r="H207" s="2">
        <f t="shared" si="39"/>
        <v>89999289.266026393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2119560.571428563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1017852.8571428657</v>
      </c>
      <c r="Q207" s="2">
        <f t="shared" si="42"/>
        <v>550000</v>
      </c>
      <c r="R207" s="2">
        <f t="shared" si="40"/>
        <v>92014180.446578562</v>
      </c>
      <c r="S207" s="2">
        <f t="shared" si="17"/>
        <v>538938.14285714924</v>
      </c>
      <c r="T207" s="2">
        <f t="shared" si="18"/>
        <v>11061.857142857276</v>
      </c>
      <c r="U207" s="2">
        <f t="shared" si="19"/>
        <v>550000</v>
      </c>
      <c r="V207" s="2">
        <f t="shared" si="34"/>
        <v>44728485.266026169</v>
      </c>
      <c r="W207" s="2">
        <f t="shared" si="20"/>
        <v>538938.14285714179</v>
      </c>
      <c r="X207" s="2">
        <f t="shared" si="6"/>
        <v>11061.857142858207</v>
      </c>
      <c r="Y207" s="2">
        <f t="shared" si="37"/>
        <v>47285695.180552363</v>
      </c>
      <c r="Z207" s="2" t="str">
        <f t="shared" si="8"/>
        <v>HERE</v>
      </c>
      <c r="AA207" s="2">
        <f>IF(Z207="HERE",Y207,AA206+Graph!$G$1*1000)</f>
        <v>47285695.180552363</v>
      </c>
      <c r="AB207" s="2">
        <f t="shared" si="21"/>
        <v>11061.857142858207</v>
      </c>
      <c r="AC207" s="2">
        <f t="shared" si="38"/>
        <v>44728485.266026169</v>
      </c>
      <c r="AD207" s="3">
        <f t="shared" si="10"/>
        <v>47285695.180552363</v>
      </c>
      <c r="AE207" s="2">
        <f>IF(AE205&gt;=52800000,52800000,IF(AB186=Graph!G$1*1000,AE206+Graph!G$1*1000,AC207))</f>
        <v>44728485.266026169</v>
      </c>
      <c r="AF207" s="3">
        <f t="shared" si="11"/>
        <v>44728485.266026169</v>
      </c>
      <c r="AG207" s="3">
        <f t="shared" si="29"/>
        <v>44018595.775798418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137</v>
      </c>
      <c r="C208" s="7"/>
      <c r="D208" s="2" t="e">
        <f t="shared" si="12"/>
        <v>#N/A</v>
      </c>
      <c r="E208" s="2" t="e">
        <f t="shared" si="22"/>
        <v>#N/A</v>
      </c>
      <c r="F208" s="2">
        <v>1002119.7121248543</v>
      </c>
      <c r="G208" s="2">
        <f t="shared" si="41"/>
        <v>538938.14285714284</v>
      </c>
      <c r="H208" s="2">
        <f t="shared" si="39"/>
        <v>90538227.408883542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2130622.4285714203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1021969.6338535249</v>
      </c>
      <c r="Q208" s="2">
        <f t="shared" si="42"/>
        <v>550000</v>
      </c>
      <c r="R208" s="2">
        <f t="shared" si="40"/>
        <v>92564180.446578562</v>
      </c>
      <c r="S208" s="2">
        <f t="shared" si="17"/>
        <v>538938.14285714924</v>
      </c>
      <c r="T208" s="2">
        <f t="shared" si="18"/>
        <v>11061.857142857276</v>
      </c>
      <c r="U208" s="2">
        <f t="shared" si="19"/>
        <v>550000</v>
      </c>
      <c r="V208" s="2">
        <f t="shared" si="34"/>
        <v>45267423.408883311</v>
      </c>
      <c r="W208" s="2">
        <f t="shared" si="20"/>
        <v>538938.14285714179</v>
      </c>
      <c r="X208" s="2">
        <f t="shared" si="6"/>
        <v>11061.857142858207</v>
      </c>
      <c r="Y208" s="2">
        <f t="shared" si="37"/>
        <v>47296757.037695222</v>
      </c>
      <c r="Z208" s="2" t="str">
        <f t="shared" si="8"/>
        <v>HERE</v>
      </c>
      <c r="AA208" s="2">
        <f>IF(Z208="HERE",Y208,AA207+Graph!$G$1*1000)</f>
        <v>47296757.037695222</v>
      </c>
      <c r="AB208" s="2">
        <f t="shared" si="21"/>
        <v>11061.857142858207</v>
      </c>
      <c r="AC208" s="2">
        <f t="shared" si="38"/>
        <v>45267423.408883311</v>
      </c>
      <c r="AD208" s="3">
        <f t="shared" si="10"/>
        <v>47296757.037695222</v>
      </c>
      <c r="AE208" s="2">
        <f>IF(AE206&gt;=52800000,52800000,IF(AB187=Graph!G$1*1000,AE207+Graph!G$1*1000,AC208))</f>
        <v>45267423.408883311</v>
      </c>
      <c r="AF208" s="3">
        <f t="shared" si="11"/>
        <v>45267423.408883311</v>
      </c>
      <c r="AG208" s="3">
        <f t="shared" si="29"/>
        <v>44055498.354369842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138</v>
      </c>
      <c r="C209" s="7"/>
      <c r="D209" s="2" t="e">
        <f t="shared" si="12"/>
        <v>#N/A</v>
      </c>
      <c r="E209" s="2" t="e">
        <f t="shared" si="22"/>
        <v>#N/A</v>
      </c>
      <c r="F209" s="2">
        <v>1006134.0283313096</v>
      </c>
      <c r="G209" s="2">
        <f t="shared" si="41"/>
        <v>538938.14285714284</v>
      </c>
      <c r="H209" s="2">
        <f t="shared" si="39"/>
        <v>91077165.551740691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2141684.2857142775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1026086.410564214</v>
      </c>
      <c r="Q209" s="2">
        <f t="shared" si="42"/>
        <v>550000</v>
      </c>
      <c r="R209" s="2">
        <f t="shared" si="40"/>
        <v>93114180.446578562</v>
      </c>
      <c r="S209" s="2">
        <f t="shared" si="17"/>
        <v>538938.14285714924</v>
      </c>
      <c r="T209" s="2">
        <f t="shared" si="18"/>
        <v>11061.857142857276</v>
      </c>
      <c r="U209" s="2">
        <f t="shared" si="19"/>
        <v>550000</v>
      </c>
      <c r="V209" s="2">
        <f t="shared" si="34"/>
        <v>45806361.551740453</v>
      </c>
      <c r="W209" s="2">
        <f t="shared" si="20"/>
        <v>538938.14285714179</v>
      </c>
      <c r="X209" s="2">
        <f t="shared" si="6"/>
        <v>11061.857142858207</v>
      </c>
      <c r="Y209" s="2">
        <f t="shared" si="37"/>
        <v>47307818.89483808</v>
      </c>
      <c r="Z209" s="2" t="str">
        <f t="shared" si="8"/>
        <v>HERE</v>
      </c>
      <c r="AA209" s="2">
        <f>IF(Z209="HERE",Y209,AA208+Graph!$G$1*1000)</f>
        <v>47307818.89483808</v>
      </c>
      <c r="AB209" s="2">
        <f t="shared" si="21"/>
        <v>11061.857142858207</v>
      </c>
      <c r="AC209" s="2">
        <f t="shared" si="38"/>
        <v>45806361.551740453</v>
      </c>
      <c r="AD209" s="3">
        <f t="shared" si="10"/>
        <v>47307818.89483808</v>
      </c>
      <c r="AE209" s="2">
        <f>IF(AE207&gt;=52800000,52800000,IF(AB188=Graph!G$1*1000,AE208+Graph!G$1*1000,AC209))</f>
        <v>45806361.551740453</v>
      </c>
      <c r="AF209" s="3">
        <f t="shared" si="11"/>
        <v>45806361.551740453</v>
      </c>
      <c r="AG209" s="3">
        <f t="shared" si="29"/>
        <v>44092400.93294128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139</v>
      </c>
      <c r="C210" s="7"/>
      <c r="D210" s="2" t="e">
        <f t="shared" si="12"/>
        <v>#N/A</v>
      </c>
      <c r="E210" s="2" t="e">
        <f t="shared" si="22"/>
        <v>#N/A</v>
      </c>
      <c r="F210" s="2">
        <v>1010148.3445377946</v>
      </c>
      <c r="G210" s="2">
        <f t="shared" si="41"/>
        <v>538938.14285714284</v>
      </c>
      <c r="H210" s="2">
        <f t="shared" si="39"/>
        <v>91616103.69459784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2152746.1428571348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1030203.1872749031</v>
      </c>
      <c r="Q210" s="2">
        <f t="shared" si="42"/>
        <v>550000</v>
      </c>
      <c r="R210" s="2">
        <f t="shared" si="40"/>
        <v>93664180.446578562</v>
      </c>
      <c r="S210" s="2">
        <f t="shared" si="17"/>
        <v>538938.14285714924</v>
      </c>
      <c r="T210" s="2">
        <f t="shared" si="18"/>
        <v>11061.857142857276</v>
      </c>
      <c r="U210" s="2">
        <f t="shared" si="19"/>
        <v>550000</v>
      </c>
      <c r="V210" s="2">
        <f t="shared" si="34"/>
        <v>46345299.694597594</v>
      </c>
      <c r="W210" s="2">
        <f t="shared" si="20"/>
        <v>538938.14285714179</v>
      </c>
      <c r="X210" s="2">
        <f t="shared" si="6"/>
        <v>11061.857142858207</v>
      </c>
      <c r="Y210" s="2">
        <f t="shared" si="37"/>
        <v>47318880.751980938</v>
      </c>
      <c r="Z210" s="2" t="str">
        <f t="shared" si="8"/>
        <v>HERE</v>
      </c>
      <c r="AA210" s="2">
        <f>IF(Z210="HERE",Y210,AA209+Graph!$G$1*1000)</f>
        <v>47318880.751980938</v>
      </c>
      <c r="AB210" s="2">
        <f t="shared" si="21"/>
        <v>11061.857142858207</v>
      </c>
      <c r="AC210" s="2">
        <f t="shared" si="38"/>
        <v>46345299.694597594</v>
      </c>
      <c r="AD210" s="3">
        <f t="shared" si="10"/>
        <v>47318880.751980938</v>
      </c>
      <c r="AE210" s="2">
        <f>IF(AE208&gt;=52800000,52800000,IF(AB189=Graph!G$1*1000,AE209+Graph!G$1*1000,AC210))</f>
        <v>46345299.694597594</v>
      </c>
      <c r="AF210" s="3">
        <f t="shared" si="11"/>
        <v>46345299.694597594</v>
      </c>
      <c r="AG210" s="3">
        <f t="shared" si="29"/>
        <v>44129303.511512704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140</v>
      </c>
      <c r="C211" s="7"/>
      <c r="D211" s="2" t="e">
        <f t="shared" si="12"/>
        <v>#N/A</v>
      </c>
      <c r="E211" s="2" t="e">
        <f t="shared" si="22"/>
        <v>#N/A</v>
      </c>
      <c r="F211" s="2">
        <v>1014162.6607442796</v>
      </c>
      <c r="G211" s="2">
        <f t="shared" si="41"/>
        <v>538938.14285714284</v>
      </c>
      <c r="H211" s="2">
        <f t="shared" si="39"/>
        <v>92155041.83745499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2163807.9999999921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1034319.9639855921</v>
      </c>
      <c r="Q211" s="2">
        <f t="shared" si="42"/>
        <v>550000</v>
      </c>
      <c r="R211" s="2">
        <f t="shared" si="40"/>
        <v>94214180.446578562</v>
      </c>
      <c r="S211" s="2">
        <f t="shared" si="17"/>
        <v>538938.14285714924</v>
      </c>
      <c r="T211" s="2">
        <f t="shared" si="18"/>
        <v>11061.857142857276</v>
      </c>
      <c r="U211" s="2">
        <f t="shared" si="19"/>
        <v>550000</v>
      </c>
      <c r="V211" s="2">
        <f t="shared" si="34"/>
        <v>46884237.837454736</v>
      </c>
      <c r="W211" s="2">
        <f t="shared" si="20"/>
        <v>538938.14285714179</v>
      </c>
      <c r="X211" s="2">
        <f t="shared" si="6"/>
        <v>11061.857142858207</v>
      </c>
      <c r="Y211" s="2">
        <f t="shared" si="37"/>
        <v>47329942.609123796</v>
      </c>
      <c r="Z211" s="2" t="str">
        <f t="shared" si="8"/>
        <v>HERE</v>
      </c>
      <c r="AA211" s="2">
        <f>IF(Z211="HERE",Y211,AA210+Graph!$G$1*1000)</f>
        <v>47329942.609123796</v>
      </c>
      <c r="AB211" s="2">
        <f t="shared" si="21"/>
        <v>11061.857142858207</v>
      </c>
      <c r="AC211" s="2">
        <f t="shared" si="38"/>
        <v>46345299.694597594</v>
      </c>
      <c r="AD211" s="3">
        <f t="shared" si="10"/>
        <v>47329942.609123796</v>
      </c>
      <c r="AE211" s="2">
        <f>IF(AE209&gt;=52800000,52800000,IF(AB190=Graph!G$1*1000,AE210+Graph!G$1*1000,AC211))</f>
        <v>46345299.694597594</v>
      </c>
      <c r="AF211" s="3">
        <f t="shared" si="11"/>
        <v>46345299.694597594</v>
      </c>
      <c r="AG211" s="3">
        <f t="shared" si="29"/>
        <v>44166206.090084136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141</v>
      </c>
      <c r="C212" s="7"/>
      <c r="D212" s="2" t="e">
        <f t="shared" si="12"/>
        <v>#N/A</v>
      </c>
      <c r="E212" s="2" t="e">
        <f t="shared" si="22"/>
        <v>#N/A</v>
      </c>
      <c r="F212" s="2">
        <v>1018176.9769507647</v>
      </c>
      <c r="G212" s="2">
        <f t="shared" si="41"/>
        <v>538938.14285714284</v>
      </c>
      <c r="H212" s="2">
        <f t="shared" si="39"/>
        <v>92693979.980312139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2174869.8571428494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1038436.7406962812</v>
      </c>
      <c r="Q212" s="2">
        <f t="shared" si="42"/>
        <v>550000</v>
      </c>
      <c r="R212" s="2">
        <f t="shared" si="40"/>
        <v>94764180.446578562</v>
      </c>
      <c r="S212" s="2">
        <f t="shared" si="17"/>
        <v>538938.14285714924</v>
      </c>
      <c r="T212" s="2">
        <f t="shared" si="18"/>
        <v>11061.857142857276</v>
      </c>
      <c r="U212" s="2">
        <f t="shared" si="19"/>
        <v>550000</v>
      </c>
      <c r="V212" s="2">
        <f t="shared" si="34"/>
        <v>47423175.980311878</v>
      </c>
      <c r="W212" s="2">
        <f t="shared" si="20"/>
        <v>538938.14285714179</v>
      </c>
      <c r="X212" s="2">
        <f t="shared" si="6"/>
        <v>11061.857142858207</v>
      </c>
      <c r="Y212" s="2">
        <f t="shared" si="37"/>
        <v>47341004.466266654</v>
      </c>
      <c r="Z212" s="2" t="str">
        <f t="shared" si="8"/>
        <v>MEEP</v>
      </c>
      <c r="AA212" s="2">
        <f>IF(Z212="HERE",Y212,AA211+Graph!$G$1*1000)</f>
        <v>47749942.609123796</v>
      </c>
      <c r="AB212" s="2">
        <f t="shared" si="21"/>
        <v>420000</v>
      </c>
      <c r="AC212" s="2">
        <f t="shared" si="38"/>
        <v>46345299.694597594</v>
      </c>
      <c r="AD212" s="3">
        <f t="shared" si="10"/>
        <v>47749942.609123796</v>
      </c>
      <c r="AE212" s="2">
        <f>IF(AE210&gt;=52800000,52800000,IF(AB191=Graph!G$1*1000,AE211+Graph!G$1*1000,AC212))</f>
        <v>46345299.694597594</v>
      </c>
      <c r="AF212" s="3">
        <f t="shared" si="11"/>
        <v>46345299.694597594</v>
      </c>
      <c r="AG212" s="3">
        <f t="shared" si="29"/>
        <v>44203108.668655559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142</v>
      </c>
      <c r="C213" s="7"/>
      <c r="D213" s="2" t="e">
        <f t="shared" si="12"/>
        <v>#N/A</v>
      </c>
      <c r="E213" s="2" t="e">
        <f t="shared" si="22"/>
        <v>#N/A</v>
      </c>
      <c r="F213" s="2">
        <v>1022191.2931572497</v>
      </c>
      <c r="G213" s="2">
        <f t="shared" si="41"/>
        <v>538938.14285714284</v>
      </c>
      <c r="H213" s="2">
        <f t="shared" si="39"/>
        <v>93232918.123169288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2185931.7142857066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1042553.5174069703</v>
      </c>
      <c r="Q213" s="2">
        <f t="shared" si="42"/>
        <v>550000</v>
      </c>
      <c r="R213" s="2">
        <f t="shared" si="40"/>
        <v>95314180.446578562</v>
      </c>
      <c r="S213" s="2">
        <f t="shared" si="17"/>
        <v>538938.14285714924</v>
      </c>
      <c r="T213" s="2">
        <f t="shared" si="18"/>
        <v>11061.857142857276</v>
      </c>
      <c r="U213" s="2">
        <f t="shared" si="19"/>
        <v>550000</v>
      </c>
      <c r="V213" s="2">
        <f t="shared" si="34"/>
        <v>47962114.12316902</v>
      </c>
      <c r="W213" s="2">
        <f t="shared" si="20"/>
        <v>538938.14285714179</v>
      </c>
      <c r="X213" s="2">
        <f t="shared" si="6"/>
        <v>11061.857142858207</v>
      </c>
      <c r="Y213" s="2">
        <f t="shared" si="37"/>
        <v>47352066.323409513</v>
      </c>
      <c r="Z213" s="2" t="str">
        <f t="shared" si="8"/>
        <v>MEEP</v>
      </c>
      <c r="AA213" s="2">
        <f>IF(Z213="HERE",Y213,AA212+Graph!$G$1*1000)</f>
        <v>48169942.609123796</v>
      </c>
      <c r="AB213" s="2">
        <f t="shared" si="21"/>
        <v>420000</v>
      </c>
      <c r="AC213" s="2">
        <f t="shared" si="38"/>
        <v>46345299.694597594</v>
      </c>
      <c r="AD213" s="3">
        <f t="shared" si="10"/>
        <v>48169942.609123796</v>
      </c>
      <c r="AE213" s="2">
        <f>IF(AE211&gt;=52800000,52800000,IF(AB192=Graph!G$1*1000,AE212+Graph!G$1*1000,AC213))</f>
        <v>46345299.694597594</v>
      </c>
      <c r="AF213" s="3">
        <f t="shared" si="11"/>
        <v>46345299.694597594</v>
      </c>
      <c r="AG213" s="3">
        <f t="shared" si="29"/>
        <v>44240011.247226998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143</v>
      </c>
      <c r="C214" s="7"/>
      <c r="D214" s="2" t="e">
        <f t="shared" si="12"/>
        <v>#N/A</v>
      </c>
      <c r="E214" s="2" t="e">
        <f t="shared" si="22"/>
        <v>#N/A</v>
      </c>
      <c r="F214" s="2">
        <v>1026205.6093637347</v>
      </c>
      <c r="G214" s="2">
        <f t="shared" si="41"/>
        <v>538938.14285714284</v>
      </c>
      <c r="H214" s="2">
        <f t="shared" si="39"/>
        <v>93771856.266026437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2196993.5714285639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1046670.2941176593</v>
      </c>
      <c r="Q214" s="2">
        <f t="shared" si="42"/>
        <v>550000</v>
      </c>
      <c r="R214" s="2">
        <f t="shared" si="40"/>
        <v>95864180.446578562</v>
      </c>
      <c r="S214" s="2">
        <f t="shared" si="17"/>
        <v>538938.14285714924</v>
      </c>
      <c r="T214" s="2">
        <f t="shared" si="18"/>
        <v>11061.857142857276</v>
      </c>
      <c r="U214" s="2">
        <f t="shared" si="19"/>
        <v>550000</v>
      </c>
      <c r="V214" s="2">
        <f t="shared" si="34"/>
        <v>48501052.266026162</v>
      </c>
      <c r="W214" s="2">
        <f t="shared" si="20"/>
        <v>538938.14285714179</v>
      </c>
      <c r="X214" s="2">
        <f t="shared" si="6"/>
        <v>11061.857142858207</v>
      </c>
      <c r="Y214" s="2">
        <f t="shared" si="37"/>
        <v>47363128.180552371</v>
      </c>
      <c r="Z214" s="2" t="str">
        <f t="shared" si="8"/>
        <v>MEEP</v>
      </c>
      <c r="AA214" s="2">
        <f>IF(Z214="HERE",Y214,AA213+Graph!$G$1*1000)</f>
        <v>48589942.609123796</v>
      </c>
      <c r="AB214" s="2">
        <f t="shared" si="21"/>
        <v>420000</v>
      </c>
      <c r="AC214" s="2">
        <f t="shared" si="38"/>
        <v>46345299.694597594</v>
      </c>
      <c r="AD214" s="3">
        <f t="shared" si="10"/>
        <v>48589942.609123796</v>
      </c>
      <c r="AE214" s="2">
        <f>IF(AE212&gt;=52800000,52800000,IF(AB193=Graph!G$1*1000,AE213+Graph!G$1*1000,AC214))</f>
        <v>46345299.694597594</v>
      </c>
      <c r="AF214" s="3">
        <f t="shared" si="11"/>
        <v>46345299.694597594</v>
      </c>
      <c r="AG214" s="3">
        <f t="shared" si="29"/>
        <v>44276913.825798422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144</v>
      </c>
      <c r="C215" s="7"/>
      <c r="D215" s="2" t="e">
        <f t="shared" si="12"/>
        <v>#N/A</v>
      </c>
      <c r="E215" s="2" t="e">
        <f t="shared" si="22"/>
        <v>#N/A</v>
      </c>
      <c r="F215" s="2">
        <v>1030219.9255702198</v>
      </c>
      <c r="G215" s="2">
        <f t="shared" si="41"/>
        <v>538938.14285714284</v>
      </c>
      <c r="H215" s="2">
        <f t="shared" si="39"/>
        <v>94310794.408883587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2208055.4285714212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1050787.0708283186</v>
      </c>
      <c r="Q215" s="2">
        <f t="shared" si="42"/>
        <v>550000</v>
      </c>
      <c r="R215" s="2">
        <f t="shared" si="40"/>
        <v>96414180.446578562</v>
      </c>
      <c r="S215" s="2">
        <f t="shared" si="17"/>
        <v>538938.14285714924</v>
      </c>
      <c r="T215" s="2">
        <f t="shared" si="18"/>
        <v>11061.857142857276</v>
      </c>
      <c r="U215" s="2">
        <f t="shared" si="19"/>
        <v>550000</v>
      </c>
      <c r="V215" s="2">
        <f t="shared" si="34"/>
        <v>49039990.408883303</v>
      </c>
      <c r="W215" s="2">
        <f t="shared" si="20"/>
        <v>538938.14285714179</v>
      </c>
      <c r="X215" s="2">
        <f t="shared" si="6"/>
        <v>11061.857142858207</v>
      </c>
      <c r="Y215" s="2">
        <f t="shared" si="37"/>
        <v>47374190.037695229</v>
      </c>
      <c r="Z215" s="2" t="str">
        <f t="shared" si="8"/>
        <v>MEEP</v>
      </c>
      <c r="AA215" s="2">
        <f>IF(Z215="HERE",Y215,AA214+Graph!$G$1*1000)</f>
        <v>49009942.609123796</v>
      </c>
      <c r="AB215" s="2">
        <f t="shared" si="21"/>
        <v>420000</v>
      </c>
      <c r="AC215" s="2">
        <f t="shared" si="38"/>
        <v>46345299.694597594</v>
      </c>
      <c r="AD215" s="3">
        <f t="shared" si="10"/>
        <v>49009942.609123796</v>
      </c>
      <c r="AE215" s="2">
        <f>IF(AE213&gt;=52800000,52800000,IF(AB194=Graph!G$1*1000,AE214+Graph!G$1*1000,AC215))</f>
        <v>46345299.694597594</v>
      </c>
      <c r="AF215" s="3">
        <f t="shared" si="11"/>
        <v>46345299.694597594</v>
      </c>
      <c r="AG215" s="3">
        <f t="shared" si="29"/>
        <v>44313816.404369853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145</v>
      </c>
      <c r="C216" s="7"/>
      <c r="D216" s="2" t="e">
        <f t="shared" si="12"/>
        <v>#N/A</v>
      </c>
      <c r="E216" s="2" t="e">
        <f t="shared" si="22"/>
        <v>#N/A</v>
      </c>
      <c r="F216" s="2">
        <v>1034234.2417767048</v>
      </c>
      <c r="G216" s="2">
        <f t="shared" si="41"/>
        <v>538938.14285714284</v>
      </c>
      <c r="H216" s="2">
        <f t="shared" si="39"/>
        <v>94849732.551740736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2219117.2857142785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1054903.8475390077</v>
      </c>
      <c r="Q216" s="2">
        <f t="shared" si="42"/>
        <v>550000</v>
      </c>
      <c r="R216" s="2">
        <f t="shared" si="40"/>
        <v>96964180.446578562</v>
      </c>
      <c r="S216" s="2">
        <f t="shared" si="17"/>
        <v>538938.14285714924</v>
      </c>
      <c r="T216" s="2">
        <f t="shared" si="18"/>
        <v>11061.857142857276</v>
      </c>
      <c r="U216" s="2">
        <f t="shared" si="19"/>
        <v>550000</v>
      </c>
      <c r="V216" s="2">
        <f t="shared" si="34"/>
        <v>49578928.551740445</v>
      </c>
      <c r="W216" s="2">
        <f t="shared" si="20"/>
        <v>538938.14285714179</v>
      </c>
      <c r="X216" s="2">
        <f t="shared" si="6"/>
        <v>11061.857142858207</v>
      </c>
      <c r="Y216" s="2">
        <f t="shared" si="37"/>
        <v>47385251.894838087</v>
      </c>
      <c r="Z216" s="2" t="str">
        <f t="shared" si="8"/>
        <v>MEEP</v>
      </c>
      <c r="AA216" s="2">
        <f>IF(Z216="HERE",Y216,AA215+Graph!$G$1*1000)</f>
        <v>49429942.609123796</v>
      </c>
      <c r="AB216" s="2">
        <f t="shared" si="21"/>
        <v>420000</v>
      </c>
      <c r="AC216" s="2">
        <f t="shared" si="38"/>
        <v>46345299.694597594</v>
      </c>
      <c r="AD216" s="3">
        <f t="shared" si="10"/>
        <v>49429942.609123796</v>
      </c>
      <c r="AE216" s="2">
        <f>IF(AE214&gt;=52800000,52800000,IF(AB195=Graph!G$1*1000,AE215+Graph!G$1*1000,AC216))</f>
        <v>46345299.694597594</v>
      </c>
      <c r="AF216" s="3">
        <f t="shared" si="11"/>
        <v>46345299.694597594</v>
      </c>
      <c r="AG216" s="3">
        <f t="shared" si="29"/>
        <v>44350718.982941277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146</v>
      </c>
      <c r="C217" s="7"/>
      <c r="D217" s="2" t="e">
        <f t="shared" si="12"/>
        <v>#N/A</v>
      </c>
      <c r="E217" s="2" t="e">
        <f t="shared" si="22"/>
        <v>#N/A</v>
      </c>
      <c r="F217" s="2">
        <v>1038248.5579831898</v>
      </c>
      <c r="G217" s="2">
        <f t="shared" si="41"/>
        <v>538938.14285714284</v>
      </c>
      <c r="H217" s="2">
        <f t="shared" si="39"/>
        <v>95388670.694597885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2230179.1428571357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1059020.6242496967</v>
      </c>
      <c r="Q217" s="2">
        <f t="shared" si="42"/>
        <v>550000</v>
      </c>
      <c r="R217" s="2">
        <f t="shared" si="40"/>
        <v>97514180.446578562</v>
      </c>
      <c r="S217" s="2">
        <f t="shared" si="17"/>
        <v>538938.14285714924</v>
      </c>
      <c r="T217" s="2">
        <f t="shared" si="18"/>
        <v>11061.857142857276</v>
      </c>
      <c r="U217" s="2">
        <f t="shared" si="19"/>
        <v>550000</v>
      </c>
      <c r="V217" s="2">
        <f t="shared" si="34"/>
        <v>50117866.694597587</v>
      </c>
      <c r="W217" s="2">
        <f t="shared" si="20"/>
        <v>538938.14285714179</v>
      </c>
      <c r="X217" s="2">
        <f t="shared" si="6"/>
        <v>11061.857142858207</v>
      </c>
      <c r="Y217" s="2">
        <f t="shared" si="37"/>
        <v>47396313.751980945</v>
      </c>
      <c r="Z217" s="2" t="str">
        <f t="shared" si="8"/>
        <v>MEEP</v>
      </c>
      <c r="AA217" s="2">
        <f>IF(Z217="HERE",Y217,AA216+Graph!$G$1*1000)</f>
        <v>49849942.609123796</v>
      </c>
      <c r="AB217" s="2">
        <f t="shared" si="21"/>
        <v>420000</v>
      </c>
      <c r="AC217" s="2">
        <f t="shared" si="38"/>
        <v>46345299.694597594</v>
      </c>
      <c r="AD217" s="3">
        <f t="shared" si="10"/>
        <v>49849942.609123796</v>
      </c>
      <c r="AE217" s="2">
        <f>IF(AE215&gt;=52800000,52800000,IF(AB196=Graph!G$1*1000,AE216+Graph!G$1*1000,AC217))</f>
        <v>46345299.694597594</v>
      </c>
      <c r="AF217" s="3">
        <f t="shared" si="11"/>
        <v>46345299.694597594</v>
      </c>
      <c r="AG217" s="3">
        <f t="shared" si="29"/>
        <v>44387621.561512716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147</v>
      </c>
      <c r="C218" s="7"/>
      <c r="D218" s="2" t="e">
        <f t="shared" si="12"/>
        <v>#N/A</v>
      </c>
      <c r="E218" s="2" t="e">
        <f t="shared" si="22"/>
        <v>#N/A</v>
      </c>
      <c r="F218" s="2">
        <v>1042262.8741896749</v>
      </c>
      <c r="G218" s="2">
        <f t="shared" si="41"/>
        <v>538938.14285714284</v>
      </c>
      <c r="H218" s="2">
        <f t="shared" si="39"/>
        <v>95927608.837455034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2241240.999999993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1063137.4009603858</v>
      </c>
      <c r="Q218" s="2">
        <f t="shared" si="42"/>
        <v>550000</v>
      </c>
      <c r="R218" s="2">
        <f t="shared" si="40"/>
        <v>98064180.446578562</v>
      </c>
      <c r="S218" s="2">
        <f t="shared" si="17"/>
        <v>538938.14285714924</v>
      </c>
      <c r="T218" s="2">
        <f t="shared" si="18"/>
        <v>11061.857142857276</v>
      </c>
      <c r="U218" s="2">
        <f t="shared" si="19"/>
        <v>550000</v>
      </c>
      <c r="V218" s="2">
        <f t="shared" si="34"/>
        <v>50656804.837454729</v>
      </c>
      <c r="W218" s="2">
        <f t="shared" si="20"/>
        <v>538938.14285714179</v>
      </c>
      <c r="X218" s="2">
        <f t="shared" si="6"/>
        <v>11061.857142858207</v>
      </c>
      <c r="Y218" s="2">
        <f t="shared" si="37"/>
        <v>47407375.609123804</v>
      </c>
      <c r="Z218" s="2" t="str">
        <f t="shared" si="8"/>
        <v>MEEP</v>
      </c>
      <c r="AA218" s="2">
        <f>IF(Z218="HERE",Y218,AA217+Graph!$G$1*1000)</f>
        <v>50269942.609123796</v>
      </c>
      <c r="AB218" s="2">
        <f t="shared" si="21"/>
        <v>420000</v>
      </c>
      <c r="AC218" s="2">
        <f t="shared" si="38"/>
        <v>46345299.694597594</v>
      </c>
      <c r="AD218" s="3">
        <f t="shared" si="10"/>
        <v>50269942.609123796</v>
      </c>
      <c r="AE218" s="2">
        <f>IF(AE216&gt;=52800000,52800000,IF(AB197=Graph!G$1*1000,AE217+Graph!G$1*1000,AC218))</f>
        <v>46345299.694597594</v>
      </c>
      <c r="AF218" s="3">
        <f t="shared" si="11"/>
        <v>46345299.694597594</v>
      </c>
      <c r="AG218" s="3">
        <f t="shared" si="29"/>
        <v>44424524.14008414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148</v>
      </c>
      <c r="C219" s="7"/>
      <c r="D219" s="2" t="e">
        <f t="shared" si="12"/>
        <v>#N/A</v>
      </c>
      <c r="E219" s="2" t="e">
        <f t="shared" si="22"/>
        <v>#N/A</v>
      </c>
      <c r="F219" s="2">
        <v>1046277.1903961599</v>
      </c>
      <c r="G219" s="2">
        <f t="shared" si="41"/>
        <v>538938.14285714284</v>
      </c>
      <c r="H219" s="2">
        <f t="shared" si="39"/>
        <v>96466546.980312183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2252302.8571428503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1067254.1776710749</v>
      </c>
      <c r="Q219" s="2">
        <f t="shared" si="42"/>
        <v>550000</v>
      </c>
      <c r="R219" s="2">
        <f t="shared" si="40"/>
        <v>98614180.446578562</v>
      </c>
      <c r="S219" s="2">
        <f t="shared" si="17"/>
        <v>538938.14285714924</v>
      </c>
      <c r="T219" s="2">
        <f t="shared" si="18"/>
        <v>11061.857142857276</v>
      </c>
      <c r="U219" s="2">
        <f t="shared" si="19"/>
        <v>550000</v>
      </c>
      <c r="V219" s="2">
        <f t="shared" si="34"/>
        <v>51195742.980311871</v>
      </c>
      <c r="W219" s="2">
        <f t="shared" si="20"/>
        <v>538938.14285714179</v>
      </c>
      <c r="X219" s="2">
        <f t="shared" si="6"/>
        <v>11061.857142858207</v>
      </c>
      <c r="Y219" s="2">
        <f t="shared" si="37"/>
        <v>47418437.466266662</v>
      </c>
      <c r="Z219" s="2" t="str">
        <f t="shared" si="8"/>
        <v>MEEP</v>
      </c>
      <c r="AA219" s="2">
        <f>IF(Z219="HERE",Y219,AA218+Graph!$G$1*1000)</f>
        <v>50689942.609123796</v>
      </c>
      <c r="AB219" s="2">
        <f t="shared" si="21"/>
        <v>420000</v>
      </c>
      <c r="AC219" s="2">
        <f t="shared" si="38"/>
        <v>46345299.694597594</v>
      </c>
      <c r="AD219" s="3">
        <f t="shared" si="10"/>
        <v>50689942.609123796</v>
      </c>
      <c r="AE219" s="2">
        <f>IF(AE217&gt;=52800000,52800000,IF(AB198=Graph!G$1*1000,AE218+Graph!G$1*1000,AC219))</f>
        <v>46345299.694597594</v>
      </c>
      <c r="AF219" s="3">
        <f t="shared" si="11"/>
        <v>46345299.694597594</v>
      </c>
      <c r="AG219" s="3">
        <f t="shared" si="29"/>
        <v>44461426.718655571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149</v>
      </c>
      <c r="C220" s="7"/>
      <c r="D220" s="2" t="e">
        <f t="shared" si="12"/>
        <v>#N/A</v>
      </c>
      <c r="E220" s="2" t="e">
        <f t="shared" si="22"/>
        <v>#N/A</v>
      </c>
      <c r="F220" s="2">
        <v>1050291.5066026449</v>
      </c>
      <c r="G220" s="2">
        <f t="shared" si="41"/>
        <v>538938.14285714284</v>
      </c>
      <c r="H220" s="2">
        <f t="shared" si="39"/>
        <v>97005485.123169333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2263364.7142857076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1071370.9543817639</v>
      </c>
      <c r="Q220" s="2">
        <f t="shared" si="42"/>
        <v>550000</v>
      </c>
      <c r="R220" s="2">
        <f t="shared" si="40"/>
        <v>99164180.446578562</v>
      </c>
      <c r="S220" s="2">
        <f t="shared" si="17"/>
        <v>538938.14285714924</v>
      </c>
      <c r="T220" s="2">
        <f t="shared" si="18"/>
        <v>11061.857142857276</v>
      </c>
      <c r="U220" s="2">
        <f t="shared" si="19"/>
        <v>550000</v>
      </c>
      <c r="V220" s="2">
        <f t="shared" si="34"/>
        <v>51734681.123169012</v>
      </c>
      <c r="W220" s="2">
        <f t="shared" si="20"/>
        <v>538938.14285714179</v>
      </c>
      <c r="X220" s="2">
        <f t="shared" si="6"/>
        <v>11061.857142858207</v>
      </c>
      <c r="Y220" s="2">
        <f t="shared" si="37"/>
        <v>47429499.32340952</v>
      </c>
      <c r="Z220" s="2" t="str">
        <f t="shared" si="8"/>
        <v>MEEP</v>
      </c>
      <c r="AA220" s="2">
        <f>IF(Z220="HERE",Y220,AA219+Graph!$G$1*1000)</f>
        <v>51109942.609123796</v>
      </c>
      <c r="AB220" s="2">
        <f t="shared" si="21"/>
        <v>420000</v>
      </c>
      <c r="AC220" s="2">
        <f t="shared" si="38"/>
        <v>46345299.694597594</v>
      </c>
      <c r="AD220" s="3">
        <f t="shared" si="10"/>
        <v>51109942.609123796</v>
      </c>
      <c r="AE220" s="2">
        <f>IF(AE218&gt;=52800000,52800000,IF(AB199=Graph!G$1*1000,AE219+Graph!G$1*1000,AC220))</f>
        <v>46345299.694597594</v>
      </c>
      <c r="AF220" s="3">
        <f t="shared" si="11"/>
        <v>46345299.694597594</v>
      </c>
      <c r="AG220" s="3">
        <f t="shared" si="29"/>
        <v>44498329.297226995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150</v>
      </c>
      <c r="C221" s="7"/>
      <c r="D221" s="2" t="e">
        <f t="shared" si="12"/>
        <v>#N/A</v>
      </c>
      <c r="E221" s="2" t="e">
        <f t="shared" si="22"/>
        <v>#N/A</v>
      </c>
      <c r="F221" s="2">
        <v>1054305.82280913</v>
      </c>
      <c r="G221" s="2">
        <f t="shared" si="41"/>
        <v>538938.14285714284</v>
      </c>
      <c r="H221" s="2">
        <f t="shared" si="39"/>
        <v>97544423.266026482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2274426.5714285648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1075487.7310924232</v>
      </c>
      <c r="Q221" s="2">
        <f t="shared" si="42"/>
        <v>550000</v>
      </c>
      <c r="R221" s="2">
        <f t="shared" si="40"/>
        <v>99714180.446578562</v>
      </c>
      <c r="S221" s="2">
        <f t="shared" si="17"/>
        <v>538938.14285714924</v>
      </c>
      <c r="T221" s="2">
        <f t="shared" si="18"/>
        <v>11061.857142857276</v>
      </c>
      <c r="U221" s="2">
        <f t="shared" si="19"/>
        <v>550000</v>
      </c>
      <c r="V221" s="2">
        <f t="shared" si="34"/>
        <v>52273619.266026154</v>
      </c>
      <c r="W221" s="2">
        <f t="shared" si="20"/>
        <v>538938.14285714179</v>
      </c>
      <c r="X221" s="2">
        <f t="shared" si="6"/>
        <v>11061.857142858207</v>
      </c>
      <c r="Y221" s="2">
        <f t="shared" si="37"/>
        <v>47440561.180552378</v>
      </c>
      <c r="Z221" s="2" t="str">
        <f t="shared" si="8"/>
        <v>MEEP</v>
      </c>
      <c r="AA221" s="2">
        <f>IF(Z221="HERE",Y221,AA220+Graph!$G$1*1000)</f>
        <v>51529942.609123796</v>
      </c>
      <c r="AB221" s="2">
        <f t="shared" si="21"/>
        <v>420000</v>
      </c>
      <c r="AC221" s="2">
        <f t="shared" si="38"/>
        <v>46345299.694597594</v>
      </c>
      <c r="AD221" s="3">
        <f t="shared" si="10"/>
        <v>51529942.609123796</v>
      </c>
      <c r="AE221" s="2">
        <f>IF(AE219&gt;=52800000,52800000,IF(AB200=Graph!G$1*1000,AE220+Graph!G$1*1000,AC221))</f>
        <v>46345299.694597594</v>
      </c>
      <c r="AF221" s="3">
        <f t="shared" si="11"/>
        <v>46345299.694597594</v>
      </c>
      <c r="AG221" s="3">
        <f t="shared" si="29"/>
        <v>44535231.875798434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151</v>
      </c>
      <c r="C222" s="7"/>
      <c r="D222" s="2" t="e">
        <f t="shared" si="12"/>
        <v>#N/A</v>
      </c>
      <c r="E222" s="2" t="e">
        <f t="shared" si="22"/>
        <v>#N/A</v>
      </c>
      <c r="F222" s="2">
        <v>1058320.1390155852</v>
      </c>
      <c r="G222" s="2">
        <f t="shared" si="41"/>
        <v>538938.14285714284</v>
      </c>
      <c r="H222" s="2">
        <f t="shared" si="39"/>
        <v>98083361.408883631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2285488.4285714221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1079604.5078031123</v>
      </c>
      <c r="Q222" s="2">
        <f t="shared" si="42"/>
        <v>550000</v>
      </c>
      <c r="R222" s="2">
        <f t="shared" si="40"/>
        <v>100264180.44657856</v>
      </c>
      <c r="S222" s="2">
        <f t="shared" si="17"/>
        <v>538938.14285714924</v>
      </c>
      <c r="T222" s="2">
        <f t="shared" si="18"/>
        <v>11061.857142857276</v>
      </c>
      <c r="U222" s="2">
        <f t="shared" si="19"/>
        <v>550000</v>
      </c>
      <c r="V222" s="2">
        <f t="shared" si="34"/>
        <v>52812557.408883296</v>
      </c>
      <c r="W222" s="2">
        <f t="shared" si="20"/>
        <v>538938.14285714179</v>
      </c>
      <c r="X222" s="2">
        <f t="shared" si="6"/>
        <v>11061.857142858207</v>
      </c>
      <c r="Y222" s="2">
        <f t="shared" si="37"/>
        <v>47451623.037695237</v>
      </c>
      <c r="Z222" s="2" t="str">
        <f t="shared" si="8"/>
        <v>MEEP</v>
      </c>
      <c r="AA222" s="2">
        <f>IF(Z222="HERE",Y222,AA221+Graph!$G$1*1000)</f>
        <v>51949942.609123796</v>
      </c>
      <c r="AB222" s="2">
        <f t="shared" si="21"/>
        <v>420000</v>
      </c>
      <c r="AC222" s="2">
        <f t="shared" si="38"/>
        <v>46345299.694597594</v>
      </c>
      <c r="AD222" s="3">
        <f t="shared" si="10"/>
        <v>51949942.609123796</v>
      </c>
      <c r="AE222" s="2">
        <f>IF(AE220&gt;=52800000,52800000,IF(AB201=Graph!G$1*1000,AE221+Graph!G$1*1000,AC222))</f>
        <v>46345299.694597594</v>
      </c>
      <c r="AF222" s="3">
        <f t="shared" si="11"/>
        <v>46345299.694597594</v>
      </c>
      <c r="AG222" s="3">
        <f t="shared" si="29"/>
        <v>44572134.454369858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152</v>
      </c>
      <c r="C223" s="7"/>
      <c r="D223" s="2" t="e">
        <f t="shared" si="12"/>
        <v>#N/A</v>
      </c>
      <c r="E223" s="2" t="e">
        <f t="shared" si="22"/>
        <v>#N/A</v>
      </c>
      <c r="F223" s="2">
        <v>1062334.4552220702</v>
      </c>
      <c r="G223" s="2">
        <f t="shared" si="41"/>
        <v>538938.14285714284</v>
      </c>
      <c r="H223" s="2">
        <f t="shared" si="39"/>
        <v>98622299.55174078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2296550.2857142794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1083721.2845138013</v>
      </c>
      <c r="Q223" s="2">
        <f t="shared" si="42"/>
        <v>550000</v>
      </c>
      <c r="R223" s="2">
        <f t="shared" si="40"/>
        <v>100814180.44657856</v>
      </c>
      <c r="S223" s="2">
        <f t="shared" si="17"/>
        <v>538938.14285714924</v>
      </c>
      <c r="T223" s="2">
        <f t="shared" si="18"/>
        <v>11061.857142857276</v>
      </c>
      <c r="U223" s="2">
        <f t="shared" si="19"/>
        <v>550000</v>
      </c>
      <c r="V223" s="2">
        <f t="shared" si="34"/>
        <v>53351495.551740438</v>
      </c>
      <c r="W223" s="2">
        <f t="shared" si="20"/>
        <v>538938.14285714179</v>
      </c>
      <c r="X223" s="2">
        <f t="shared" si="6"/>
        <v>11061.857142858207</v>
      </c>
      <c r="Y223" s="2">
        <f t="shared" ref="Y223:Y286" si="43">IF(COUNT($C224)=0,IF(COUNT($C223)=1,C223,SUM(Y222+X223)),C223)</f>
        <v>47462684.894838095</v>
      </c>
      <c r="Z223" s="2" t="str">
        <f t="shared" si="8"/>
        <v>MEEP</v>
      </c>
      <c r="AA223" s="2">
        <f>IF(Z223="HERE",Y223,AA222+Graph!$G$1*1000)</f>
        <v>52369942.609123796</v>
      </c>
      <c r="AB223" s="2">
        <f t="shared" si="21"/>
        <v>420000</v>
      </c>
      <c r="AC223" s="2">
        <f t="shared" ref="AC223:AC286" si="44">IF(Z224="HERE",V223,AC222)</f>
        <v>46345299.694597594</v>
      </c>
      <c r="AD223" s="3">
        <f t="shared" si="10"/>
        <v>52369942.609123796</v>
      </c>
      <c r="AE223" s="2">
        <f>IF(AE221&gt;=52800000,52800000,IF(AB202=Graph!G$1*1000,AE222+Graph!G$1*1000,AC223))</f>
        <v>46345299.694597594</v>
      </c>
      <c r="AF223" s="3">
        <f t="shared" si="11"/>
        <v>46345299.694597594</v>
      </c>
      <c r="AG223" s="3">
        <f t="shared" si="29"/>
        <v>44609037.032941289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153</v>
      </c>
      <c r="C224" s="7"/>
      <c r="D224" s="2" t="e">
        <f t="shared" si="12"/>
        <v>#N/A</v>
      </c>
      <c r="E224" s="2" t="e">
        <f t="shared" si="22"/>
        <v>#N/A</v>
      </c>
      <c r="F224" s="2">
        <v>1066348.7714285553</v>
      </c>
      <c r="G224" s="2">
        <f t="shared" si="41"/>
        <v>538938.14285714284</v>
      </c>
      <c r="H224" s="2">
        <f t="shared" ref="H224:H287" si="45">IF(COUNT($C225)=0,IF(COUNT($C224)=1,C224,SUM(H223+G224)),C224)</f>
        <v>99161237.69459793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2307612.1428571367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1087838.0612244904</v>
      </c>
      <c r="Q224" s="2">
        <f t="shared" si="42"/>
        <v>550000</v>
      </c>
      <c r="R224" s="2">
        <f t="shared" ref="R224:R287" si="46">IF(COUNT($C225)=0,IF(COUNT($C224)=1,M224,SUM(R223+Q224)),M224)</f>
        <v>101364180.44657856</v>
      </c>
      <c r="S224" s="2">
        <f t="shared" si="17"/>
        <v>538938.14285714924</v>
      </c>
      <c r="T224" s="2">
        <f t="shared" si="18"/>
        <v>11061.857142857276</v>
      </c>
      <c r="U224" s="2">
        <f t="shared" si="19"/>
        <v>550000</v>
      </c>
      <c r="V224" s="2">
        <f t="shared" si="34"/>
        <v>53890433.69459758</v>
      </c>
      <c r="W224" s="2">
        <f t="shared" si="20"/>
        <v>538938.14285714179</v>
      </c>
      <c r="X224" s="2">
        <f t="shared" si="6"/>
        <v>11061.857142858207</v>
      </c>
      <c r="Y224" s="2">
        <f t="shared" si="43"/>
        <v>47473746.751980953</v>
      </c>
      <c r="Z224" s="2" t="str">
        <f t="shared" si="8"/>
        <v>MEEP</v>
      </c>
      <c r="AA224" s="2">
        <f>IF(Z224="HERE",Y224,AA223+Graph!$G$1*1000)</f>
        <v>52789942.609123796</v>
      </c>
      <c r="AB224" s="2">
        <f t="shared" si="21"/>
        <v>420000</v>
      </c>
      <c r="AC224" s="2">
        <f t="shared" si="44"/>
        <v>46345299.694597594</v>
      </c>
      <c r="AD224" s="3">
        <f t="shared" si="10"/>
        <v>52789942.609123796</v>
      </c>
      <c r="AE224" s="2">
        <f>IF(AE222&gt;=52800000,52800000,IF(AB203=Graph!G$1*1000,AE223+Graph!G$1*1000,AC224))</f>
        <v>46345299.694597594</v>
      </c>
      <c r="AF224" s="3">
        <f t="shared" si="11"/>
        <v>46345299.694597594</v>
      </c>
      <c r="AG224" s="3">
        <f t="shared" si="29"/>
        <v>44645939.611512713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154</v>
      </c>
      <c r="C225" s="7"/>
      <c r="D225" s="2" t="e">
        <f t="shared" si="12"/>
        <v>#N/A</v>
      </c>
      <c r="E225" s="2" t="e">
        <f t="shared" si="22"/>
        <v>#N/A</v>
      </c>
      <c r="F225" s="2">
        <v>1070363.0876350403</v>
      </c>
      <c r="G225" s="2">
        <f t="shared" si="41"/>
        <v>538938.14285714284</v>
      </c>
      <c r="H225" s="2">
        <f t="shared" si="45"/>
        <v>99700175.837455079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2318673.9999999939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1091954.8379351795</v>
      </c>
      <c r="Q225" s="2">
        <f t="shared" si="42"/>
        <v>550000</v>
      </c>
      <c r="R225" s="2">
        <f t="shared" si="46"/>
        <v>101914180.44657856</v>
      </c>
      <c r="S225" s="2">
        <f t="shared" si="17"/>
        <v>538938.14285714924</v>
      </c>
      <c r="T225" s="2">
        <f t="shared" si="18"/>
        <v>11061.857142857276</v>
      </c>
      <c r="U225" s="2">
        <f t="shared" si="19"/>
        <v>550000</v>
      </c>
      <c r="V225" s="2">
        <f t="shared" si="34"/>
        <v>54429371.837454721</v>
      </c>
      <c r="W225" s="2">
        <f t="shared" si="20"/>
        <v>538938.14285714179</v>
      </c>
      <c r="X225" s="2">
        <f t="shared" si="6"/>
        <v>11061.857142858207</v>
      </c>
      <c r="Y225" s="2">
        <f t="shared" si="43"/>
        <v>47484808.609123811</v>
      </c>
      <c r="Z225" s="2" t="str">
        <f t="shared" si="8"/>
        <v>MEEP</v>
      </c>
      <c r="AA225" s="2">
        <f>IF(Z225="HERE",Y225,AA224+Graph!$G$1*1000)</f>
        <v>53209942.609123796</v>
      </c>
      <c r="AB225" s="2">
        <f t="shared" si="21"/>
        <v>420000</v>
      </c>
      <c r="AC225" s="2">
        <f t="shared" si="44"/>
        <v>46345299.694597594</v>
      </c>
      <c r="AD225" s="3">
        <f t="shared" si="10"/>
        <v>52800000</v>
      </c>
      <c r="AE225" s="2">
        <f>IF(AE223&gt;=52800000,52800000,IF(AB204=Graph!G$1*1000,AE224+Graph!G$1*1000,AC225))</f>
        <v>46345299.694597594</v>
      </c>
      <c r="AF225" s="3">
        <f t="shared" si="11"/>
        <v>46345299.694597594</v>
      </c>
      <c r="AG225" s="3">
        <f t="shared" si="29"/>
        <v>44682842.190084152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155</v>
      </c>
      <c r="C226" s="7"/>
      <c r="D226" s="2" t="e">
        <f t="shared" si="12"/>
        <v>#N/A</v>
      </c>
      <c r="E226" s="2" t="e">
        <f t="shared" si="22"/>
        <v>#N/A</v>
      </c>
      <c r="F226" s="2">
        <v>1074377.4038415253</v>
      </c>
      <c r="G226" s="2">
        <f t="shared" si="41"/>
        <v>538938.14285714284</v>
      </c>
      <c r="H226" s="2">
        <f t="shared" si="45"/>
        <v>100239113.98031223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2329735.8571428512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1096071.6146458685</v>
      </c>
      <c r="Q226" s="2">
        <f t="shared" si="42"/>
        <v>550000</v>
      </c>
      <c r="R226" s="2">
        <f t="shared" si="46"/>
        <v>102464180.44657856</v>
      </c>
      <c r="S226" s="2">
        <f t="shared" si="17"/>
        <v>538938.14285714924</v>
      </c>
      <c r="T226" s="2">
        <f t="shared" si="18"/>
        <v>11061.857142857276</v>
      </c>
      <c r="U226" s="2">
        <f t="shared" si="19"/>
        <v>550000</v>
      </c>
      <c r="V226" s="2">
        <f t="shared" si="34"/>
        <v>54968309.980311863</v>
      </c>
      <c r="W226" s="2">
        <f t="shared" si="20"/>
        <v>538938.14285714179</v>
      </c>
      <c r="X226" s="2">
        <f t="shared" si="6"/>
        <v>11061.857142858207</v>
      </c>
      <c r="Y226" s="2">
        <f t="shared" si="43"/>
        <v>47495870.466266669</v>
      </c>
      <c r="Z226" s="2" t="str">
        <f t="shared" si="8"/>
        <v>MEEP</v>
      </c>
      <c r="AA226" s="2">
        <f>IF(Z226="HERE",Y226,AA225+Graph!$G$1*1000)</f>
        <v>53629942.609123796</v>
      </c>
      <c r="AB226" s="2">
        <f t="shared" si="21"/>
        <v>420000</v>
      </c>
      <c r="AC226" s="2">
        <f t="shared" si="44"/>
        <v>46345299.694597594</v>
      </c>
      <c r="AD226" s="3">
        <f t="shared" si="10"/>
        <v>52800000</v>
      </c>
      <c r="AE226" s="2">
        <f>IF(AE224&gt;=52800000,52800000,IF(AB205=Graph!G$1*1000,AE225+Graph!G$1*1000,AC226))</f>
        <v>46345299.694597594</v>
      </c>
      <c r="AF226" s="3">
        <f t="shared" si="11"/>
        <v>46345299.694597594</v>
      </c>
      <c r="AG226" s="3">
        <f t="shared" si="29"/>
        <v>44719744.768655576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156</v>
      </c>
      <c r="C227" s="7"/>
      <c r="D227" s="2" t="e">
        <f t="shared" si="12"/>
        <v>#N/A</v>
      </c>
      <c r="E227" s="2" t="e">
        <f t="shared" si="22"/>
        <v>#N/A</v>
      </c>
      <c r="F227" s="2">
        <v>1078391.7200480103</v>
      </c>
      <c r="G227" s="2">
        <f t="shared" si="41"/>
        <v>538938.14285714284</v>
      </c>
      <c r="H227" s="2">
        <f t="shared" si="45"/>
        <v>100778052.12316938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2340797.7142857085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1100188.3913565278</v>
      </c>
      <c r="Q227" s="2">
        <f t="shared" si="42"/>
        <v>550000</v>
      </c>
      <c r="R227" s="2">
        <f t="shared" si="46"/>
        <v>103014180.44657856</v>
      </c>
      <c r="S227" s="2">
        <f t="shared" si="17"/>
        <v>538938.14285714924</v>
      </c>
      <c r="T227" s="2">
        <f t="shared" si="18"/>
        <v>11061.857142857276</v>
      </c>
      <c r="U227" s="2">
        <f t="shared" si="19"/>
        <v>550000</v>
      </c>
      <c r="V227" s="2">
        <f t="shared" si="34"/>
        <v>55507248.123169005</v>
      </c>
      <c r="W227" s="2">
        <f t="shared" si="20"/>
        <v>538938.14285714179</v>
      </c>
      <c r="X227" s="2">
        <f t="shared" si="6"/>
        <v>11061.857142858207</v>
      </c>
      <c r="Y227" s="2">
        <f t="shared" si="43"/>
        <v>47506932.323409528</v>
      </c>
      <c r="Z227" s="2" t="str">
        <f t="shared" si="8"/>
        <v>MEEP</v>
      </c>
      <c r="AA227" s="2">
        <f>IF(Z227="HERE",Y227,AA226+Graph!$G$1*1000)</f>
        <v>54049942.609123796</v>
      </c>
      <c r="AB227" s="2">
        <f t="shared" si="21"/>
        <v>420000</v>
      </c>
      <c r="AC227" s="2">
        <f t="shared" si="44"/>
        <v>46345299.694597594</v>
      </c>
      <c r="AD227" s="3">
        <f t="shared" si="10"/>
        <v>52800000</v>
      </c>
      <c r="AE227" s="2">
        <f>IF(AE225&gt;=52800000,52800000,IF(AB206=Graph!G$1*1000,AE226+Graph!G$1*1000,AC227))</f>
        <v>46345299.694597594</v>
      </c>
      <c r="AF227" s="3">
        <f t="shared" si="11"/>
        <v>46345299.694597594</v>
      </c>
      <c r="AG227" s="3">
        <f t="shared" si="29"/>
        <v>44756647.347227007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157</v>
      </c>
      <c r="C228" s="7"/>
      <c r="D228" s="2" t="e">
        <f t="shared" si="12"/>
        <v>#N/A</v>
      </c>
      <c r="E228" s="2" t="e">
        <f t="shared" si="22"/>
        <v>#N/A</v>
      </c>
      <c r="F228" s="2">
        <v>1082406.0362544954</v>
      </c>
      <c r="G228" s="2">
        <f t="shared" si="41"/>
        <v>538938.14285714284</v>
      </c>
      <c r="H228" s="2">
        <f t="shared" si="45"/>
        <v>101316990.26602653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2351859.5714285658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1104305.1680672169</v>
      </c>
      <c r="Q228" s="2">
        <f t="shared" si="42"/>
        <v>550000</v>
      </c>
      <c r="R228" s="2">
        <f t="shared" si="46"/>
        <v>103564180.44657856</v>
      </c>
      <c r="S228" s="2">
        <f t="shared" si="17"/>
        <v>538938.14285714924</v>
      </c>
      <c r="T228" s="2">
        <f t="shared" si="18"/>
        <v>11061.857142857276</v>
      </c>
      <c r="U228" s="2">
        <f t="shared" si="19"/>
        <v>550000</v>
      </c>
      <c r="V228" s="2">
        <f t="shared" si="34"/>
        <v>56046186.266026147</v>
      </c>
      <c r="W228" s="2">
        <f t="shared" si="20"/>
        <v>538938.14285714179</v>
      </c>
      <c r="X228" s="2">
        <f t="shared" si="6"/>
        <v>11061.857142858207</v>
      </c>
      <c r="Y228" s="2">
        <f t="shared" si="43"/>
        <v>47517994.180552386</v>
      </c>
      <c r="Z228" s="2" t="str">
        <f t="shared" si="8"/>
        <v>MEEP</v>
      </c>
      <c r="AA228" s="2">
        <f>IF(Z228="HERE",Y228,AA227+Graph!$G$1*1000)</f>
        <v>54469942.609123796</v>
      </c>
      <c r="AB228" s="2">
        <f t="shared" si="21"/>
        <v>420000</v>
      </c>
      <c r="AC228" s="2">
        <f t="shared" si="44"/>
        <v>46345299.694597594</v>
      </c>
      <c r="AD228" s="3">
        <f t="shared" si="10"/>
        <v>52800000</v>
      </c>
      <c r="AE228" s="2">
        <f>IF(AE226&gt;=52800000,52800000,IF(AB207=Graph!G$1*1000,AE227+Graph!G$1*1000,AC228))</f>
        <v>46345299.694597594</v>
      </c>
      <c r="AF228" s="3">
        <f t="shared" si="11"/>
        <v>46345299.694597594</v>
      </c>
      <c r="AG228" s="3">
        <f t="shared" si="29"/>
        <v>44793549.925798431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158</v>
      </c>
      <c r="C229" s="7"/>
      <c r="D229" s="2" t="e">
        <f t="shared" si="12"/>
        <v>#N/A</v>
      </c>
      <c r="E229" s="2" t="e">
        <f t="shared" si="22"/>
        <v>#N/A</v>
      </c>
      <c r="F229" s="2">
        <v>1086420.3524609804</v>
      </c>
      <c r="G229" s="2">
        <f t="shared" si="41"/>
        <v>538938.14285714284</v>
      </c>
      <c r="H229" s="2">
        <f t="shared" si="45"/>
        <v>101855928.40888368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2362921.4285714231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1108421.9447779059</v>
      </c>
      <c r="Q229" s="2">
        <f t="shared" si="42"/>
        <v>550000</v>
      </c>
      <c r="R229" s="2">
        <f t="shared" si="46"/>
        <v>104114180.44657856</v>
      </c>
      <c r="S229" s="2">
        <f t="shared" si="17"/>
        <v>538938.14285714924</v>
      </c>
      <c r="T229" s="2">
        <f t="shared" si="18"/>
        <v>11061.857142857276</v>
      </c>
      <c r="U229" s="2">
        <f t="shared" si="19"/>
        <v>550000</v>
      </c>
      <c r="V229" s="2">
        <f t="shared" si="34"/>
        <v>56585124.408883289</v>
      </c>
      <c r="W229" s="2">
        <f t="shared" si="20"/>
        <v>538938.14285714179</v>
      </c>
      <c r="X229" s="2">
        <f t="shared" si="6"/>
        <v>11061.857142858207</v>
      </c>
      <c r="Y229" s="2">
        <f t="shared" si="43"/>
        <v>47529056.037695244</v>
      </c>
      <c r="Z229" s="2" t="str">
        <f t="shared" si="8"/>
        <v>MEEP</v>
      </c>
      <c r="AA229" s="2">
        <f>IF(Z229="HERE",Y229,AA228+Graph!$G$1*1000)</f>
        <v>54889942.609123796</v>
      </c>
      <c r="AB229" s="2">
        <f t="shared" si="21"/>
        <v>420000</v>
      </c>
      <c r="AC229" s="2">
        <f t="shared" si="44"/>
        <v>46345299.694597594</v>
      </c>
      <c r="AD229" s="3">
        <f t="shared" si="10"/>
        <v>52800000</v>
      </c>
      <c r="AE229" s="2">
        <f>IF(AE227&gt;=52800000,52800000,IF(AB208=Graph!G$1*1000,AE228+Graph!G$1*1000,AC229))</f>
        <v>46345299.694597594</v>
      </c>
      <c r="AF229" s="3">
        <f t="shared" si="11"/>
        <v>46345299.694597594</v>
      </c>
      <c r="AG229" s="3">
        <f t="shared" si="29"/>
        <v>44830452.50436987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159</v>
      </c>
      <c r="C230" s="7"/>
      <c r="D230" s="2" t="e">
        <f t="shared" si="12"/>
        <v>#N/A</v>
      </c>
      <c r="E230" s="2" t="e">
        <f t="shared" si="22"/>
        <v>#N/A</v>
      </c>
      <c r="F230" s="2">
        <v>1090434.6686674654</v>
      </c>
      <c r="G230" s="2">
        <f t="shared" ref="G230:G293" si="47">IF(F230&gt;550000,$AK$31*1000,F230)</f>
        <v>538938.14285714284</v>
      </c>
      <c r="H230" s="2">
        <f t="shared" si="45"/>
        <v>102394866.55174083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2373983.2857142803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1112538.721488595</v>
      </c>
      <c r="Q230" s="2">
        <f t="shared" ref="Q230:Q293" si="48">IF(P230&gt;550000,550000,P230)</f>
        <v>550000</v>
      </c>
      <c r="R230" s="2">
        <f t="shared" si="46"/>
        <v>104664180.44657856</v>
      </c>
      <c r="S230" s="2">
        <f t="shared" si="17"/>
        <v>538938.14285714924</v>
      </c>
      <c r="T230" s="2">
        <f t="shared" si="18"/>
        <v>11061.857142857276</v>
      </c>
      <c r="U230" s="2">
        <f t="shared" si="19"/>
        <v>550000</v>
      </c>
      <c r="V230" s="2">
        <f t="shared" si="34"/>
        <v>57124062.55174043</v>
      </c>
      <c r="W230" s="2">
        <f t="shared" si="20"/>
        <v>538938.14285714179</v>
      </c>
      <c r="X230" s="2">
        <f t="shared" si="6"/>
        <v>11061.857142858207</v>
      </c>
      <c r="Y230" s="2">
        <f t="shared" si="43"/>
        <v>47540117.894838102</v>
      </c>
      <c r="Z230" s="2" t="str">
        <f t="shared" si="8"/>
        <v>MEEP</v>
      </c>
      <c r="AA230" s="2">
        <f>IF(Z230="HERE",Y230,AA229+Graph!$G$1*1000)</f>
        <v>55309942.609123796</v>
      </c>
      <c r="AB230" s="2">
        <f t="shared" si="21"/>
        <v>420000</v>
      </c>
      <c r="AC230" s="2">
        <f t="shared" si="44"/>
        <v>46345299.694597594</v>
      </c>
      <c r="AD230" s="3">
        <f t="shared" si="10"/>
        <v>52800000</v>
      </c>
      <c r="AE230" s="2">
        <f>IF(AE228&gt;=52800000,52800000,IF(AB209=Graph!G$1*1000,AE229+Graph!G$1*1000,AC230))</f>
        <v>46345299.694597594</v>
      </c>
      <c r="AF230" s="3">
        <f t="shared" si="11"/>
        <v>46345299.694597594</v>
      </c>
      <c r="AG230" s="3">
        <f t="shared" si="29"/>
        <v>44867355.082941294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160</v>
      </c>
      <c r="C231" s="7"/>
      <c r="D231" s="2" t="e">
        <f t="shared" si="12"/>
        <v>#N/A</v>
      </c>
      <c r="E231" s="2" t="e">
        <f t="shared" si="22"/>
        <v>#N/A</v>
      </c>
      <c r="F231" s="2">
        <v>1094448.9848739505</v>
      </c>
      <c r="G231" s="2">
        <f t="shared" si="47"/>
        <v>538938.14285714284</v>
      </c>
      <c r="H231" s="2">
        <f t="shared" si="45"/>
        <v>102933804.69459797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2385045.1428571376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1116655.4981992841</v>
      </c>
      <c r="Q231" s="2">
        <f t="shared" si="48"/>
        <v>550000</v>
      </c>
      <c r="R231" s="2">
        <f t="shared" si="46"/>
        <v>105214180.44657856</v>
      </c>
      <c r="S231" s="2">
        <f t="shared" si="17"/>
        <v>538938.14285714924</v>
      </c>
      <c r="T231" s="2">
        <f t="shared" si="18"/>
        <v>11061.857142857276</v>
      </c>
      <c r="U231" s="2">
        <f t="shared" si="19"/>
        <v>550000</v>
      </c>
      <c r="V231" s="2">
        <f t="shared" si="34"/>
        <v>57663000.694597572</v>
      </c>
      <c r="W231" s="2">
        <f t="shared" si="20"/>
        <v>538938.14285714179</v>
      </c>
      <c r="X231" s="2">
        <f t="shared" si="6"/>
        <v>11061.857142858207</v>
      </c>
      <c r="Y231" s="2">
        <f t="shared" si="43"/>
        <v>47551179.75198096</v>
      </c>
      <c r="Z231" s="2" t="str">
        <f t="shared" si="8"/>
        <v>MEEP</v>
      </c>
      <c r="AA231" s="2">
        <f>IF(Z231="HERE",Y231,AA230+Graph!$G$1*1000)</f>
        <v>55729942.609123796</v>
      </c>
      <c r="AB231" s="2">
        <f t="shared" si="21"/>
        <v>420000</v>
      </c>
      <c r="AC231" s="2">
        <f t="shared" si="44"/>
        <v>46345299.694597594</v>
      </c>
      <c r="AD231" s="3">
        <f t="shared" si="10"/>
        <v>52800000</v>
      </c>
      <c r="AE231" s="2">
        <f>IF(AE229&gt;=52800000,52800000,IF(AB210=Graph!G$1*1000,AE230+Graph!G$1*1000,AC231))</f>
        <v>46345299.694597594</v>
      </c>
      <c r="AF231" s="3">
        <f t="shared" si="11"/>
        <v>46345299.694597594</v>
      </c>
      <c r="AG231" s="3">
        <f t="shared" si="29"/>
        <v>44904257.661512725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161</v>
      </c>
      <c r="C232" s="7"/>
      <c r="D232" s="2" t="e">
        <f t="shared" si="12"/>
        <v>#N/A</v>
      </c>
      <c r="E232" s="2" t="e">
        <f t="shared" si="22"/>
        <v>#N/A</v>
      </c>
      <c r="F232" s="2">
        <v>1098463.3010804355</v>
      </c>
      <c r="G232" s="2">
        <f t="shared" si="47"/>
        <v>538938.14285714284</v>
      </c>
      <c r="H232" s="2">
        <f t="shared" si="45"/>
        <v>103472742.83745512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2396106.9999999949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1120772.2749099731</v>
      </c>
      <c r="Q232" s="2">
        <f t="shared" si="48"/>
        <v>550000</v>
      </c>
      <c r="R232" s="2">
        <f t="shared" si="46"/>
        <v>105764180.44657856</v>
      </c>
      <c r="S232" s="2">
        <f t="shared" si="17"/>
        <v>538938.14285714924</v>
      </c>
      <c r="T232" s="2">
        <f t="shared" si="18"/>
        <v>11061.857142857276</v>
      </c>
      <c r="U232" s="2">
        <f t="shared" si="19"/>
        <v>550000</v>
      </c>
      <c r="V232" s="2">
        <f t="shared" si="34"/>
        <v>58201938.837454714</v>
      </c>
      <c r="W232" s="2">
        <f t="shared" si="20"/>
        <v>538938.14285714179</v>
      </c>
      <c r="X232" s="2">
        <f t="shared" si="6"/>
        <v>11061.857142858207</v>
      </c>
      <c r="Y232" s="2">
        <f t="shared" si="43"/>
        <v>47562241.609123819</v>
      </c>
      <c r="Z232" s="2" t="str">
        <f t="shared" si="8"/>
        <v>MEEP</v>
      </c>
      <c r="AA232" s="2">
        <f>IF(Z232="HERE",Y232,AA231+Graph!$G$1*1000)</f>
        <v>56149942.609123796</v>
      </c>
      <c r="AB232" s="2">
        <f t="shared" si="21"/>
        <v>420000</v>
      </c>
      <c r="AC232" s="2">
        <f t="shared" si="44"/>
        <v>46345299.694597594</v>
      </c>
      <c r="AD232" s="3">
        <f t="shared" si="10"/>
        <v>52800000</v>
      </c>
      <c r="AE232" s="2">
        <f>IF(AE230&gt;=52800000,52800000,IF(AB211=Graph!G$1*1000,AE231+Graph!G$1*1000,AC232))</f>
        <v>46345299.694597594</v>
      </c>
      <c r="AF232" s="3">
        <f t="shared" si="11"/>
        <v>46345299.694597594</v>
      </c>
      <c r="AG232" s="3">
        <f t="shared" si="29"/>
        <v>44914213.332941294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162</v>
      </c>
      <c r="C233" s="7"/>
      <c r="D233" s="2" t="e">
        <f t="shared" si="12"/>
        <v>#N/A</v>
      </c>
      <c r="E233" s="2" t="e">
        <f t="shared" si="22"/>
        <v>#N/A</v>
      </c>
      <c r="F233" s="2">
        <v>1102477.6172869205</v>
      </c>
      <c r="G233" s="2">
        <f t="shared" si="47"/>
        <v>538938.14285714284</v>
      </c>
      <c r="H233" s="2">
        <f t="shared" si="45"/>
        <v>104011680.98031227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2407168.8571428522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1124889.0516206324</v>
      </c>
      <c r="Q233" s="2">
        <f t="shared" si="48"/>
        <v>550000</v>
      </c>
      <c r="R233" s="2">
        <f t="shared" si="46"/>
        <v>106314180.44657856</v>
      </c>
      <c r="S233" s="2">
        <f t="shared" si="17"/>
        <v>538938.14285714924</v>
      </c>
      <c r="T233" s="2">
        <f t="shared" si="18"/>
        <v>11061.857142857276</v>
      </c>
      <c r="U233" s="2">
        <f t="shared" si="19"/>
        <v>550000</v>
      </c>
      <c r="V233" s="2">
        <f t="shared" si="34"/>
        <v>58740876.980311856</v>
      </c>
      <c r="W233" s="2">
        <f t="shared" si="20"/>
        <v>538938.14285714179</v>
      </c>
      <c r="X233" s="2">
        <f t="shared" si="6"/>
        <v>11061.857142858207</v>
      </c>
      <c r="Y233" s="2">
        <f t="shared" si="43"/>
        <v>47573303.466266677</v>
      </c>
      <c r="Z233" s="2" t="str">
        <f t="shared" si="8"/>
        <v>MEEP</v>
      </c>
      <c r="AA233" s="2">
        <f>IF(Z233="HERE",Y233,AA232+Graph!$G$1*1000)</f>
        <v>56569942.609123796</v>
      </c>
      <c r="AB233" s="2">
        <f t="shared" si="21"/>
        <v>420000</v>
      </c>
      <c r="AC233" s="2">
        <f t="shared" si="44"/>
        <v>46345299.694597594</v>
      </c>
      <c r="AD233" s="3">
        <f t="shared" si="10"/>
        <v>52800000</v>
      </c>
      <c r="AE233" s="2">
        <f>IF(AE231&gt;=52800000,52800000,IF(AB212=Graph!G$1*1000,AE232+Graph!G$1*1000,AC233))</f>
        <v>46765299.694597594</v>
      </c>
      <c r="AF233" s="3">
        <f t="shared" si="11"/>
        <v>46765299.694597594</v>
      </c>
      <c r="AG233" s="3">
        <f t="shared" si="29"/>
        <v>45292213.332941294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163</v>
      </c>
      <c r="C234" s="7"/>
      <c r="D234" s="2" t="e">
        <f t="shared" si="12"/>
        <v>#N/A</v>
      </c>
      <c r="E234" s="2" t="e">
        <f t="shared" si="22"/>
        <v>#N/A</v>
      </c>
      <c r="F234" s="2">
        <v>1106491.9334933758</v>
      </c>
      <c r="G234" s="2">
        <f t="shared" si="47"/>
        <v>538938.14285714284</v>
      </c>
      <c r="H234" s="2">
        <f t="shared" si="45"/>
        <v>104550619.12316942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2418230.7142857094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1129005.8283313215</v>
      </c>
      <c r="Q234" s="2">
        <f t="shared" si="48"/>
        <v>550000</v>
      </c>
      <c r="R234" s="2">
        <f t="shared" si="46"/>
        <v>106864180.44657856</v>
      </c>
      <c r="S234" s="2">
        <f t="shared" si="17"/>
        <v>538938.14285714924</v>
      </c>
      <c r="T234" s="2">
        <f t="shared" si="18"/>
        <v>11061.857142857276</v>
      </c>
      <c r="U234" s="2">
        <f t="shared" si="19"/>
        <v>550000</v>
      </c>
      <c r="V234" s="2">
        <f t="shared" si="34"/>
        <v>59279815.123168997</v>
      </c>
      <c r="W234" s="2">
        <f t="shared" si="20"/>
        <v>538938.14285714179</v>
      </c>
      <c r="X234" s="2">
        <f t="shared" si="6"/>
        <v>11061.857142858207</v>
      </c>
      <c r="Y234" s="2">
        <f t="shared" si="43"/>
        <v>47584365.323409535</v>
      </c>
      <c r="Z234" s="2" t="str">
        <f t="shared" si="8"/>
        <v>MEEP</v>
      </c>
      <c r="AA234" s="2">
        <f>IF(Z234="HERE",Y234,AA233+Graph!$G$1*1000)</f>
        <v>56989942.609123796</v>
      </c>
      <c r="AB234" s="2">
        <f t="shared" si="21"/>
        <v>420000</v>
      </c>
      <c r="AC234" s="2">
        <f t="shared" si="44"/>
        <v>46345299.694597594</v>
      </c>
      <c r="AD234" s="3">
        <f t="shared" si="10"/>
        <v>52800000</v>
      </c>
      <c r="AE234" s="2">
        <f>IF(AE232&gt;=52800000,52800000,IF(AB213=Graph!G$1*1000,AE233+Graph!G$1*1000,AC234))</f>
        <v>47185299.694597594</v>
      </c>
      <c r="AF234" s="3">
        <f t="shared" si="11"/>
        <v>47185299.694597594</v>
      </c>
      <c r="AG234" s="3">
        <f t="shared" si="29"/>
        <v>45670213.332941294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164</v>
      </c>
      <c r="C235" s="7"/>
      <c r="D235" s="2" t="e">
        <f t="shared" si="12"/>
        <v>#N/A</v>
      </c>
      <c r="E235" s="2" t="e">
        <f t="shared" si="22"/>
        <v>#N/A</v>
      </c>
      <c r="F235" s="2">
        <v>1110506.2496998608</v>
      </c>
      <c r="G235" s="2">
        <f t="shared" si="47"/>
        <v>538938.14285714284</v>
      </c>
      <c r="H235" s="2">
        <f t="shared" si="45"/>
        <v>105089557.26602657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2429292.5714285667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1133122.6050420105</v>
      </c>
      <c r="Q235" s="2">
        <f t="shared" si="48"/>
        <v>550000</v>
      </c>
      <c r="R235" s="2">
        <f t="shared" si="46"/>
        <v>107414180.44657856</v>
      </c>
      <c r="S235" s="2">
        <f t="shared" si="17"/>
        <v>538938.14285714924</v>
      </c>
      <c r="T235" s="2">
        <f t="shared" si="18"/>
        <v>11061.857142857276</v>
      </c>
      <c r="U235" s="2">
        <f t="shared" si="19"/>
        <v>550000</v>
      </c>
      <c r="V235" s="2">
        <f t="shared" si="34"/>
        <v>59818753.266026139</v>
      </c>
      <c r="W235" s="2">
        <f t="shared" si="20"/>
        <v>538938.14285714179</v>
      </c>
      <c r="X235" s="2">
        <f t="shared" si="6"/>
        <v>11061.857142858207</v>
      </c>
      <c r="Y235" s="2">
        <f t="shared" si="43"/>
        <v>47595427.180552393</v>
      </c>
      <c r="Z235" s="2" t="str">
        <f t="shared" si="8"/>
        <v>MEEP</v>
      </c>
      <c r="AA235" s="2">
        <f>IF(Z235="HERE",Y235,AA234+Graph!$G$1*1000)</f>
        <v>57409942.609123796</v>
      </c>
      <c r="AB235" s="2">
        <f t="shared" si="21"/>
        <v>420000</v>
      </c>
      <c r="AC235" s="2">
        <f t="shared" si="44"/>
        <v>46345299.694597594</v>
      </c>
      <c r="AD235" s="3">
        <f t="shared" si="10"/>
        <v>52800000</v>
      </c>
      <c r="AE235" s="2">
        <f>IF(AE233&gt;=52800000,52800000,IF(AB214=Graph!G$1*1000,AE234+Graph!G$1*1000,AC235))</f>
        <v>47605299.694597594</v>
      </c>
      <c r="AF235" s="3">
        <f t="shared" si="11"/>
        <v>47605299.694597594</v>
      </c>
      <c r="AG235" s="3">
        <f t="shared" si="29"/>
        <v>46048213.332941294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165</v>
      </c>
      <c r="C236" s="7"/>
      <c r="D236" s="2" t="e">
        <f t="shared" si="12"/>
        <v>#N/A</v>
      </c>
      <c r="E236" s="2" t="e">
        <f t="shared" si="22"/>
        <v>#N/A</v>
      </c>
      <c r="F236" s="2">
        <v>1114520.5659063458</v>
      </c>
      <c r="G236" s="2">
        <f t="shared" si="47"/>
        <v>538938.14285714284</v>
      </c>
      <c r="H236" s="2">
        <f t="shared" si="45"/>
        <v>105628495.40888372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2440354.428571424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1137239.3817526996</v>
      </c>
      <c r="Q236" s="2">
        <f t="shared" si="48"/>
        <v>550000</v>
      </c>
      <c r="R236" s="2">
        <f t="shared" si="46"/>
        <v>107964180.44657856</v>
      </c>
      <c r="S236" s="2">
        <f t="shared" si="17"/>
        <v>538938.14285714924</v>
      </c>
      <c r="T236" s="2">
        <f t="shared" si="18"/>
        <v>11061.857142857276</v>
      </c>
      <c r="U236" s="2">
        <f t="shared" si="19"/>
        <v>550000</v>
      </c>
      <c r="V236" s="2">
        <f t="shared" si="34"/>
        <v>60357691.408883281</v>
      </c>
      <c r="W236" s="2">
        <f t="shared" si="20"/>
        <v>538938.14285714179</v>
      </c>
      <c r="X236" s="2">
        <f t="shared" si="6"/>
        <v>11061.857142858207</v>
      </c>
      <c r="Y236" s="2">
        <f t="shared" si="43"/>
        <v>47606489.037695251</v>
      </c>
      <c r="Z236" s="2" t="str">
        <f t="shared" si="8"/>
        <v>MEEP</v>
      </c>
      <c r="AA236" s="2">
        <f>IF(Z236="HERE",Y236,AA235+Graph!$G$1*1000)</f>
        <v>57829942.609123796</v>
      </c>
      <c r="AB236" s="2">
        <f t="shared" si="21"/>
        <v>420000</v>
      </c>
      <c r="AC236" s="2">
        <f t="shared" si="44"/>
        <v>46345299.694597594</v>
      </c>
      <c r="AD236" s="3">
        <f t="shared" si="10"/>
        <v>52800000</v>
      </c>
      <c r="AE236" s="2">
        <f>IF(AE234&gt;=52800000,52800000,IF(AB215=Graph!G$1*1000,AE235+Graph!G$1*1000,AC236))</f>
        <v>48025299.694597594</v>
      </c>
      <c r="AF236" s="3">
        <f t="shared" si="11"/>
        <v>48025299.694597594</v>
      </c>
      <c r="AG236" s="3">
        <f t="shared" si="29"/>
        <v>46426213.332941294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166</v>
      </c>
      <c r="C237" s="7"/>
      <c r="D237" s="2" t="e">
        <f t="shared" si="12"/>
        <v>#N/A</v>
      </c>
      <c r="E237" s="2" t="e">
        <f t="shared" si="22"/>
        <v>#N/A</v>
      </c>
      <c r="F237" s="2">
        <v>1118534.8821128309</v>
      </c>
      <c r="G237" s="2">
        <f t="shared" si="47"/>
        <v>538938.14285714284</v>
      </c>
      <c r="H237" s="2">
        <f t="shared" si="45"/>
        <v>106167433.55174087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2451416.2857142813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1141356.1584633887</v>
      </c>
      <c r="Q237" s="2">
        <f t="shared" si="48"/>
        <v>550000</v>
      </c>
      <c r="R237" s="2">
        <f t="shared" si="46"/>
        <v>108514180.44657856</v>
      </c>
      <c r="S237" s="2">
        <f t="shared" si="17"/>
        <v>538938.14285714924</v>
      </c>
      <c r="T237" s="2">
        <f t="shared" si="18"/>
        <v>11061.857142857276</v>
      </c>
      <c r="U237" s="2">
        <f t="shared" si="19"/>
        <v>550000</v>
      </c>
      <c r="V237" s="2">
        <f t="shared" si="34"/>
        <v>60896629.551740423</v>
      </c>
      <c r="W237" s="2">
        <f t="shared" si="20"/>
        <v>538938.14285714179</v>
      </c>
      <c r="X237" s="2">
        <f t="shared" si="6"/>
        <v>11061.857142858207</v>
      </c>
      <c r="Y237" s="2">
        <f t="shared" si="43"/>
        <v>47617550.89483811</v>
      </c>
      <c r="Z237" s="2" t="str">
        <f t="shared" si="8"/>
        <v>MEEP</v>
      </c>
      <c r="AA237" s="2">
        <f>IF(Z237="HERE",Y237,AA236+Graph!$G$1*1000)</f>
        <v>58249942.609123796</v>
      </c>
      <c r="AB237" s="2">
        <f t="shared" si="21"/>
        <v>420000</v>
      </c>
      <c r="AC237" s="2">
        <f t="shared" si="44"/>
        <v>46345299.694597594</v>
      </c>
      <c r="AD237" s="3">
        <f t="shared" si="10"/>
        <v>52800000</v>
      </c>
      <c r="AE237" s="2">
        <f>IF(AE235&gt;=52800000,52800000,IF(AB216=Graph!G$1*1000,AE236+Graph!G$1*1000,AC237))</f>
        <v>48445299.694597594</v>
      </c>
      <c r="AF237" s="3">
        <f t="shared" si="11"/>
        <v>48445299.694597594</v>
      </c>
      <c r="AG237" s="3">
        <f t="shared" si="29"/>
        <v>46804213.332941294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167</v>
      </c>
      <c r="C238" s="7"/>
      <c r="D238" s="2" t="e">
        <f t="shared" si="12"/>
        <v>#N/A</v>
      </c>
      <c r="E238" s="2" t="e">
        <f t="shared" si="22"/>
        <v>#N/A</v>
      </c>
      <c r="F238" s="2">
        <v>1122549.1983193159</v>
      </c>
      <c r="G238" s="2">
        <f t="shared" si="47"/>
        <v>538938.14285714284</v>
      </c>
      <c r="H238" s="2">
        <f t="shared" si="45"/>
        <v>106706371.69459802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2462478.1428571385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1145472.9351740777</v>
      </c>
      <c r="Q238" s="2">
        <f t="shared" si="48"/>
        <v>550000</v>
      </c>
      <c r="R238" s="2">
        <f t="shared" si="46"/>
        <v>109064180.44657856</v>
      </c>
      <c r="S238" s="2">
        <f t="shared" si="17"/>
        <v>538938.14285714924</v>
      </c>
      <c r="T238" s="2">
        <f t="shared" si="18"/>
        <v>11061.857142857276</v>
      </c>
      <c r="U238" s="2">
        <f t="shared" si="19"/>
        <v>550000</v>
      </c>
      <c r="V238" s="2">
        <f t="shared" si="34"/>
        <v>61435567.694597565</v>
      </c>
      <c r="W238" s="2">
        <f t="shared" si="20"/>
        <v>538938.14285714179</v>
      </c>
      <c r="X238" s="2">
        <f t="shared" si="6"/>
        <v>11061.857142858207</v>
      </c>
      <c r="Y238" s="2">
        <f t="shared" si="43"/>
        <v>47628612.751980968</v>
      </c>
      <c r="Z238" s="2" t="str">
        <f t="shared" si="8"/>
        <v>MEEP</v>
      </c>
      <c r="AA238" s="2">
        <f>IF(Z238="HERE",Y238,AA237+Graph!$G$1*1000)</f>
        <v>58669942.609123796</v>
      </c>
      <c r="AB238" s="2">
        <f t="shared" si="21"/>
        <v>420000</v>
      </c>
      <c r="AC238" s="2">
        <f t="shared" si="44"/>
        <v>46345299.694597594</v>
      </c>
      <c r="AD238" s="3">
        <f t="shared" si="10"/>
        <v>52800000</v>
      </c>
      <c r="AE238" s="2">
        <f>IF(AE236&gt;=52800000,52800000,IF(AB217=Graph!G$1*1000,AE237+Graph!G$1*1000,AC238))</f>
        <v>48865299.694597594</v>
      </c>
      <c r="AF238" s="3">
        <f t="shared" si="11"/>
        <v>48865299.694597594</v>
      </c>
      <c r="AG238" s="3">
        <f t="shared" si="29"/>
        <v>47182213.332941294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168</v>
      </c>
      <c r="C239" s="7"/>
      <c r="D239" s="2" t="e">
        <f t="shared" si="12"/>
        <v>#N/A</v>
      </c>
      <c r="E239" s="2" t="e">
        <f t="shared" si="22"/>
        <v>#N/A</v>
      </c>
      <c r="F239" s="2">
        <v>1126563.5145258009</v>
      </c>
      <c r="G239" s="2">
        <f t="shared" si="47"/>
        <v>538938.14285714284</v>
      </c>
      <c r="H239" s="2">
        <f t="shared" si="45"/>
        <v>107245309.83745517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2473539.9999999958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1149589.711884737</v>
      </c>
      <c r="Q239" s="2">
        <f t="shared" si="48"/>
        <v>550000</v>
      </c>
      <c r="R239" s="2">
        <f t="shared" si="46"/>
        <v>109614180.44657856</v>
      </c>
      <c r="S239" s="2">
        <f t="shared" si="17"/>
        <v>538938.14285714924</v>
      </c>
      <c r="T239" s="2">
        <f t="shared" si="18"/>
        <v>11061.857142857276</v>
      </c>
      <c r="U239" s="2">
        <f t="shared" si="19"/>
        <v>550000</v>
      </c>
      <c r="V239" s="2">
        <f t="shared" si="34"/>
        <v>61974505.837454706</v>
      </c>
      <c r="W239" s="2">
        <f t="shared" si="20"/>
        <v>538938.14285714179</v>
      </c>
      <c r="X239" s="2">
        <f t="shared" si="6"/>
        <v>11061.857142858207</v>
      </c>
      <c r="Y239" s="2">
        <f t="shared" si="43"/>
        <v>47639674.609123826</v>
      </c>
      <c r="Z239" s="2" t="str">
        <f t="shared" si="8"/>
        <v>MEEP</v>
      </c>
      <c r="AA239" s="2">
        <f>IF(Z239="HERE",Y239,AA238+Graph!$G$1*1000)</f>
        <v>59089942.609123796</v>
      </c>
      <c r="AB239" s="2">
        <f t="shared" si="21"/>
        <v>420000</v>
      </c>
      <c r="AC239" s="2">
        <f t="shared" si="44"/>
        <v>46345299.694597594</v>
      </c>
      <c r="AD239" s="3">
        <f t="shared" si="10"/>
        <v>52800000</v>
      </c>
      <c r="AE239" s="2">
        <f>IF(AE237&gt;=52800000,52800000,IF(AB218=Graph!G$1*1000,AE238+Graph!G$1*1000,AC239))</f>
        <v>49285299.694597594</v>
      </c>
      <c r="AF239" s="3">
        <f t="shared" si="11"/>
        <v>49285299.694597594</v>
      </c>
      <c r="AG239" s="3">
        <f t="shared" si="29"/>
        <v>47560213.332941294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169</v>
      </c>
      <c r="C240" s="7"/>
      <c r="D240" s="2" t="e">
        <f t="shared" si="12"/>
        <v>#N/A</v>
      </c>
      <c r="E240" s="2" t="e">
        <f t="shared" si="22"/>
        <v>#N/A</v>
      </c>
      <c r="F240" s="2">
        <v>1130577.830732286</v>
      </c>
      <c r="G240" s="2">
        <f t="shared" si="47"/>
        <v>538938.14285714284</v>
      </c>
      <c r="H240" s="2">
        <f t="shared" si="45"/>
        <v>107784247.98031232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2484601.8571428531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1153706.4885954261</v>
      </c>
      <c r="Q240" s="2">
        <f t="shared" si="48"/>
        <v>550000</v>
      </c>
      <c r="R240" s="2">
        <f t="shared" si="46"/>
        <v>110164180.44657856</v>
      </c>
      <c r="S240" s="2">
        <f t="shared" si="17"/>
        <v>538938.14285714924</v>
      </c>
      <c r="T240" s="2">
        <f t="shared" si="18"/>
        <v>11061.857142857276</v>
      </c>
      <c r="U240" s="2">
        <f t="shared" si="19"/>
        <v>550000</v>
      </c>
      <c r="V240" s="2">
        <f t="shared" si="34"/>
        <v>62513443.980311848</v>
      </c>
      <c r="W240" s="2">
        <f t="shared" si="20"/>
        <v>538938.14285714179</v>
      </c>
      <c r="X240" s="2">
        <f t="shared" si="6"/>
        <v>11061.857142858207</v>
      </c>
      <c r="Y240" s="2">
        <f t="shared" si="43"/>
        <v>47650736.466266684</v>
      </c>
      <c r="Z240" s="2" t="str">
        <f t="shared" si="8"/>
        <v>MEEP</v>
      </c>
      <c r="AA240" s="2">
        <f>IF(Z240="HERE",Y240,AA239+Graph!$G$1*1000)</f>
        <v>59509942.609123796</v>
      </c>
      <c r="AB240" s="2">
        <f t="shared" si="21"/>
        <v>420000</v>
      </c>
      <c r="AC240" s="2">
        <f t="shared" si="44"/>
        <v>46345299.694597594</v>
      </c>
      <c r="AD240" s="3">
        <f t="shared" si="10"/>
        <v>52800000</v>
      </c>
      <c r="AE240" s="2">
        <f>IF(AE238&gt;=52800000,52800000,IF(AB219=Graph!G$1*1000,AE239+Graph!G$1*1000,AC240))</f>
        <v>49705299.694597594</v>
      </c>
      <c r="AF240" s="3">
        <f t="shared" si="11"/>
        <v>49705299.694597594</v>
      </c>
      <c r="AG240" s="3">
        <f t="shared" si="29"/>
        <v>47938213.332941294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170</v>
      </c>
      <c r="C241" s="7"/>
      <c r="D241" s="2" t="e">
        <f t="shared" si="12"/>
        <v>#N/A</v>
      </c>
      <c r="E241" s="2" t="e">
        <f t="shared" si="22"/>
        <v>#N/A</v>
      </c>
      <c r="F241" s="2">
        <v>1134592.146938771</v>
      </c>
      <c r="G241" s="2">
        <f t="shared" si="47"/>
        <v>538938.14285714284</v>
      </c>
      <c r="H241" s="2">
        <f t="shared" si="45"/>
        <v>108323186.12316947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2495663.7142857104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1157823.2653061152</v>
      </c>
      <c r="Q241" s="2">
        <f t="shared" si="48"/>
        <v>550000</v>
      </c>
      <c r="R241" s="2">
        <f t="shared" si="46"/>
        <v>110714180.44657856</v>
      </c>
      <c r="S241" s="2">
        <f t="shared" si="17"/>
        <v>538938.14285714924</v>
      </c>
      <c r="T241" s="2">
        <f t="shared" si="18"/>
        <v>11061.857142857276</v>
      </c>
      <c r="U241" s="2">
        <f t="shared" si="19"/>
        <v>550000</v>
      </c>
      <c r="V241" s="2">
        <f t="shared" si="34"/>
        <v>63052382.12316899</v>
      </c>
      <c r="W241" s="2">
        <f t="shared" si="20"/>
        <v>538938.14285714179</v>
      </c>
      <c r="X241" s="2">
        <f t="shared" si="6"/>
        <v>11061.857142858207</v>
      </c>
      <c r="Y241" s="2">
        <f t="shared" si="43"/>
        <v>47661798.323409542</v>
      </c>
      <c r="Z241" s="2" t="str">
        <f t="shared" si="8"/>
        <v>MEEP</v>
      </c>
      <c r="AA241" s="2">
        <f>IF(Z241="HERE",Y241,AA240+Graph!$G$1*1000)</f>
        <v>59929942.609123796</v>
      </c>
      <c r="AB241" s="2">
        <f t="shared" si="21"/>
        <v>420000</v>
      </c>
      <c r="AC241" s="2">
        <f t="shared" si="44"/>
        <v>46345299.694597594</v>
      </c>
      <c r="AD241" s="3">
        <f t="shared" si="10"/>
        <v>52800000</v>
      </c>
      <c r="AE241" s="2">
        <f>IF(AE239&gt;=52800000,52800000,IF(AB220=Graph!G$1*1000,AE240+Graph!G$1*1000,AC241))</f>
        <v>50125299.694597594</v>
      </c>
      <c r="AF241" s="3">
        <f t="shared" si="11"/>
        <v>50125299.694597594</v>
      </c>
      <c r="AG241" s="3">
        <f t="shared" si="29"/>
        <v>48316213.332941294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171</v>
      </c>
      <c r="C242" s="7"/>
      <c r="D242" s="2" t="e">
        <f t="shared" si="12"/>
        <v>#N/A</v>
      </c>
      <c r="E242" s="2" t="e">
        <f t="shared" si="22"/>
        <v>#N/A</v>
      </c>
      <c r="F242" s="2">
        <v>1138606.463145256</v>
      </c>
      <c r="G242" s="2">
        <f t="shared" si="47"/>
        <v>538938.14285714284</v>
      </c>
      <c r="H242" s="2">
        <f t="shared" si="45"/>
        <v>108862124.26602662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2506725.5714285676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1161940.0420168042</v>
      </c>
      <c r="Q242" s="2">
        <f t="shared" si="48"/>
        <v>550000</v>
      </c>
      <c r="R242" s="2">
        <f t="shared" si="46"/>
        <v>111264180.44657856</v>
      </c>
      <c r="S242" s="2">
        <f t="shared" si="17"/>
        <v>538938.14285714924</v>
      </c>
      <c r="T242" s="2">
        <f t="shared" si="18"/>
        <v>11061.857142857276</v>
      </c>
      <c r="U242" s="2">
        <f t="shared" si="19"/>
        <v>550000</v>
      </c>
      <c r="V242" s="2">
        <f t="shared" si="34"/>
        <v>63591320.266026132</v>
      </c>
      <c r="W242" s="2">
        <f t="shared" si="20"/>
        <v>538938.14285714179</v>
      </c>
      <c r="X242" s="2">
        <f t="shared" si="6"/>
        <v>11061.857142858207</v>
      </c>
      <c r="Y242" s="2">
        <f t="shared" si="43"/>
        <v>47672860.180552401</v>
      </c>
      <c r="Z242" s="2" t="str">
        <f t="shared" si="8"/>
        <v>MEEP</v>
      </c>
      <c r="AA242" s="2">
        <f>IF(Z242="HERE",Y242,AA241+Graph!$G$1*1000)</f>
        <v>60349942.609123796</v>
      </c>
      <c r="AB242" s="2">
        <f t="shared" si="21"/>
        <v>420000</v>
      </c>
      <c r="AC242" s="2">
        <f t="shared" si="44"/>
        <v>46345299.694597594</v>
      </c>
      <c r="AD242" s="3">
        <f t="shared" si="10"/>
        <v>52800000</v>
      </c>
      <c r="AE242" s="2">
        <f>IF(AE240&gt;=52800000,52800000,IF(AB221=Graph!G$1*1000,AE241+Graph!G$1*1000,AC242))</f>
        <v>50545299.694597594</v>
      </c>
      <c r="AF242" s="3">
        <f t="shared" si="11"/>
        <v>50545299.694597594</v>
      </c>
      <c r="AG242" s="3">
        <f t="shared" si="29"/>
        <v>48694213.332941294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172</v>
      </c>
      <c r="C243" s="7"/>
      <c r="D243" s="2" t="e">
        <f t="shared" si="12"/>
        <v>#N/A</v>
      </c>
      <c r="E243" s="2" t="e">
        <f t="shared" si="22"/>
        <v>#N/A</v>
      </c>
      <c r="F243" s="2">
        <v>1142620.7793517411</v>
      </c>
      <c r="G243" s="2">
        <f t="shared" si="47"/>
        <v>538938.14285714284</v>
      </c>
      <c r="H243" s="2">
        <f t="shared" si="45"/>
        <v>109401062.40888377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2517787.4285714249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1166056.8187274933</v>
      </c>
      <c r="Q243" s="2">
        <f t="shared" si="48"/>
        <v>550000</v>
      </c>
      <c r="R243" s="2">
        <f t="shared" si="46"/>
        <v>111814180.44657856</v>
      </c>
      <c r="S243" s="2">
        <f t="shared" si="17"/>
        <v>538938.14285714924</v>
      </c>
      <c r="T243" s="2">
        <f t="shared" si="18"/>
        <v>11061.857142857276</v>
      </c>
      <c r="U243" s="2">
        <f t="shared" si="19"/>
        <v>550000</v>
      </c>
      <c r="V243" s="2">
        <f t="shared" si="34"/>
        <v>64130258.408883274</v>
      </c>
      <c r="W243" s="2">
        <f t="shared" si="20"/>
        <v>538938.14285714179</v>
      </c>
      <c r="X243" s="2">
        <f t="shared" si="6"/>
        <v>11061.857142858207</v>
      </c>
      <c r="Y243" s="2">
        <f t="shared" si="43"/>
        <v>47683922.037695259</v>
      </c>
      <c r="Z243" s="2" t="str">
        <f t="shared" si="8"/>
        <v>MEEP</v>
      </c>
      <c r="AA243" s="2">
        <f>IF(Z243="HERE",Y243,AA242+Graph!$G$1*1000)</f>
        <v>60769942.609123796</v>
      </c>
      <c r="AB243" s="2">
        <f t="shared" si="21"/>
        <v>420000</v>
      </c>
      <c r="AC243" s="2">
        <f t="shared" si="44"/>
        <v>46345299.694597594</v>
      </c>
      <c r="AD243" s="3">
        <f t="shared" si="10"/>
        <v>52800000</v>
      </c>
      <c r="AE243" s="2">
        <f>IF(AE241&gt;=52800000,52800000,IF(AB222=Graph!G$1*1000,AE242+Graph!G$1*1000,AC243))</f>
        <v>50965299.694597594</v>
      </c>
      <c r="AF243" s="3">
        <f t="shared" si="11"/>
        <v>50965299.694597594</v>
      </c>
      <c r="AG243" s="3">
        <f t="shared" si="29"/>
        <v>49072213.332941294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173</v>
      </c>
      <c r="C244" s="7"/>
      <c r="D244" s="2" t="e">
        <f t="shared" si="12"/>
        <v>#N/A</v>
      </c>
      <c r="E244" s="2" t="e">
        <f t="shared" si="22"/>
        <v>#N/A</v>
      </c>
      <c r="F244" s="2">
        <v>1146635.0955582261</v>
      </c>
      <c r="G244" s="2">
        <f t="shared" si="47"/>
        <v>538938.14285714284</v>
      </c>
      <c r="H244" s="2">
        <f t="shared" si="45"/>
        <v>109940000.55174091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2528849.2857142822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1170173.5954381824</v>
      </c>
      <c r="Q244" s="2">
        <f t="shared" si="48"/>
        <v>550000</v>
      </c>
      <c r="R244" s="2">
        <f t="shared" si="46"/>
        <v>112364180.44657856</v>
      </c>
      <c r="S244" s="2">
        <f t="shared" si="17"/>
        <v>538938.14285714924</v>
      </c>
      <c r="T244" s="2">
        <f t="shared" si="18"/>
        <v>11061.857142857276</v>
      </c>
      <c r="U244" s="2">
        <f t="shared" si="19"/>
        <v>550000</v>
      </c>
      <c r="V244" s="2">
        <f t="shared" si="34"/>
        <v>64669196.551740415</v>
      </c>
      <c r="W244" s="2">
        <f t="shared" si="20"/>
        <v>538938.14285714179</v>
      </c>
      <c r="X244" s="2">
        <f t="shared" si="6"/>
        <v>11061.857142858207</v>
      </c>
      <c r="Y244" s="2">
        <f t="shared" si="43"/>
        <v>47694983.894838117</v>
      </c>
      <c r="Z244" s="2" t="str">
        <f t="shared" si="8"/>
        <v>MEEP</v>
      </c>
      <c r="AA244" s="2">
        <f>IF(Z244="HERE",Y244,AA243+Graph!$G$1*1000)</f>
        <v>61189942.609123796</v>
      </c>
      <c r="AB244" s="2">
        <f t="shared" si="21"/>
        <v>420000</v>
      </c>
      <c r="AC244" s="2">
        <f t="shared" si="44"/>
        <v>46345299.694597594</v>
      </c>
      <c r="AD244" s="3">
        <f t="shared" si="10"/>
        <v>52800000</v>
      </c>
      <c r="AE244" s="2">
        <f>IF(AE242&gt;=52800000,52800000,IF(AB223=Graph!G$1*1000,AE243+Graph!G$1*1000,AC244))</f>
        <v>51385299.694597594</v>
      </c>
      <c r="AF244" s="3">
        <f t="shared" si="11"/>
        <v>51385299.694597594</v>
      </c>
      <c r="AG244" s="3">
        <f t="shared" si="29"/>
        <v>49450213.332941294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174</v>
      </c>
      <c r="C245" s="7"/>
      <c r="D245" s="2" t="e">
        <f t="shared" si="12"/>
        <v>#N/A</v>
      </c>
      <c r="E245" s="2" t="e">
        <f t="shared" si="22"/>
        <v>#N/A</v>
      </c>
      <c r="F245" s="2">
        <v>1150649.4117647111</v>
      </c>
      <c r="G245" s="2">
        <f t="shared" si="47"/>
        <v>538938.14285714284</v>
      </c>
      <c r="H245" s="2">
        <f t="shared" si="45"/>
        <v>110478938.69459806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2539911.1428571395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1174290.3721488714</v>
      </c>
      <c r="Q245" s="2">
        <f t="shared" si="48"/>
        <v>550000</v>
      </c>
      <c r="R245" s="2">
        <f t="shared" si="46"/>
        <v>112914180.44657856</v>
      </c>
      <c r="S245" s="2">
        <f t="shared" si="17"/>
        <v>538938.14285714924</v>
      </c>
      <c r="T245" s="2">
        <f t="shared" si="18"/>
        <v>11061.857142857276</v>
      </c>
      <c r="U245" s="2">
        <f t="shared" si="19"/>
        <v>550000</v>
      </c>
      <c r="V245" s="2">
        <f t="shared" si="34"/>
        <v>65208134.694597557</v>
      </c>
      <c r="W245" s="2">
        <f t="shared" si="20"/>
        <v>538938.14285714179</v>
      </c>
      <c r="X245" s="2">
        <f t="shared" si="6"/>
        <v>11061.857142858207</v>
      </c>
      <c r="Y245" s="2">
        <f t="shared" si="43"/>
        <v>47706045.751980975</v>
      </c>
      <c r="Z245" s="2" t="str">
        <f t="shared" si="8"/>
        <v>MEEP</v>
      </c>
      <c r="AA245" s="2">
        <f>IF(Z245="HERE",Y245,AA244+Graph!$G$1*1000)</f>
        <v>61609942.609123796</v>
      </c>
      <c r="AB245" s="2">
        <f t="shared" si="21"/>
        <v>420000</v>
      </c>
      <c r="AC245" s="2">
        <f t="shared" si="44"/>
        <v>46345299.694597594</v>
      </c>
      <c r="AD245" s="3">
        <f t="shared" si="10"/>
        <v>52800000</v>
      </c>
      <c r="AE245" s="2">
        <f>IF(AE243&gt;=52800000,52800000,IF(AB224=Graph!G$1*1000,AE244+Graph!G$1*1000,AC245))</f>
        <v>51805299.694597594</v>
      </c>
      <c r="AF245" s="3">
        <f t="shared" si="11"/>
        <v>51805299.694597594</v>
      </c>
      <c r="AG245" s="3">
        <f t="shared" si="29"/>
        <v>49828213.332941294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175</v>
      </c>
      <c r="C246" s="7"/>
      <c r="D246" s="2" t="e">
        <f t="shared" si="12"/>
        <v>#N/A</v>
      </c>
      <c r="E246" s="2" t="e">
        <f t="shared" si="22"/>
        <v>#N/A</v>
      </c>
      <c r="F246" s="2">
        <v>1154663.7279711664</v>
      </c>
      <c r="G246" s="2">
        <f t="shared" si="47"/>
        <v>538938.14285714284</v>
      </c>
      <c r="H246" s="2">
        <f t="shared" si="45"/>
        <v>111017876.83745521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2550972.9999999967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1178407.1488595307</v>
      </c>
      <c r="Q246" s="2">
        <f t="shared" si="48"/>
        <v>550000</v>
      </c>
      <c r="R246" s="2">
        <f t="shared" si="46"/>
        <v>113464180.44657856</v>
      </c>
      <c r="S246" s="2">
        <f t="shared" si="17"/>
        <v>538938.14285714924</v>
      </c>
      <c r="T246" s="2">
        <f t="shared" si="18"/>
        <v>11061.857142857276</v>
      </c>
      <c r="U246" s="2">
        <f t="shared" si="19"/>
        <v>550000</v>
      </c>
      <c r="V246" s="2">
        <f t="shared" si="34"/>
        <v>65747072.837454699</v>
      </c>
      <c r="W246" s="2">
        <f t="shared" si="20"/>
        <v>538938.14285714179</v>
      </c>
      <c r="X246" s="2">
        <f t="shared" si="6"/>
        <v>11061.857142858207</v>
      </c>
      <c r="Y246" s="2">
        <f t="shared" si="43"/>
        <v>47717107.609123833</v>
      </c>
      <c r="Z246" s="2" t="str">
        <f t="shared" si="8"/>
        <v>MEEP</v>
      </c>
      <c r="AA246" s="2">
        <f>IF(Z246="HERE",Y246,AA245+Graph!$G$1*1000)</f>
        <v>62029942.609123796</v>
      </c>
      <c r="AB246" s="2">
        <f t="shared" si="21"/>
        <v>420000</v>
      </c>
      <c r="AC246" s="2">
        <f t="shared" si="44"/>
        <v>46345299.694597594</v>
      </c>
      <c r="AD246" s="3">
        <f t="shared" si="10"/>
        <v>52800000</v>
      </c>
      <c r="AE246" s="2">
        <f>IF(AE244&gt;=52800000,52800000,IF(AB225=Graph!G$1*1000,AE245+Graph!G$1*1000,AC246))</f>
        <v>52225299.694597594</v>
      </c>
      <c r="AF246" s="3">
        <f t="shared" si="11"/>
        <v>52225299.694597594</v>
      </c>
      <c r="AG246" s="3">
        <f t="shared" si="29"/>
        <v>49837264.984729879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176</v>
      </c>
      <c r="C247" s="7"/>
      <c r="D247" s="2" t="e">
        <f t="shared" si="12"/>
        <v>#N/A</v>
      </c>
      <c r="E247" s="2" t="e">
        <f t="shared" si="22"/>
        <v>#N/A</v>
      </c>
      <c r="F247" s="2">
        <v>1158678.0441776514</v>
      </c>
      <c r="G247" s="2">
        <f t="shared" si="47"/>
        <v>538938.14285714284</v>
      </c>
      <c r="H247" s="2">
        <f t="shared" si="45"/>
        <v>111556814.98031236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2562034.857142854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1182523.9255702198</v>
      </c>
      <c r="Q247" s="2">
        <f t="shared" si="48"/>
        <v>550000</v>
      </c>
      <c r="R247" s="2">
        <f t="shared" si="46"/>
        <v>114014180.44657856</v>
      </c>
      <c r="S247" s="2">
        <f t="shared" si="17"/>
        <v>538938.14285714924</v>
      </c>
      <c r="T247" s="2">
        <f t="shared" si="18"/>
        <v>11061.857142857276</v>
      </c>
      <c r="U247" s="2">
        <f t="shared" si="19"/>
        <v>550000</v>
      </c>
      <c r="V247" s="2">
        <f t="shared" si="34"/>
        <v>66286010.980311841</v>
      </c>
      <c r="W247" s="2">
        <f t="shared" si="20"/>
        <v>538938.14285714179</v>
      </c>
      <c r="X247" s="2">
        <f t="shared" si="6"/>
        <v>11061.857142858207</v>
      </c>
      <c r="Y247" s="2">
        <f t="shared" si="43"/>
        <v>47728169.466266692</v>
      </c>
      <c r="Z247" s="2" t="str">
        <f t="shared" si="8"/>
        <v>MEEP</v>
      </c>
      <c r="AA247" s="2">
        <f>IF(Z247="HERE",Y247,AA246+Graph!$G$1*1000)</f>
        <v>62449942.609123796</v>
      </c>
      <c r="AB247" s="2">
        <f t="shared" si="21"/>
        <v>420000</v>
      </c>
      <c r="AC247" s="2">
        <f t="shared" si="44"/>
        <v>46345299.694597594</v>
      </c>
      <c r="AD247" s="3">
        <f t="shared" si="10"/>
        <v>52800000</v>
      </c>
      <c r="AE247" s="2">
        <f>IF(AE245&gt;=52800000,52800000,IF(AB226=Graph!G$1*1000,AE246+Graph!G$1*1000,AC247))</f>
        <v>52645299.694597594</v>
      </c>
      <c r="AF247" s="3">
        <f t="shared" si="11"/>
        <v>52645299.694597594</v>
      </c>
      <c r="AG247" s="3">
        <f t="shared" si="29"/>
        <v>49837264.984729879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177</v>
      </c>
      <c r="C248" s="7"/>
      <c r="D248" s="2" t="e">
        <f t="shared" si="12"/>
        <v>#N/A</v>
      </c>
      <c r="E248" s="2" t="e">
        <f t="shared" si="22"/>
        <v>#N/A</v>
      </c>
      <c r="F248" s="2">
        <v>1162692.3603841364</v>
      </c>
      <c r="G248" s="2">
        <f t="shared" si="47"/>
        <v>538938.14285714284</v>
      </c>
      <c r="H248" s="2">
        <f t="shared" si="45"/>
        <v>112095753.12316951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2573096.7142857113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1186640.7022809088</v>
      </c>
      <c r="Q248" s="2">
        <f t="shared" si="48"/>
        <v>550000</v>
      </c>
      <c r="R248" s="2">
        <f t="shared" si="46"/>
        <v>114564180.44657856</v>
      </c>
      <c r="S248" s="2">
        <f t="shared" si="17"/>
        <v>538938.14285714924</v>
      </c>
      <c r="T248" s="2">
        <f t="shared" si="18"/>
        <v>11061.857142857276</v>
      </c>
      <c r="U248" s="2">
        <f t="shared" si="19"/>
        <v>550000</v>
      </c>
      <c r="V248" s="2">
        <f t="shared" si="34"/>
        <v>66824949.123168983</v>
      </c>
      <c r="W248" s="2">
        <f t="shared" si="20"/>
        <v>538938.14285714179</v>
      </c>
      <c r="X248" s="2">
        <f t="shared" si="6"/>
        <v>11061.857142858207</v>
      </c>
      <c r="Y248" s="2">
        <f t="shared" si="43"/>
        <v>47739231.32340955</v>
      </c>
      <c r="Z248" s="2" t="str">
        <f t="shared" si="8"/>
        <v>MEEP</v>
      </c>
      <c r="AA248" s="2">
        <f>IF(Z248="HERE",Y248,AA247+Graph!$G$1*1000)</f>
        <v>62869942.609123796</v>
      </c>
      <c r="AB248" s="2">
        <f t="shared" si="21"/>
        <v>420000</v>
      </c>
      <c r="AC248" s="2">
        <f t="shared" si="44"/>
        <v>46345299.694597594</v>
      </c>
      <c r="AD248" s="3">
        <f t="shared" si="10"/>
        <v>52800000</v>
      </c>
      <c r="AE248" s="2">
        <f>IF(AE246&gt;=52800000,52800000,IF(AB227=Graph!G$1*1000,AE247+Graph!G$1*1000,AC248))</f>
        <v>53065299.694597594</v>
      </c>
      <c r="AF248" s="3">
        <f t="shared" si="11"/>
        <v>52800000</v>
      </c>
      <c r="AG248" s="3">
        <f t="shared" si="29"/>
        <v>49837264.984729879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178</v>
      </c>
      <c r="C249" s="7"/>
      <c r="D249" s="2" t="e">
        <f t="shared" si="12"/>
        <v>#N/A</v>
      </c>
      <c r="E249" s="2" t="e">
        <f t="shared" si="22"/>
        <v>#N/A</v>
      </c>
      <c r="F249" s="2">
        <v>1166706.6765906215</v>
      </c>
      <c r="G249" s="2">
        <f t="shared" si="47"/>
        <v>538938.14285714284</v>
      </c>
      <c r="H249" s="2">
        <f t="shared" si="45"/>
        <v>112634691.26602666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2584158.5714285686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1190757.4789915979</v>
      </c>
      <c r="Q249" s="2">
        <f t="shared" si="48"/>
        <v>550000</v>
      </c>
      <c r="R249" s="2">
        <f t="shared" si="46"/>
        <v>115114180.44657856</v>
      </c>
      <c r="S249" s="2">
        <f t="shared" si="17"/>
        <v>538938.14285714924</v>
      </c>
      <c r="T249" s="2">
        <f t="shared" si="18"/>
        <v>11061.857142857276</v>
      </c>
      <c r="U249" s="2">
        <f t="shared" si="19"/>
        <v>550000</v>
      </c>
      <c r="V249" s="2">
        <f t="shared" si="34"/>
        <v>67363887.266026124</v>
      </c>
      <c r="W249" s="2">
        <f t="shared" si="20"/>
        <v>538938.14285714179</v>
      </c>
      <c r="X249" s="2">
        <f t="shared" si="6"/>
        <v>11061.857142858207</v>
      </c>
      <c r="Y249" s="2">
        <f t="shared" si="43"/>
        <v>47750293.180552408</v>
      </c>
      <c r="Z249" s="2" t="str">
        <f t="shared" si="8"/>
        <v>MEEP</v>
      </c>
      <c r="AA249" s="2">
        <f>IF(Z249="HERE",Y249,AA248+Graph!$G$1*1000)</f>
        <v>63289942.609123796</v>
      </c>
      <c r="AB249" s="2">
        <f t="shared" si="21"/>
        <v>420000</v>
      </c>
      <c r="AC249" s="2">
        <f t="shared" si="44"/>
        <v>46345299.694597594</v>
      </c>
      <c r="AD249" s="3">
        <f t="shared" si="10"/>
        <v>52800000</v>
      </c>
      <c r="AE249" s="2">
        <f>IF(AE247&gt;=52800000,52800000,IF(AB228=Graph!G$1*1000,AE248+Graph!G$1*1000,AC249))</f>
        <v>53485299.694597594</v>
      </c>
      <c r="AF249" s="3">
        <f t="shared" si="11"/>
        <v>52800000</v>
      </c>
      <c r="AG249" s="3">
        <f t="shared" si="29"/>
        <v>49837264.984729879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179</v>
      </c>
      <c r="C250" s="7"/>
      <c r="D250" s="2" t="e">
        <f t="shared" si="12"/>
        <v>#N/A</v>
      </c>
      <c r="E250" s="2" t="e">
        <f t="shared" si="22"/>
        <v>#N/A</v>
      </c>
      <c r="F250" s="2">
        <v>1170720.9927971065</v>
      </c>
      <c r="G250" s="2">
        <f t="shared" si="47"/>
        <v>538938.14285714284</v>
      </c>
      <c r="H250" s="2">
        <f t="shared" si="45"/>
        <v>113173629.40888381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2595220.4285714258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1194874.255702287</v>
      </c>
      <c r="Q250" s="2">
        <f t="shared" si="48"/>
        <v>550000</v>
      </c>
      <c r="R250" s="2">
        <f t="shared" si="46"/>
        <v>115664180.44657856</v>
      </c>
      <c r="S250" s="2">
        <f t="shared" si="17"/>
        <v>538938.14285714924</v>
      </c>
      <c r="T250" s="2">
        <f t="shared" si="18"/>
        <v>11061.857142857276</v>
      </c>
      <c r="U250" s="2">
        <f t="shared" si="19"/>
        <v>550000</v>
      </c>
      <c r="V250" s="2">
        <f t="shared" si="34"/>
        <v>67902825.408883274</v>
      </c>
      <c r="W250" s="2">
        <f t="shared" si="20"/>
        <v>538938.14285714924</v>
      </c>
      <c r="X250" s="2">
        <f t="shared" si="6"/>
        <v>11061.857142850757</v>
      </c>
      <c r="Y250" s="2">
        <f t="shared" si="43"/>
        <v>47761355.037695259</v>
      </c>
      <c r="Z250" s="2" t="str">
        <f t="shared" si="8"/>
        <v>MEEP</v>
      </c>
      <c r="AA250" s="2">
        <f>IF(Z250="HERE",Y250,AA249+Graph!$G$1*1000)</f>
        <v>63709942.609123796</v>
      </c>
      <c r="AB250" s="2">
        <f t="shared" si="21"/>
        <v>420000</v>
      </c>
      <c r="AC250" s="2">
        <f t="shared" si="44"/>
        <v>46345299.694597594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49837264.984729879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180</v>
      </c>
      <c r="C251" s="7"/>
      <c r="D251" s="2" t="e">
        <f t="shared" si="12"/>
        <v>#N/A</v>
      </c>
      <c r="E251" s="2" t="e">
        <f t="shared" si="22"/>
        <v>#N/A</v>
      </c>
      <c r="F251" s="2">
        <v>1174735.3090035915</v>
      </c>
      <c r="G251" s="2">
        <f t="shared" si="47"/>
        <v>538938.14285714284</v>
      </c>
      <c r="H251" s="2">
        <f t="shared" si="45"/>
        <v>113712567.55174096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2606282.2857142831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1198991.032412976</v>
      </c>
      <c r="Q251" s="2">
        <f t="shared" si="48"/>
        <v>550000</v>
      </c>
      <c r="R251" s="2">
        <f t="shared" si="46"/>
        <v>116214180.44657856</v>
      </c>
      <c r="S251" s="2">
        <f t="shared" si="17"/>
        <v>538938.14285714924</v>
      </c>
      <c r="T251" s="2">
        <f t="shared" si="18"/>
        <v>11061.857142857276</v>
      </c>
      <c r="U251" s="2">
        <f t="shared" si="19"/>
        <v>550000</v>
      </c>
      <c r="V251" s="2">
        <f t="shared" si="34"/>
        <v>68441763.551740423</v>
      </c>
      <c r="W251" s="2">
        <f t="shared" si="20"/>
        <v>538938.14285714924</v>
      </c>
      <c r="X251" s="2">
        <f t="shared" si="6"/>
        <v>11061.857142850757</v>
      </c>
      <c r="Y251" s="2">
        <f t="shared" si="43"/>
        <v>47772416.89483811</v>
      </c>
      <c r="Z251" s="2" t="str">
        <f t="shared" si="8"/>
        <v>MEEP</v>
      </c>
      <c r="AA251" s="2">
        <f>IF(Z251="HERE",Y251,AA250+Graph!$G$1*1000)</f>
        <v>64129942.609123796</v>
      </c>
      <c r="AB251" s="2">
        <f t="shared" si="21"/>
        <v>420000</v>
      </c>
      <c r="AC251" s="2">
        <f t="shared" si="44"/>
        <v>46345299.694597594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49837264.984729879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181</v>
      </c>
      <c r="C252" s="7"/>
      <c r="D252" s="2" t="e">
        <f t="shared" si="12"/>
        <v>#N/A</v>
      </c>
      <c r="E252" s="2" t="e">
        <f t="shared" si="22"/>
        <v>#N/A</v>
      </c>
      <c r="F252" s="2">
        <v>1178749.6252100766</v>
      </c>
      <c r="G252" s="2">
        <f t="shared" si="47"/>
        <v>538938.14285714284</v>
      </c>
      <c r="H252" s="2">
        <f t="shared" si="45"/>
        <v>114251505.69459811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2617344.1428571404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1203107.8091236353</v>
      </c>
      <c r="Q252" s="2">
        <f t="shared" si="48"/>
        <v>550000</v>
      </c>
      <c r="R252" s="2">
        <f t="shared" si="46"/>
        <v>116764180.44657856</v>
      </c>
      <c r="S252" s="2">
        <f t="shared" si="17"/>
        <v>538938.14285714924</v>
      </c>
      <c r="T252" s="2">
        <f t="shared" si="18"/>
        <v>11061.857142857276</v>
      </c>
      <c r="U252" s="2">
        <f t="shared" si="19"/>
        <v>550000</v>
      </c>
      <c r="V252" s="2">
        <f t="shared" si="34"/>
        <v>68980701.694597572</v>
      </c>
      <c r="W252" s="2">
        <f t="shared" si="20"/>
        <v>538938.14285714924</v>
      </c>
      <c r="X252" s="2">
        <f t="shared" si="6"/>
        <v>11061.857142850757</v>
      </c>
      <c r="Y252" s="2">
        <f t="shared" si="43"/>
        <v>47783478.75198096</v>
      </c>
      <c r="Z252" s="2" t="str">
        <f t="shared" si="8"/>
        <v>MEEP</v>
      </c>
      <c r="AA252" s="2">
        <f>IF(Z252="HERE",Y252,AA251+Graph!$G$1*1000)</f>
        <v>64549942.609123796</v>
      </c>
      <c r="AB252" s="2">
        <f t="shared" si="21"/>
        <v>420000</v>
      </c>
      <c r="AC252" s="2">
        <f t="shared" si="44"/>
        <v>46345299.694597594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49837264.984729879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182</v>
      </c>
      <c r="C253" s="7"/>
      <c r="D253" s="2" t="e">
        <f t="shared" si="12"/>
        <v>#N/A</v>
      </c>
      <c r="E253" s="2" t="e">
        <f t="shared" si="22"/>
        <v>#N/A</v>
      </c>
      <c r="F253" s="2">
        <v>1182763.9414165616</v>
      </c>
      <c r="G253" s="2">
        <f t="shared" si="47"/>
        <v>538938.14285714284</v>
      </c>
      <c r="H253" s="2">
        <f t="shared" si="45"/>
        <v>114790443.83745526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2628405.9999999977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1207224.5858343244</v>
      </c>
      <c r="Q253" s="2">
        <f t="shared" si="48"/>
        <v>550000</v>
      </c>
      <c r="R253" s="2">
        <f t="shared" si="46"/>
        <v>117314180.44657856</v>
      </c>
      <c r="S253" s="2">
        <f t="shared" si="17"/>
        <v>538938.14285714924</v>
      </c>
      <c r="T253" s="2">
        <f t="shared" si="18"/>
        <v>11061.857142857276</v>
      </c>
      <c r="U253" s="2">
        <f t="shared" si="19"/>
        <v>550000</v>
      </c>
      <c r="V253" s="2">
        <f t="shared" si="34"/>
        <v>69519639.837454721</v>
      </c>
      <c r="W253" s="2">
        <f t="shared" si="20"/>
        <v>538938.14285714924</v>
      </c>
      <c r="X253" s="2">
        <f t="shared" si="6"/>
        <v>11061.857142850757</v>
      </c>
      <c r="Y253" s="2">
        <f t="shared" si="43"/>
        <v>47794540.609123811</v>
      </c>
      <c r="Z253" s="2" t="str">
        <f t="shared" si="8"/>
        <v>MEEP</v>
      </c>
      <c r="AA253" s="2">
        <f>IF(Z253="HERE",Y253,AA252+Graph!$G$1*1000)</f>
        <v>64969942.609123796</v>
      </c>
      <c r="AB253" s="2">
        <f t="shared" si="21"/>
        <v>420000</v>
      </c>
      <c r="AC253" s="2">
        <f t="shared" si="44"/>
        <v>46345299.694597594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49837264.984729879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183</v>
      </c>
      <c r="C254" s="7"/>
      <c r="D254" s="2" t="e">
        <f t="shared" si="12"/>
        <v>#N/A</v>
      </c>
      <c r="E254" s="2" t="e">
        <f t="shared" si="22"/>
        <v>#N/A</v>
      </c>
      <c r="F254" s="2">
        <v>1186778.2576230466</v>
      </c>
      <c r="G254" s="2">
        <f t="shared" si="47"/>
        <v>538938.14285714284</v>
      </c>
      <c r="H254" s="2">
        <f t="shared" si="45"/>
        <v>115329381.98031241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2639467.8571428549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1211341.3625450134</v>
      </c>
      <c r="Q254" s="2">
        <f t="shared" si="48"/>
        <v>550000</v>
      </c>
      <c r="R254" s="2">
        <f t="shared" si="46"/>
        <v>117864180.44657856</v>
      </c>
      <c r="S254" s="2">
        <f t="shared" si="17"/>
        <v>538938.14285714924</v>
      </c>
      <c r="T254" s="2">
        <f t="shared" si="18"/>
        <v>11061.857142857276</v>
      </c>
      <c r="U254" s="2">
        <f t="shared" si="19"/>
        <v>550000</v>
      </c>
      <c r="V254" s="2">
        <f t="shared" si="34"/>
        <v>70058577.980311871</v>
      </c>
      <c r="W254" s="2">
        <f t="shared" si="20"/>
        <v>538938.14285714924</v>
      </c>
      <c r="X254" s="2">
        <f t="shared" si="6"/>
        <v>11061.857142850757</v>
      </c>
      <c r="Y254" s="2">
        <f t="shared" si="43"/>
        <v>47805602.466266662</v>
      </c>
      <c r="Z254" s="2" t="str">
        <f t="shared" si="8"/>
        <v>MEEP</v>
      </c>
      <c r="AA254" s="2">
        <f>IF(Z254="HERE",Y254,AA253+Graph!$G$1*1000)</f>
        <v>65389942.609123796</v>
      </c>
      <c r="AB254" s="2">
        <f t="shared" si="21"/>
        <v>420000</v>
      </c>
      <c r="AC254" s="2">
        <f t="shared" si="44"/>
        <v>46345299.694597594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49858264.984729879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184</v>
      </c>
      <c r="C255" s="7"/>
      <c r="D255" s="2" t="e">
        <f t="shared" si="12"/>
        <v>#N/A</v>
      </c>
      <c r="E255" s="2" t="e">
        <f t="shared" si="22"/>
        <v>#N/A</v>
      </c>
      <c r="F255" s="2">
        <v>1190792.5738295317</v>
      </c>
      <c r="G255" s="2">
        <f t="shared" si="47"/>
        <v>538938.14285714284</v>
      </c>
      <c r="H255" s="2">
        <f t="shared" si="45"/>
        <v>115868320.12316956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2650529.7142857122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1215458.1392557025</v>
      </c>
      <c r="Q255" s="2">
        <f t="shared" si="48"/>
        <v>550000</v>
      </c>
      <c r="R255" s="2">
        <f t="shared" si="46"/>
        <v>118414180.44657856</v>
      </c>
      <c r="S255" s="2">
        <f t="shared" si="17"/>
        <v>538938.14285714924</v>
      </c>
      <c r="T255" s="2">
        <f t="shared" si="18"/>
        <v>11061.857142857276</v>
      </c>
      <c r="U255" s="2">
        <f t="shared" si="19"/>
        <v>550000</v>
      </c>
      <c r="V255" s="2">
        <f t="shared" si="34"/>
        <v>70597516.12316902</v>
      </c>
      <c r="W255" s="2">
        <f t="shared" si="20"/>
        <v>538938.14285714924</v>
      </c>
      <c r="X255" s="2">
        <f t="shared" si="6"/>
        <v>11061.857142850757</v>
      </c>
      <c r="Y255" s="2">
        <f t="shared" si="43"/>
        <v>47816664.323409513</v>
      </c>
      <c r="Z255" s="2" t="str">
        <f t="shared" si="8"/>
        <v>MEEP</v>
      </c>
      <c r="AA255" s="2">
        <f>IF(Z255="HERE",Y255,AA254+Graph!$G$1*1000)</f>
        <v>65809942.609123796</v>
      </c>
      <c r="AB255" s="2">
        <f t="shared" si="21"/>
        <v>420000</v>
      </c>
      <c r="AC255" s="2">
        <f t="shared" si="44"/>
        <v>46345299.694597594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49879264.984729879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185</v>
      </c>
      <c r="C256" s="7"/>
      <c r="D256" s="2" t="e">
        <f t="shared" si="12"/>
        <v>#N/A</v>
      </c>
      <c r="E256" s="2" t="e">
        <f t="shared" si="22"/>
        <v>#N/A</v>
      </c>
      <c r="F256" s="2">
        <v>1194806.8900360167</v>
      </c>
      <c r="G256" s="2">
        <f t="shared" si="47"/>
        <v>538938.14285714284</v>
      </c>
      <c r="H256" s="2">
        <f t="shared" si="45"/>
        <v>116407258.26602671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2661591.5714285695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1219574.9159663916</v>
      </c>
      <c r="Q256" s="2">
        <f t="shared" si="48"/>
        <v>550000</v>
      </c>
      <c r="R256" s="2">
        <f t="shared" si="46"/>
        <v>118964180.44657856</v>
      </c>
      <c r="S256" s="2">
        <f t="shared" si="17"/>
        <v>538938.14285714924</v>
      </c>
      <c r="T256" s="2">
        <f t="shared" si="18"/>
        <v>11061.857142857276</v>
      </c>
      <c r="U256" s="2">
        <f t="shared" si="19"/>
        <v>550000</v>
      </c>
      <c r="V256" s="2">
        <f t="shared" si="34"/>
        <v>71136454.266026169</v>
      </c>
      <c r="W256" s="2">
        <f t="shared" si="20"/>
        <v>538938.14285714924</v>
      </c>
      <c r="X256" s="2">
        <f t="shared" si="6"/>
        <v>11061.857142850757</v>
      </c>
      <c r="Y256" s="2">
        <f t="shared" si="43"/>
        <v>47827726.180552363</v>
      </c>
      <c r="Z256" s="2" t="str">
        <f t="shared" si="8"/>
        <v>MEEP</v>
      </c>
      <c r="AA256" s="2">
        <f>IF(Z256="HERE",Y256,AA255+Graph!$G$1*1000)</f>
        <v>66229942.609123796</v>
      </c>
      <c r="AB256" s="2">
        <f t="shared" si="21"/>
        <v>420000</v>
      </c>
      <c r="AC256" s="2">
        <f t="shared" si="44"/>
        <v>46345299.694597594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49900264.984729879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186</v>
      </c>
      <c r="C257" s="7"/>
      <c r="D257" s="2" t="e">
        <f t="shared" si="12"/>
        <v>#N/A</v>
      </c>
      <c r="E257" s="2" t="e">
        <f t="shared" si="22"/>
        <v>#N/A</v>
      </c>
      <c r="F257" s="2">
        <v>1198821.2062425017</v>
      </c>
      <c r="G257" s="2">
        <f t="shared" si="47"/>
        <v>538938.14285714284</v>
      </c>
      <c r="H257" s="2">
        <f t="shared" si="45"/>
        <v>116946196.40888385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2672653.4285714268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1223691.6926770806</v>
      </c>
      <c r="Q257" s="2">
        <f t="shared" si="48"/>
        <v>550000</v>
      </c>
      <c r="R257" s="2">
        <f t="shared" si="46"/>
        <v>119514180.44657856</v>
      </c>
      <c r="S257" s="2">
        <f t="shared" si="17"/>
        <v>538938.14285714924</v>
      </c>
      <c r="T257" s="2">
        <f t="shared" si="18"/>
        <v>11061.857142857276</v>
      </c>
      <c r="U257" s="2">
        <f t="shared" si="19"/>
        <v>550000</v>
      </c>
      <c r="V257" s="2">
        <f t="shared" si="34"/>
        <v>71675392.408883318</v>
      </c>
      <c r="W257" s="2">
        <f t="shared" si="20"/>
        <v>538938.14285714924</v>
      </c>
      <c r="X257" s="2">
        <f t="shared" si="6"/>
        <v>11061.857142850757</v>
      </c>
      <c r="Y257" s="2">
        <f t="shared" si="43"/>
        <v>47838788.037695214</v>
      </c>
      <c r="Z257" s="2" t="str">
        <f t="shared" si="8"/>
        <v>MEEP</v>
      </c>
      <c r="AA257" s="2">
        <f>IF(Z257="HERE",Y257,AA256+Graph!$G$1*1000)</f>
        <v>66649942.609123796</v>
      </c>
      <c r="AB257" s="2">
        <f t="shared" si="21"/>
        <v>420000</v>
      </c>
      <c r="AC257" s="2">
        <f t="shared" si="44"/>
        <v>46345299.694597594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49921264.984729879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187</v>
      </c>
      <c r="C258" s="7"/>
      <c r="D258" s="2" t="e">
        <f t="shared" si="12"/>
        <v>#N/A</v>
      </c>
      <c r="E258" s="2" t="e">
        <f t="shared" si="22"/>
        <v>#N/A</v>
      </c>
      <c r="F258" s="2">
        <v>1202835.522448957</v>
      </c>
      <c r="G258" s="2">
        <f t="shared" si="47"/>
        <v>538938.14285714284</v>
      </c>
      <c r="H258" s="2">
        <f t="shared" si="45"/>
        <v>117485134.551741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2683715.2857142841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1227808.4693877399</v>
      </c>
      <c r="Q258" s="2">
        <f t="shared" si="48"/>
        <v>550000</v>
      </c>
      <c r="R258" s="2">
        <f t="shared" si="46"/>
        <v>120064180.44657856</v>
      </c>
      <c r="S258" s="2">
        <f t="shared" si="17"/>
        <v>538938.14285714924</v>
      </c>
      <c r="T258" s="2">
        <f t="shared" si="18"/>
        <v>11061.857142857276</v>
      </c>
      <c r="U258" s="2">
        <f t="shared" si="19"/>
        <v>550000</v>
      </c>
      <c r="V258" s="2">
        <f t="shared" si="34"/>
        <v>72214330.551740468</v>
      </c>
      <c r="W258" s="2">
        <f t="shared" si="20"/>
        <v>538938.14285714924</v>
      </c>
      <c r="X258" s="2">
        <f t="shared" si="6"/>
        <v>11061.857142850757</v>
      </c>
      <c r="Y258" s="2">
        <f t="shared" si="43"/>
        <v>47849849.894838065</v>
      </c>
      <c r="Z258" s="2" t="str">
        <f t="shared" si="8"/>
        <v>MEEP</v>
      </c>
      <c r="AA258" s="2">
        <f>IF(Z258="HERE",Y258,AA257+Graph!$G$1*1000)</f>
        <v>67069942.609123796</v>
      </c>
      <c r="AB258" s="2">
        <f t="shared" si="21"/>
        <v>420000</v>
      </c>
      <c r="AC258" s="2">
        <f t="shared" si="44"/>
        <v>46345299.694597594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49942264.984729879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188</v>
      </c>
      <c r="C259" s="7"/>
      <c r="D259" s="2" t="e">
        <f t="shared" si="12"/>
        <v>#N/A</v>
      </c>
      <c r="E259" s="2" t="e">
        <f t="shared" si="22"/>
        <v>#N/A</v>
      </c>
      <c r="F259" s="2">
        <v>1206849.838655442</v>
      </c>
      <c r="G259" s="2">
        <f t="shared" si="47"/>
        <v>538938.14285714284</v>
      </c>
      <c r="H259" s="2">
        <f t="shared" si="45"/>
        <v>118024072.69459815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2694777.1428571413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1231925.246098429</v>
      </c>
      <c r="Q259" s="2">
        <f t="shared" si="48"/>
        <v>550000</v>
      </c>
      <c r="R259" s="2">
        <f t="shared" si="46"/>
        <v>120614180.44657856</v>
      </c>
      <c r="S259" s="2">
        <f t="shared" si="17"/>
        <v>538938.14285714924</v>
      </c>
      <c r="T259" s="2">
        <f t="shared" si="18"/>
        <v>11061.857142857276</v>
      </c>
      <c r="U259" s="2">
        <f t="shared" si="19"/>
        <v>550000</v>
      </c>
      <c r="V259" s="2">
        <f t="shared" si="34"/>
        <v>72753268.694597617</v>
      </c>
      <c r="W259" s="2">
        <f t="shared" si="20"/>
        <v>538938.14285714924</v>
      </c>
      <c r="X259" s="2">
        <f t="shared" si="6"/>
        <v>11061.857142850757</v>
      </c>
      <c r="Y259" s="2">
        <f t="shared" si="43"/>
        <v>47860911.751980916</v>
      </c>
      <c r="Z259" s="2" t="str">
        <f t="shared" si="8"/>
        <v>MEEP</v>
      </c>
      <c r="AA259" s="2">
        <f>IF(Z259="HERE",Y259,AA258+Graph!$G$1*1000)</f>
        <v>67489942.609123796</v>
      </c>
      <c r="AB259" s="2">
        <f t="shared" si="21"/>
        <v>420000</v>
      </c>
      <c r="AC259" s="2">
        <f t="shared" si="44"/>
        <v>46345299.694597594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49963264.984729879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189</v>
      </c>
      <c r="C260" s="7"/>
      <c r="D260" s="2" t="e">
        <f t="shared" si="12"/>
        <v>#N/A</v>
      </c>
      <c r="E260" s="2" t="e">
        <f t="shared" si="22"/>
        <v>#N/A</v>
      </c>
      <c r="F260" s="2">
        <v>1210864.154861927</v>
      </c>
      <c r="G260" s="2">
        <f t="shared" si="47"/>
        <v>538938.14285714284</v>
      </c>
      <c r="H260" s="2">
        <f t="shared" si="45"/>
        <v>118563010.8374553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2705838.9999999986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1236042.022809118</v>
      </c>
      <c r="Q260" s="2">
        <f t="shared" si="48"/>
        <v>550000</v>
      </c>
      <c r="R260" s="2">
        <f t="shared" si="46"/>
        <v>121164180.44657856</v>
      </c>
      <c r="S260" s="2">
        <f t="shared" si="17"/>
        <v>538938.14285714924</v>
      </c>
      <c r="T260" s="2">
        <f t="shared" si="18"/>
        <v>11061.857142857276</v>
      </c>
      <c r="U260" s="2">
        <f t="shared" si="19"/>
        <v>550000</v>
      </c>
      <c r="V260" s="2">
        <f t="shared" si="34"/>
        <v>73292206.837454766</v>
      </c>
      <c r="W260" s="2">
        <f t="shared" si="20"/>
        <v>538938.14285714924</v>
      </c>
      <c r="X260" s="2">
        <f t="shared" si="6"/>
        <v>11061.857142850757</v>
      </c>
      <c r="Y260" s="2">
        <f t="shared" si="43"/>
        <v>47871973.609123766</v>
      </c>
      <c r="Z260" s="2" t="str">
        <f t="shared" si="8"/>
        <v>MEEP</v>
      </c>
      <c r="AA260" s="2">
        <f>IF(Z260="HERE",Y260,AA259+Graph!$G$1*1000)</f>
        <v>67909942.609123796</v>
      </c>
      <c r="AB260" s="2">
        <f t="shared" si="21"/>
        <v>420000</v>
      </c>
      <c r="AC260" s="2">
        <f t="shared" si="44"/>
        <v>46345299.694597594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49984264.984729879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190</v>
      </c>
      <c r="C261" s="7"/>
      <c r="D261" s="2" t="e">
        <f t="shared" si="12"/>
        <v>#N/A</v>
      </c>
      <c r="E261" s="2" t="e">
        <f t="shared" si="22"/>
        <v>#N/A</v>
      </c>
      <c r="F261" s="2">
        <v>1214878.4710684121</v>
      </c>
      <c r="G261" s="2">
        <f t="shared" si="47"/>
        <v>538938.14285714284</v>
      </c>
      <c r="H261" s="2">
        <f t="shared" si="45"/>
        <v>119101948.98031245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2716900.8571428559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1240158.7995198071</v>
      </c>
      <c r="Q261" s="2">
        <f t="shared" si="48"/>
        <v>550000</v>
      </c>
      <c r="R261" s="2">
        <f t="shared" si="46"/>
        <v>121714180.44657856</v>
      </c>
      <c r="S261" s="2">
        <f t="shared" si="17"/>
        <v>538938.14285714924</v>
      </c>
      <c r="T261" s="2">
        <f t="shared" si="18"/>
        <v>11061.857142857276</v>
      </c>
      <c r="U261" s="2">
        <f t="shared" si="19"/>
        <v>550000</v>
      </c>
      <c r="V261" s="2">
        <f t="shared" si="34"/>
        <v>73831144.980311915</v>
      </c>
      <c r="W261" s="2">
        <f t="shared" si="20"/>
        <v>538938.14285714924</v>
      </c>
      <c r="X261" s="2">
        <f t="shared" si="6"/>
        <v>11061.857142850757</v>
      </c>
      <c r="Y261" s="2">
        <f t="shared" si="43"/>
        <v>47883035.466266617</v>
      </c>
      <c r="Z261" s="2" t="str">
        <f t="shared" si="8"/>
        <v>MEEP</v>
      </c>
      <c r="AA261" s="2">
        <f>IF(Z261="HERE",Y261,AA260+Graph!$G$1*1000)</f>
        <v>68329942.609123796</v>
      </c>
      <c r="AB261" s="2">
        <f t="shared" si="21"/>
        <v>420000</v>
      </c>
      <c r="AC261" s="2">
        <f t="shared" si="44"/>
        <v>46345299.694597594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50005264.984729879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191</v>
      </c>
      <c r="C262" s="7"/>
      <c r="D262" s="2" t="e">
        <f t="shared" si="12"/>
        <v>#N/A</v>
      </c>
      <c r="E262" s="2" t="e">
        <f t="shared" si="22"/>
        <v>#N/A</v>
      </c>
      <c r="F262" s="2">
        <v>1218892.7872748971</v>
      </c>
      <c r="G262" s="2">
        <f t="shared" si="47"/>
        <v>538938.14285714284</v>
      </c>
      <c r="H262" s="2">
        <f t="shared" si="45"/>
        <v>119640887.1231696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2727962.7142857132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1244275.5762304962</v>
      </c>
      <c r="Q262" s="2">
        <f t="shared" si="48"/>
        <v>550000</v>
      </c>
      <c r="R262" s="2">
        <f t="shared" si="46"/>
        <v>122264180.44657856</v>
      </c>
      <c r="S262" s="2">
        <f t="shared" si="17"/>
        <v>538938.14285714924</v>
      </c>
      <c r="T262" s="2">
        <f t="shared" si="18"/>
        <v>11061.857142857276</v>
      </c>
      <c r="U262" s="2">
        <f t="shared" si="19"/>
        <v>550000</v>
      </c>
      <c r="V262" s="2">
        <f t="shared" si="34"/>
        <v>74370083.123169065</v>
      </c>
      <c r="W262" s="2">
        <f t="shared" si="20"/>
        <v>538938.14285714924</v>
      </c>
      <c r="X262" s="2">
        <f t="shared" si="6"/>
        <v>11061.857142850757</v>
      </c>
      <c r="Y262" s="2">
        <f t="shared" si="43"/>
        <v>47894097.323409468</v>
      </c>
      <c r="Z262" s="2" t="str">
        <f t="shared" si="8"/>
        <v>MEEP</v>
      </c>
      <c r="AA262" s="2">
        <f>IF(Z262="HERE",Y262,AA261+Graph!$G$1*1000)</f>
        <v>68749942.609123796</v>
      </c>
      <c r="AB262" s="2">
        <f t="shared" si="21"/>
        <v>420000</v>
      </c>
      <c r="AC262" s="2">
        <f t="shared" si="44"/>
        <v>46345299.694597594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50026264.984729879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192</v>
      </c>
      <c r="C263" s="7"/>
      <c r="D263" s="2" t="e">
        <f t="shared" si="12"/>
        <v>#N/A</v>
      </c>
      <c r="E263" s="2" t="e">
        <f t="shared" si="22"/>
        <v>#N/A</v>
      </c>
      <c r="F263" s="2">
        <v>1222907.1034813821</v>
      </c>
      <c r="G263" s="2">
        <f t="shared" si="47"/>
        <v>538938.14285714284</v>
      </c>
      <c r="H263" s="2">
        <f t="shared" si="45"/>
        <v>120179825.26602675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2739024.5714285704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1248392.3529411852</v>
      </c>
      <c r="Q263" s="2">
        <f t="shared" si="48"/>
        <v>550000</v>
      </c>
      <c r="R263" s="2">
        <f t="shared" si="46"/>
        <v>122814180.44657856</v>
      </c>
      <c r="S263" s="2">
        <f t="shared" si="17"/>
        <v>538938.14285714924</v>
      </c>
      <c r="T263" s="2">
        <f t="shared" si="18"/>
        <v>11061.857142857276</v>
      </c>
      <c r="U263" s="2">
        <f t="shared" si="19"/>
        <v>550000</v>
      </c>
      <c r="V263" s="2">
        <f t="shared" si="34"/>
        <v>74909021.266026214</v>
      </c>
      <c r="W263" s="2">
        <f t="shared" si="20"/>
        <v>538938.14285714924</v>
      </c>
      <c r="X263" s="2">
        <f t="shared" si="6"/>
        <v>11061.857142850757</v>
      </c>
      <c r="Y263" s="2">
        <f t="shared" si="43"/>
        <v>47905159.180552319</v>
      </c>
      <c r="Z263" s="2" t="str">
        <f t="shared" si="8"/>
        <v>MEEP</v>
      </c>
      <c r="AA263" s="2">
        <f>IF(Z263="HERE",Y263,AA262+Graph!$G$1*1000)</f>
        <v>69169942.609123796</v>
      </c>
      <c r="AB263" s="2">
        <f t="shared" si="21"/>
        <v>420000</v>
      </c>
      <c r="AC263" s="2">
        <f t="shared" si="44"/>
        <v>46345299.694597594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50047264.984729879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193</v>
      </c>
      <c r="C264" s="7"/>
      <c r="D264" s="2" t="e">
        <f t="shared" si="12"/>
        <v>#N/A</v>
      </c>
      <c r="E264" s="2" t="e">
        <f t="shared" si="22"/>
        <v>#N/A</v>
      </c>
      <c r="F264" s="2">
        <v>1226921.4196878672</v>
      </c>
      <c r="G264" s="2">
        <f t="shared" si="47"/>
        <v>538938.14285714284</v>
      </c>
      <c r="H264" s="2">
        <f t="shared" si="45"/>
        <v>120718763.4088839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2750086.4285714277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1252509.1296518445</v>
      </c>
      <c r="Q264" s="2">
        <f t="shared" si="48"/>
        <v>550000</v>
      </c>
      <c r="R264" s="2">
        <f t="shared" si="46"/>
        <v>123364180.44657856</v>
      </c>
      <c r="S264" s="2">
        <f t="shared" si="17"/>
        <v>538938.14285714924</v>
      </c>
      <c r="T264" s="2">
        <f t="shared" si="18"/>
        <v>11061.857142857276</v>
      </c>
      <c r="U264" s="2">
        <f t="shared" si="19"/>
        <v>550000</v>
      </c>
      <c r="V264" s="2">
        <f t="shared" si="34"/>
        <v>75447959.408883363</v>
      </c>
      <c r="W264" s="2">
        <f t="shared" si="20"/>
        <v>538938.14285714924</v>
      </c>
      <c r="X264" s="2">
        <f t="shared" si="6"/>
        <v>11061.857142850757</v>
      </c>
      <c r="Y264" s="2">
        <f t="shared" si="43"/>
        <v>47916221.037695169</v>
      </c>
      <c r="Z264" s="2" t="str">
        <f t="shared" si="8"/>
        <v>MEEP</v>
      </c>
      <c r="AA264" s="2">
        <f>IF(Z264="HERE",Y264,AA263+Graph!$G$1*1000)</f>
        <v>69589942.609123796</v>
      </c>
      <c r="AB264" s="2">
        <f t="shared" si="21"/>
        <v>420000</v>
      </c>
      <c r="AC264" s="2">
        <f t="shared" si="44"/>
        <v>46345299.694597594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50068264.984729879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194</v>
      </c>
      <c r="C265" s="7"/>
      <c r="D265" s="2" t="e">
        <f t="shared" si="12"/>
        <v>#N/A</v>
      </c>
      <c r="E265" s="2" t="e">
        <f t="shared" si="22"/>
        <v>#N/A</v>
      </c>
      <c r="F265" s="2">
        <v>1230935.7358943522</v>
      </c>
      <c r="G265" s="2">
        <f t="shared" si="47"/>
        <v>538938.14285714284</v>
      </c>
      <c r="H265" s="2">
        <f t="shared" si="45"/>
        <v>121257701.55174105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2761148.285714285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1256625.9063625336</v>
      </c>
      <c r="Q265" s="2">
        <f t="shared" si="48"/>
        <v>550000</v>
      </c>
      <c r="R265" s="2">
        <f t="shared" si="46"/>
        <v>123914180.44657856</v>
      </c>
      <c r="S265" s="2">
        <f t="shared" si="17"/>
        <v>538938.14285714924</v>
      </c>
      <c r="T265" s="2">
        <f t="shared" si="18"/>
        <v>11061.857142857276</v>
      </c>
      <c r="U265" s="2">
        <f t="shared" si="19"/>
        <v>550000</v>
      </c>
      <c r="V265" s="2">
        <f t="shared" si="34"/>
        <v>75986897.551740512</v>
      </c>
      <c r="W265" s="2">
        <f t="shared" si="20"/>
        <v>538938.14285714924</v>
      </c>
      <c r="X265" s="2">
        <f t="shared" si="6"/>
        <v>11061.857142850757</v>
      </c>
      <c r="Y265" s="2">
        <f t="shared" si="43"/>
        <v>47927282.89483802</v>
      </c>
      <c r="Z265" s="2" t="str">
        <f t="shared" si="8"/>
        <v>MEEP</v>
      </c>
      <c r="AA265" s="2">
        <f>IF(Z265="HERE",Y265,AA264+Graph!$G$1*1000)</f>
        <v>70009942.609123796</v>
      </c>
      <c r="AB265" s="2">
        <f t="shared" si="21"/>
        <v>420000</v>
      </c>
      <c r="AC265" s="2">
        <f t="shared" si="44"/>
        <v>46345299.694597594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50089264.984729879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195</v>
      </c>
      <c r="C266" s="7"/>
      <c r="D266" s="2" t="e">
        <f t="shared" si="12"/>
        <v>#N/A</v>
      </c>
      <c r="E266" s="2" t="e">
        <f t="shared" si="22"/>
        <v>#N/A</v>
      </c>
      <c r="F266" s="2">
        <v>1234950.0521008372</v>
      </c>
      <c r="G266" s="2">
        <f t="shared" si="47"/>
        <v>538938.14285714284</v>
      </c>
      <c r="H266" s="2">
        <f t="shared" si="45"/>
        <v>121796639.6945982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2772210.1428571423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1260742.6830732226</v>
      </c>
      <c r="Q266" s="2">
        <f t="shared" si="48"/>
        <v>550000</v>
      </c>
      <c r="R266" s="2">
        <f t="shared" si="46"/>
        <v>124464180.44657856</v>
      </c>
      <c r="S266" s="2">
        <f t="shared" si="17"/>
        <v>538938.14285714924</v>
      </c>
      <c r="T266" s="2">
        <f t="shared" si="18"/>
        <v>11061.857142857276</v>
      </c>
      <c r="U266" s="2">
        <f t="shared" si="19"/>
        <v>550000</v>
      </c>
      <c r="V266" s="2">
        <f t="shared" si="34"/>
        <v>76525835.694597661</v>
      </c>
      <c r="W266" s="2">
        <f t="shared" si="20"/>
        <v>538938.14285714924</v>
      </c>
      <c r="X266" s="2">
        <f t="shared" si="6"/>
        <v>11061.857142850757</v>
      </c>
      <c r="Y266" s="2">
        <f t="shared" si="43"/>
        <v>47938344.751980871</v>
      </c>
      <c r="Z266" s="2" t="str">
        <f t="shared" si="8"/>
        <v>MEEP</v>
      </c>
      <c r="AA266" s="2">
        <f>IF(Z266="HERE",Y266,AA265+Graph!$G$1*1000)</f>
        <v>70429942.609123796</v>
      </c>
      <c r="AB266" s="2">
        <f t="shared" si="21"/>
        <v>420000</v>
      </c>
      <c r="AC266" s="2">
        <f t="shared" si="44"/>
        <v>46345299.694597594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50110264.984729879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196</v>
      </c>
      <c r="C267" s="7"/>
      <c r="D267" s="2" t="e">
        <f t="shared" si="12"/>
        <v>#N/A</v>
      </c>
      <c r="E267" s="2" t="e">
        <f t="shared" si="22"/>
        <v>#N/A</v>
      </c>
      <c r="F267" s="2">
        <v>1238964.3683073223</v>
      </c>
      <c r="G267" s="2">
        <f t="shared" si="47"/>
        <v>538938.14285714284</v>
      </c>
      <c r="H267" s="2">
        <f t="shared" si="45"/>
        <v>122335577.83745535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2783271.9999999995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1264859.4597839117</v>
      </c>
      <c r="Q267" s="2">
        <f t="shared" si="48"/>
        <v>550000</v>
      </c>
      <c r="R267" s="2">
        <f t="shared" si="46"/>
        <v>125014180.44657856</v>
      </c>
      <c r="S267" s="2">
        <f t="shared" si="17"/>
        <v>538938.14285714924</v>
      </c>
      <c r="T267" s="2">
        <f t="shared" si="18"/>
        <v>11061.857142857276</v>
      </c>
      <c r="U267" s="2">
        <f t="shared" si="19"/>
        <v>550000</v>
      </c>
      <c r="V267" s="2">
        <f t="shared" si="34"/>
        <v>77064773.837454811</v>
      </c>
      <c r="W267" s="2">
        <f t="shared" si="20"/>
        <v>538938.14285714924</v>
      </c>
      <c r="X267" s="2">
        <f t="shared" si="6"/>
        <v>11061.857142850757</v>
      </c>
      <c r="Y267" s="2">
        <f t="shared" si="43"/>
        <v>47949406.609123722</v>
      </c>
      <c r="Z267" s="2" t="str">
        <f t="shared" si="8"/>
        <v>MEEP</v>
      </c>
      <c r="AA267" s="2">
        <f>IF(Z267="HERE",Y267,AA266+Graph!$G$1*1000)</f>
        <v>70849942.609123796</v>
      </c>
      <c r="AB267" s="2">
        <f t="shared" si="21"/>
        <v>420000</v>
      </c>
      <c r="AC267" s="2">
        <f t="shared" si="44"/>
        <v>46345299.694597594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50131264.984729879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197</v>
      </c>
      <c r="C268" s="7"/>
      <c r="D268" s="2" t="e">
        <f t="shared" si="12"/>
        <v>#N/A</v>
      </c>
      <c r="E268" s="2" t="e">
        <f t="shared" si="22"/>
        <v>#N/A</v>
      </c>
      <c r="F268" s="2">
        <v>1242978.6845138073</v>
      </c>
      <c r="G268" s="2">
        <f t="shared" si="47"/>
        <v>538938.14285714284</v>
      </c>
      <c r="H268" s="2">
        <f t="shared" si="45"/>
        <v>122874515.9803125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2794333.8571428568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1268976.2364946008</v>
      </c>
      <c r="Q268" s="2">
        <f t="shared" si="48"/>
        <v>550000</v>
      </c>
      <c r="R268" s="2">
        <f t="shared" si="46"/>
        <v>125564180.44657856</v>
      </c>
      <c r="S268" s="2">
        <f t="shared" si="17"/>
        <v>538938.14285714924</v>
      </c>
      <c r="T268" s="2">
        <f t="shared" si="18"/>
        <v>11061.857142857276</v>
      </c>
      <c r="U268" s="2">
        <f t="shared" si="19"/>
        <v>550000</v>
      </c>
      <c r="V268" s="2">
        <f t="shared" si="34"/>
        <v>77603711.98031196</v>
      </c>
      <c r="W268" s="2">
        <f t="shared" si="20"/>
        <v>538938.14285714924</v>
      </c>
      <c r="X268" s="2">
        <f t="shared" si="6"/>
        <v>11061.857142850757</v>
      </c>
      <c r="Y268" s="2">
        <f t="shared" si="43"/>
        <v>47960468.466266572</v>
      </c>
      <c r="Z268" s="2" t="str">
        <f t="shared" si="8"/>
        <v>MEEP</v>
      </c>
      <c r="AA268" s="2">
        <f>IF(Z268="HERE",Y268,AA267+Graph!$G$1*1000)</f>
        <v>71269942.609123796</v>
      </c>
      <c r="AB268" s="2">
        <f t="shared" si="21"/>
        <v>420000</v>
      </c>
      <c r="AC268" s="2">
        <f t="shared" si="44"/>
        <v>46345299.694597594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50152264.984729879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198</v>
      </c>
      <c r="C269" s="7"/>
      <c r="D269" s="2" t="e">
        <f t="shared" si="12"/>
        <v>#N/A</v>
      </c>
      <c r="E269" s="2" t="e">
        <f t="shared" si="22"/>
        <v>#N/A</v>
      </c>
      <c r="F269" s="2">
        <v>1246993.0007202923</v>
      </c>
      <c r="G269" s="2">
        <f t="shared" si="47"/>
        <v>538938.14285714284</v>
      </c>
      <c r="H269" s="2">
        <f t="shared" si="45"/>
        <v>123413454.12316965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2805395.7142857141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1273093.0132052898</v>
      </c>
      <c r="Q269" s="2">
        <f t="shared" si="48"/>
        <v>550000</v>
      </c>
      <c r="R269" s="2">
        <f t="shared" si="46"/>
        <v>126114180.44657856</v>
      </c>
      <c r="S269" s="2">
        <f t="shared" si="17"/>
        <v>538938.14285714924</v>
      </c>
      <c r="T269" s="2">
        <f t="shared" si="18"/>
        <v>11061.857142857276</v>
      </c>
      <c r="U269" s="2">
        <f t="shared" si="19"/>
        <v>550000</v>
      </c>
      <c r="V269" s="2">
        <f t="shared" si="34"/>
        <v>78142650.123169109</v>
      </c>
      <c r="W269" s="2">
        <f t="shared" si="20"/>
        <v>538938.14285714924</v>
      </c>
      <c r="X269" s="2">
        <f t="shared" si="6"/>
        <v>11061.857142850757</v>
      </c>
      <c r="Y269" s="2">
        <f t="shared" si="43"/>
        <v>47971530.323409423</v>
      </c>
      <c r="Z269" s="2" t="str">
        <f t="shared" si="8"/>
        <v>MEEP</v>
      </c>
      <c r="AA269" s="2">
        <f>IF(Z269="HERE",Y269,AA268+Graph!$G$1*1000)</f>
        <v>71689942.609123796</v>
      </c>
      <c r="AB269" s="2">
        <f t="shared" si="21"/>
        <v>420000</v>
      </c>
      <c r="AC269" s="2">
        <f t="shared" si="44"/>
        <v>46345299.694597594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199</v>
      </c>
      <c r="C270" s="7"/>
      <c r="D270" s="2" t="e">
        <f t="shared" si="12"/>
        <v>#N/A</v>
      </c>
      <c r="E270" s="2" t="e">
        <f t="shared" si="22"/>
        <v>#N/A</v>
      </c>
      <c r="F270" s="2">
        <v>1251007.3169267476</v>
      </c>
      <c r="G270" s="2">
        <f t="shared" si="47"/>
        <v>538938.14285714284</v>
      </c>
      <c r="H270" s="2">
        <f t="shared" si="45"/>
        <v>123952392.26602679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2816457.5714285714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1277209.7899159491</v>
      </c>
      <c r="Q270" s="2">
        <f t="shared" si="48"/>
        <v>550000</v>
      </c>
      <c r="R270" s="2">
        <f t="shared" si="46"/>
        <v>126664180.44657856</v>
      </c>
      <c r="S270" s="2">
        <f t="shared" si="17"/>
        <v>538938.14285714924</v>
      </c>
      <c r="T270" s="2">
        <f t="shared" si="18"/>
        <v>11061.857142857276</v>
      </c>
      <c r="U270" s="2">
        <f t="shared" si="19"/>
        <v>550000</v>
      </c>
      <c r="V270" s="2">
        <f t="shared" si="34"/>
        <v>78681588.266026258</v>
      </c>
      <c r="W270" s="2">
        <f t="shared" si="20"/>
        <v>538938.14285714924</v>
      </c>
      <c r="X270" s="2">
        <f t="shared" si="6"/>
        <v>11061.857142850757</v>
      </c>
      <c r="Y270" s="2">
        <f t="shared" si="43"/>
        <v>47982592.180552274</v>
      </c>
      <c r="Z270" s="2" t="str">
        <f t="shared" si="8"/>
        <v>MEEP</v>
      </c>
      <c r="AA270" s="2">
        <f>IF(Z270="HERE",Y270,AA269+Graph!$G$1*1000)</f>
        <v>72109942.609123796</v>
      </c>
      <c r="AB270" s="2">
        <f t="shared" si="21"/>
        <v>420000</v>
      </c>
      <c r="AC270" s="2">
        <f t="shared" si="44"/>
        <v>46345299.694597594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200</v>
      </c>
      <c r="C271" s="7"/>
      <c r="D271" s="2" t="e">
        <f t="shared" si="12"/>
        <v>#N/A</v>
      </c>
      <c r="E271" s="2" t="e">
        <f t="shared" si="22"/>
        <v>#N/A</v>
      </c>
      <c r="F271" s="2">
        <v>1255021.6331332326</v>
      </c>
      <c r="G271" s="2">
        <f t="shared" si="47"/>
        <v>538938.14285714284</v>
      </c>
      <c r="H271" s="2">
        <f t="shared" si="45"/>
        <v>124491330.40888394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2827519.4285714286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1281326.5666266382</v>
      </c>
      <c r="Q271" s="2">
        <f t="shared" si="48"/>
        <v>550000</v>
      </c>
      <c r="R271" s="2">
        <f t="shared" si="46"/>
        <v>127214180.44657856</v>
      </c>
      <c r="S271" s="2">
        <f t="shared" si="17"/>
        <v>538938.14285714924</v>
      </c>
      <c r="T271" s="2">
        <f t="shared" si="18"/>
        <v>11061.857142857276</v>
      </c>
      <c r="U271" s="2">
        <f t="shared" si="19"/>
        <v>550000</v>
      </c>
      <c r="V271" s="2">
        <f t="shared" si="34"/>
        <v>79220526.408883408</v>
      </c>
      <c r="W271" s="2">
        <f t="shared" si="20"/>
        <v>538938.14285714924</v>
      </c>
      <c r="X271" s="2">
        <f t="shared" si="6"/>
        <v>11061.857142850757</v>
      </c>
      <c r="Y271" s="2">
        <f t="shared" si="43"/>
        <v>47993654.037695125</v>
      </c>
      <c r="Z271" s="2" t="str">
        <f t="shared" si="8"/>
        <v>MEEP</v>
      </c>
      <c r="AA271" s="2">
        <f>IF(Z271="HERE",Y271,AA270+Graph!$G$1*1000)</f>
        <v>72529942.609123796</v>
      </c>
      <c r="AB271" s="2">
        <f t="shared" si="21"/>
        <v>420000</v>
      </c>
      <c r="AC271" s="2">
        <f t="shared" si="44"/>
        <v>46345299.694597594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201</v>
      </c>
      <c r="C272" s="7"/>
      <c r="D272" s="2" t="e">
        <f t="shared" si="12"/>
        <v>#N/A</v>
      </c>
      <c r="E272" s="2" t="e">
        <f t="shared" si="22"/>
        <v>#N/A</v>
      </c>
      <c r="F272" s="2">
        <v>1259035.9493397176</v>
      </c>
      <c r="G272" s="2">
        <f t="shared" si="47"/>
        <v>538938.14285714284</v>
      </c>
      <c r="H272" s="2">
        <f t="shared" si="45"/>
        <v>125030268.55174109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2838581.2857142859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1285443.3433373272</v>
      </c>
      <c r="Q272" s="2">
        <f t="shared" si="48"/>
        <v>550000</v>
      </c>
      <c r="R272" s="2">
        <f t="shared" si="46"/>
        <v>127764180.44657856</v>
      </c>
      <c r="S272" s="2">
        <f t="shared" si="17"/>
        <v>538938.14285714924</v>
      </c>
      <c r="T272" s="2">
        <f t="shared" si="18"/>
        <v>11061.857142857276</v>
      </c>
      <c r="U272" s="2">
        <f t="shared" si="19"/>
        <v>550000</v>
      </c>
      <c r="V272" s="2">
        <f t="shared" si="34"/>
        <v>79759464.551740557</v>
      </c>
      <c r="W272" s="2">
        <f t="shared" si="20"/>
        <v>538938.14285714924</v>
      </c>
      <c r="X272" s="2">
        <f t="shared" si="6"/>
        <v>11061.857142850757</v>
      </c>
      <c r="Y272" s="2">
        <f t="shared" si="43"/>
        <v>48004715.894837976</v>
      </c>
      <c r="Z272" s="2" t="str">
        <f t="shared" si="8"/>
        <v>MEEP</v>
      </c>
      <c r="AA272" s="2">
        <f>IF(Z272="HERE",Y272,AA271+Graph!$G$1*1000)</f>
        <v>72949942.609123796</v>
      </c>
      <c r="AB272" s="2">
        <f t="shared" si="21"/>
        <v>420000</v>
      </c>
      <c r="AC272" s="2">
        <f t="shared" si="44"/>
        <v>46345299.694597594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202</v>
      </c>
      <c r="C273" s="7"/>
      <c r="D273" s="2" t="e">
        <f t="shared" si="12"/>
        <v>#N/A</v>
      </c>
      <c r="E273" s="2" t="e">
        <f t="shared" si="22"/>
        <v>#N/A</v>
      </c>
      <c r="F273" s="2">
        <v>1263050.2655462027</v>
      </c>
      <c r="G273" s="2">
        <f t="shared" si="47"/>
        <v>538938.14285714284</v>
      </c>
      <c r="H273" s="2">
        <f t="shared" si="45"/>
        <v>125569206.69459824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2849643.1428571432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1289560.1200480163</v>
      </c>
      <c r="Q273" s="2">
        <f t="shared" si="48"/>
        <v>550000</v>
      </c>
      <c r="R273" s="2">
        <f t="shared" si="46"/>
        <v>128314180.44657856</v>
      </c>
      <c r="S273" s="2">
        <f t="shared" si="17"/>
        <v>538938.14285714924</v>
      </c>
      <c r="T273" s="2">
        <f t="shared" si="18"/>
        <v>11061.857142857276</v>
      </c>
      <c r="U273" s="2">
        <f t="shared" si="19"/>
        <v>550000</v>
      </c>
      <c r="V273" s="2">
        <f t="shared" si="34"/>
        <v>80298402.694597706</v>
      </c>
      <c r="W273" s="2">
        <f t="shared" si="20"/>
        <v>538938.14285714924</v>
      </c>
      <c r="X273" s="2">
        <f t="shared" si="6"/>
        <v>11061.857142850757</v>
      </c>
      <c r="Y273" s="2">
        <f t="shared" si="43"/>
        <v>48015777.751980826</v>
      </c>
      <c r="Z273" s="2" t="str">
        <f t="shared" si="8"/>
        <v>MEEP</v>
      </c>
      <c r="AA273" s="2">
        <f>IF(Z273="HERE",Y273,AA272+Graph!$G$1*1000)</f>
        <v>73369942.609123796</v>
      </c>
      <c r="AB273" s="2">
        <f t="shared" si="21"/>
        <v>420000</v>
      </c>
      <c r="AC273" s="2">
        <f t="shared" si="44"/>
        <v>46345299.694597594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203</v>
      </c>
      <c r="C274" s="7"/>
      <c r="D274" s="2" t="e">
        <f t="shared" si="12"/>
        <v>#N/A</v>
      </c>
      <c r="E274" s="2" t="e">
        <f t="shared" si="22"/>
        <v>#N/A</v>
      </c>
      <c r="F274" s="2">
        <v>1267064.5817526877</v>
      </c>
      <c r="G274" s="2">
        <f t="shared" si="47"/>
        <v>538938.14285714284</v>
      </c>
      <c r="H274" s="2">
        <f t="shared" si="45"/>
        <v>126108144.83745539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2860705.0000000005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1293676.8967587054</v>
      </c>
      <c r="Q274" s="2">
        <f t="shared" si="48"/>
        <v>550000</v>
      </c>
      <c r="R274" s="2">
        <f t="shared" si="46"/>
        <v>128864180.44657856</v>
      </c>
      <c r="S274" s="2">
        <f t="shared" si="17"/>
        <v>538938.14285714924</v>
      </c>
      <c r="T274" s="2">
        <f t="shared" si="18"/>
        <v>11061.857142857276</v>
      </c>
      <c r="U274" s="2">
        <f t="shared" si="19"/>
        <v>550000</v>
      </c>
      <c r="V274" s="2">
        <f t="shared" si="34"/>
        <v>80837340.837454855</v>
      </c>
      <c r="W274" s="2">
        <f t="shared" si="20"/>
        <v>538938.14285714924</v>
      </c>
      <c r="X274" s="2">
        <f t="shared" si="6"/>
        <v>11061.857142850757</v>
      </c>
      <c r="Y274" s="2">
        <f t="shared" si="43"/>
        <v>48026839.609123677</v>
      </c>
      <c r="Z274" s="2" t="str">
        <f t="shared" si="8"/>
        <v>MEEP</v>
      </c>
      <c r="AA274" s="2">
        <f>IF(Z274="HERE",Y274,AA273+Graph!$G$1*1000)</f>
        <v>73789942.609123796</v>
      </c>
      <c r="AB274" s="2">
        <f t="shared" si="21"/>
        <v>420000</v>
      </c>
      <c r="AC274" s="2">
        <f t="shared" si="44"/>
        <v>46345299.694597594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204</v>
      </c>
      <c r="C275" s="7"/>
      <c r="D275" s="2" t="e">
        <f t="shared" si="12"/>
        <v>#N/A</v>
      </c>
      <c r="E275" s="2" t="e">
        <f t="shared" si="22"/>
        <v>#N/A</v>
      </c>
      <c r="F275" s="2">
        <v>1271078.8979591727</v>
      </c>
      <c r="G275" s="2">
        <f t="shared" si="47"/>
        <v>538938.14285714284</v>
      </c>
      <c r="H275" s="2">
        <f t="shared" si="45"/>
        <v>126647082.98031254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2871766.8571428577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1297793.6734693944</v>
      </c>
      <c r="Q275" s="2">
        <f t="shared" si="48"/>
        <v>550000</v>
      </c>
      <c r="R275" s="2">
        <f t="shared" si="46"/>
        <v>129414180.44657856</v>
      </c>
      <c r="S275" s="2">
        <f t="shared" si="17"/>
        <v>538938.14285714924</v>
      </c>
      <c r="T275" s="2">
        <f t="shared" si="18"/>
        <v>11061.857142857276</v>
      </c>
      <c r="U275" s="2">
        <f t="shared" si="19"/>
        <v>550000</v>
      </c>
      <c r="V275" s="2">
        <f t="shared" si="34"/>
        <v>81376278.980312005</v>
      </c>
      <c r="W275" s="2">
        <f t="shared" si="20"/>
        <v>538938.14285714924</v>
      </c>
      <c r="X275" s="2">
        <f t="shared" si="6"/>
        <v>11061.857142850757</v>
      </c>
      <c r="Y275" s="2">
        <f t="shared" si="43"/>
        <v>48037901.466266528</v>
      </c>
      <c r="Z275" s="2" t="str">
        <f t="shared" si="8"/>
        <v>MEEP</v>
      </c>
      <c r="AA275" s="2">
        <f>IF(Z275="HERE",Y275,AA274+Graph!$G$1*1000)</f>
        <v>74209942.609123796</v>
      </c>
      <c r="AB275" s="2">
        <f t="shared" si="21"/>
        <v>420000</v>
      </c>
      <c r="AC275" s="2">
        <f t="shared" si="44"/>
        <v>46345299.694597594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205</v>
      </c>
      <c r="C276" s="7"/>
      <c r="D276" s="2" t="e">
        <f t="shared" si="12"/>
        <v>#N/A</v>
      </c>
      <c r="E276" s="2" t="e">
        <f t="shared" si="22"/>
        <v>#N/A</v>
      </c>
      <c r="F276" s="2">
        <v>1275093.2141656578</v>
      </c>
      <c r="G276" s="2">
        <f t="shared" si="47"/>
        <v>538938.14285714284</v>
      </c>
      <c r="H276" s="2">
        <f t="shared" si="45"/>
        <v>127186021.12316969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2882828.714285715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1301910.4501800835</v>
      </c>
      <c r="Q276" s="2">
        <f t="shared" si="48"/>
        <v>550000</v>
      </c>
      <c r="R276" s="2">
        <f t="shared" si="46"/>
        <v>129964180.44657856</v>
      </c>
      <c r="S276" s="2">
        <f t="shared" si="17"/>
        <v>538938.14285714924</v>
      </c>
      <c r="T276" s="2">
        <f t="shared" si="18"/>
        <v>11061.857142857276</v>
      </c>
      <c r="U276" s="2">
        <f t="shared" si="19"/>
        <v>550000</v>
      </c>
      <c r="V276" s="2">
        <f t="shared" si="34"/>
        <v>81915217.123169154</v>
      </c>
      <c r="W276" s="2">
        <f t="shared" si="20"/>
        <v>538938.14285714924</v>
      </c>
      <c r="X276" s="2">
        <f t="shared" si="6"/>
        <v>11061.857142850757</v>
      </c>
      <c r="Y276" s="2">
        <f t="shared" si="43"/>
        <v>48048963.323409379</v>
      </c>
      <c r="Z276" s="2" t="str">
        <f t="shared" si="8"/>
        <v>MEEP</v>
      </c>
      <c r="AA276" s="2">
        <f>IF(Z276="HERE",Y276,AA275+Graph!$G$1*1000)</f>
        <v>74629942.609123796</v>
      </c>
      <c r="AB276" s="2">
        <f t="shared" si="21"/>
        <v>420000</v>
      </c>
      <c r="AC276" s="2">
        <f t="shared" si="44"/>
        <v>46345299.694597594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206</v>
      </c>
      <c r="C277" s="7"/>
      <c r="D277" s="2" t="e">
        <f t="shared" si="12"/>
        <v>#N/A</v>
      </c>
      <c r="E277" s="2" t="e">
        <f t="shared" si="22"/>
        <v>#N/A</v>
      </c>
      <c r="F277" s="2">
        <v>1279107.5303721428</v>
      </c>
      <c r="G277" s="2">
        <f t="shared" si="47"/>
        <v>538938.14285714284</v>
      </c>
      <c r="H277" s="2">
        <f t="shared" si="45"/>
        <v>127724959.26602684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2893890.5714285723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1306027.2268907428</v>
      </c>
      <c r="Q277" s="2">
        <f t="shared" si="48"/>
        <v>550000</v>
      </c>
      <c r="R277" s="2">
        <f t="shared" si="46"/>
        <v>130514180.44657856</v>
      </c>
      <c r="S277" s="2">
        <f t="shared" si="17"/>
        <v>538938.14285714924</v>
      </c>
      <c r="T277" s="2">
        <f t="shared" si="18"/>
        <v>11061.857142857276</v>
      </c>
      <c r="U277" s="2">
        <f t="shared" si="19"/>
        <v>550000</v>
      </c>
      <c r="V277" s="2">
        <f t="shared" si="34"/>
        <v>82454155.266026303</v>
      </c>
      <c r="W277" s="2">
        <f t="shared" si="20"/>
        <v>538938.14285714924</v>
      </c>
      <c r="X277" s="2">
        <f t="shared" si="6"/>
        <v>11061.857142850757</v>
      </c>
      <c r="Y277" s="2">
        <f t="shared" si="43"/>
        <v>48060025.180552229</v>
      </c>
      <c r="Z277" s="2" t="str">
        <f t="shared" si="8"/>
        <v>MEEP</v>
      </c>
      <c r="AA277" s="2">
        <f>IF(Z277="HERE",Y277,AA276+Graph!$G$1*1000)</f>
        <v>75049942.609123796</v>
      </c>
      <c r="AB277" s="2">
        <f t="shared" si="21"/>
        <v>420000</v>
      </c>
      <c r="AC277" s="2">
        <f t="shared" si="44"/>
        <v>46345299.694597594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207</v>
      </c>
      <c r="C278" s="7"/>
      <c r="D278" s="2" t="e">
        <f t="shared" si="12"/>
        <v>#N/A</v>
      </c>
      <c r="E278" s="2" t="e">
        <f t="shared" si="22"/>
        <v>#N/A</v>
      </c>
      <c r="F278" s="2">
        <v>1283121.8465786278</v>
      </c>
      <c r="G278" s="2">
        <f t="shared" si="47"/>
        <v>538938.14285714284</v>
      </c>
      <c r="H278" s="2">
        <f t="shared" si="45"/>
        <v>128263897.40888399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2904952.4285714296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1310144.0036014318</v>
      </c>
      <c r="Q278" s="2">
        <f t="shared" si="48"/>
        <v>550000</v>
      </c>
      <c r="R278" s="2">
        <f t="shared" si="46"/>
        <v>131064180.44657856</v>
      </c>
      <c r="S278" s="2">
        <f t="shared" si="17"/>
        <v>538938.14285714924</v>
      </c>
      <c r="T278" s="2">
        <f t="shared" si="18"/>
        <v>11061.857142857276</v>
      </c>
      <c r="U278" s="2">
        <f t="shared" si="19"/>
        <v>550000</v>
      </c>
      <c r="V278" s="2">
        <f t="shared" si="34"/>
        <v>82993093.408883452</v>
      </c>
      <c r="W278" s="2">
        <f t="shared" si="20"/>
        <v>538938.14285714924</v>
      </c>
      <c r="X278" s="2">
        <f t="shared" si="6"/>
        <v>11061.857142850757</v>
      </c>
      <c r="Y278" s="2">
        <f t="shared" si="43"/>
        <v>48071087.03769508</v>
      </c>
      <c r="Z278" s="2" t="str">
        <f t="shared" si="8"/>
        <v>MEEP</v>
      </c>
      <c r="AA278" s="2">
        <f>IF(Z278="HERE",Y278,AA277+Graph!$G$1*1000)</f>
        <v>75469942.609123796</v>
      </c>
      <c r="AB278" s="2">
        <f t="shared" si="21"/>
        <v>420000</v>
      </c>
      <c r="AC278" s="2">
        <f t="shared" si="44"/>
        <v>46345299.694597594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208</v>
      </c>
      <c r="C279" s="7"/>
      <c r="D279" s="2" t="e">
        <f t="shared" si="12"/>
        <v>#N/A</v>
      </c>
      <c r="E279" s="2" t="e">
        <f t="shared" si="22"/>
        <v>#N/A</v>
      </c>
      <c r="F279" s="2">
        <v>1287136.1627851129</v>
      </c>
      <c r="G279" s="2">
        <f t="shared" si="47"/>
        <v>538938.14285714284</v>
      </c>
      <c r="H279" s="2">
        <f t="shared" si="45"/>
        <v>128802835.55174114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2916014.2857142868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1314260.7803121209</v>
      </c>
      <c r="Q279" s="2">
        <f t="shared" si="48"/>
        <v>550000</v>
      </c>
      <c r="R279" s="2">
        <f t="shared" si="46"/>
        <v>131614180.44657856</v>
      </c>
      <c r="S279" s="2">
        <f t="shared" si="17"/>
        <v>538938.14285714924</v>
      </c>
      <c r="T279" s="2">
        <f t="shared" si="18"/>
        <v>11061.857142857276</v>
      </c>
      <c r="U279" s="2">
        <f t="shared" si="19"/>
        <v>550000</v>
      </c>
      <c r="V279" s="2">
        <f t="shared" si="34"/>
        <v>83532031.551740602</v>
      </c>
      <c r="W279" s="2">
        <f t="shared" si="20"/>
        <v>538938.14285714924</v>
      </c>
      <c r="X279" s="2">
        <f t="shared" si="6"/>
        <v>11061.857142850757</v>
      </c>
      <c r="Y279" s="2">
        <f t="shared" si="43"/>
        <v>48082148.894837931</v>
      </c>
      <c r="Z279" s="2" t="str">
        <f t="shared" si="8"/>
        <v>MEEP</v>
      </c>
      <c r="AA279" s="2">
        <f>IF(Z279="HERE",Y279,AA278+Graph!$G$1*1000)</f>
        <v>75889942.609123796</v>
      </c>
      <c r="AB279" s="2">
        <f t="shared" si="21"/>
        <v>420000</v>
      </c>
      <c r="AC279" s="2">
        <f t="shared" si="44"/>
        <v>46345299.694597594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209</v>
      </c>
      <c r="C280" s="7"/>
      <c r="D280" s="2" t="e">
        <f t="shared" si="12"/>
        <v>#N/A</v>
      </c>
      <c r="E280" s="2" t="e">
        <f t="shared" si="22"/>
        <v>#N/A</v>
      </c>
      <c r="F280" s="2">
        <v>1291150.4789915979</v>
      </c>
      <c r="G280" s="2">
        <f t="shared" si="47"/>
        <v>538938.14285714284</v>
      </c>
      <c r="H280" s="2">
        <f t="shared" si="45"/>
        <v>129341773.69459829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2927076.1428571441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1318377.55702281</v>
      </c>
      <c r="Q280" s="2">
        <f t="shared" si="48"/>
        <v>550000</v>
      </c>
      <c r="R280" s="2">
        <f t="shared" si="46"/>
        <v>132164180.44657856</v>
      </c>
      <c r="S280" s="2">
        <f t="shared" si="17"/>
        <v>538938.14285714924</v>
      </c>
      <c r="T280" s="2">
        <f t="shared" si="18"/>
        <v>11061.857142857276</v>
      </c>
      <c r="U280" s="2">
        <f t="shared" si="19"/>
        <v>550000</v>
      </c>
      <c r="V280" s="2">
        <f t="shared" si="34"/>
        <v>84070969.694597751</v>
      </c>
      <c r="W280" s="2">
        <f t="shared" si="20"/>
        <v>538938.14285714924</v>
      </c>
      <c r="X280" s="2">
        <f t="shared" si="6"/>
        <v>11061.857142850757</v>
      </c>
      <c r="Y280" s="2">
        <f t="shared" si="43"/>
        <v>48093210.751980782</v>
      </c>
      <c r="Z280" s="2" t="str">
        <f t="shared" si="8"/>
        <v>MEEP</v>
      </c>
      <c r="AA280" s="2">
        <f>IF(Z280="HERE",Y280,AA279+Graph!$G$1*1000)</f>
        <v>76309942.609123796</v>
      </c>
      <c r="AB280" s="2">
        <f t="shared" si="21"/>
        <v>420000</v>
      </c>
      <c r="AC280" s="2">
        <f t="shared" si="44"/>
        <v>46345299.694597594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210</v>
      </c>
      <c r="C281" s="7"/>
      <c r="D281" s="2" t="e">
        <f t="shared" si="12"/>
        <v>#N/A</v>
      </c>
      <c r="E281" s="2" t="e">
        <f t="shared" si="22"/>
        <v>#N/A</v>
      </c>
      <c r="F281" s="2">
        <v>1295164.7951980829</v>
      </c>
      <c r="G281" s="2">
        <f t="shared" si="47"/>
        <v>538938.14285714284</v>
      </c>
      <c r="H281" s="2">
        <f t="shared" si="45"/>
        <v>129880711.83745544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2938138.0000000014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1322494.3337334991</v>
      </c>
      <c r="Q281" s="2">
        <f t="shared" si="48"/>
        <v>550000</v>
      </c>
      <c r="R281" s="2">
        <f t="shared" si="46"/>
        <v>132714180.44657856</v>
      </c>
      <c r="S281" s="2">
        <f t="shared" si="17"/>
        <v>538938.14285714924</v>
      </c>
      <c r="T281" s="2">
        <f t="shared" si="18"/>
        <v>11061.857142857276</v>
      </c>
      <c r="U281" s="2">
        <f t="shared" si="19"/>
        <v>550000</v>
      </c>
      <c r="V281" s="2">
        <f t="shared" si="34"/>
        <v>84609907.8374549</v>
      </c>
      <c r="W281" s="2">
        <f t="shared" si="20"/>
        <v>538938.14285714924</v>
      </c>
      <c r="X281" s="2">
        <f t="shared" si="6"/>
        <v>11061.857142850757</v>
      </c>
      <c r="Y281" s="2">
        <f t="shared" si="43"/>
        <v>48104272.609123632</v>
      </c>
      <c r="Z281" s="2" t="str">
        <f t="shared" si="8"/>
        <v>MEEP</v>
      </c>
      <c r="AA281" s="2">
        <f>IF(Z281="HERE",Y281,AA280+Graph!$G$1*1000)</f>
        <v>76729942.609123796</v>
      </c>
      <c r="AB281" s="2">
        <f t="shared" si="21"/>
        <v>420000</v>
      </c>
      <c r="AC281" s="2">
        <f t="shared" si="44"/>
        <v>46345299.694597594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211</v>
      </c>
      <c r="C282" s="7"/>
      <c r="D282" s="2" t="e">
        <f t="shared" si="12"/>
        <v>#N/A</v>
      </c>
      <c r="E282" s="2" t="e">
        <f t="shared" si="22"/>
        <v>#N/A</v>
      </c>
      <c r="F282" s="2">
        <v>1299179.111404568</v>
      </c>
      <c r="G282" s="2">
        <f t="shared" si="47"/>
        <v>538938.14285714284</v>
      </c>
      <c r="H282" s="2">
        <f t="shared" si="45"/>
        <v>130419649.98031259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2949199.8571428587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1326611.1104441881</v>
      </c>
      <c r="Q282" s="2">
        <f t="shared" si="48"/>
        <v>550000</v>
      </c>
      <c r="R282" s="2">
        <f t="shared" si="46"/>
        <v>133264180.44657856</v>
      </c>
      <c r="S282" s="2">
        <f t="shared" si="17"/>
        <v>538938.14285714924</v>
      </c>
      <c r="T282" s="2">
        <f t="shared" si="18"/>
        <v>11061.857142857276</v>
      </c>
      <c r="U282" s="2">
        <f t="shared" si="19"/>
        <v>550000</v>
      </c>
      <c r="V282" s="2">
        <f t="shared" si="34"/>
        <v>85148845.980312049</v>
      </c>
      <c r="W282" s="2">
        <f t="shared" si="20"/>
        <v>538938.14285714924</v>
      </c>
      <c r="X282" s="2">
        <f t="shared" si="6"/>
        <v>11061.857142850757</v>
      </c>
      <c r="Y282" s="2">
        <f t="shared" si="43"/>
        <v>48115334.466266483</v>
      </c>
      <c r="Z282" s="2" t="str">
        <f t="shared" si="8"/>
        <v>MEEP</v>
      </c>
      <c r="AA282" s="2">
        <f>IF(Z282="HERE",Y282,AA281+Graph!$G$1*1000)</f>
        <v>77149942.609123796</v>
      </c>
      <c r="AB282" s="2">
        <f t="shared" si="21"/>
        <v>420000</v>
      </c>
      <c r="AC282" s="2">
        <f t="shared" si="44"/>
        <v>46345299.694597594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212</v>
      </c>
      <c r="C283" s="7"/>
      <c r="D283" s="2" t="e">
        <f t="shared" si="12"/>
        <v>#N/A</v>
      </c>
      <c r="E283" s="2" t="e">
        <f t="shared" si="22"/>
        <v>#N/A</v>
      </c>
      <c r="F283" s="2">
        <v>1303193.4276110232</v>
      </c>
      <c r="G283" s="2">
        <f t="shared" si="47"/>
        <v>538938.14285714284</v>
      </c>
      <c r="H283" s="2">
        <f t="shared" si="45"/>
        <v>130958588.12316974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2960261.7142857159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1330727.8871548474</v>
      </c>
      <c r="Q283" s="2">
        <f t="shared" si="48"/>
        <v>550000</v>
      </c>
      <c r="R283" s="2">
        <f t="shared" si="46"/>
        <v>133814180.44657856</v>
      </c>
      <c r="S283" s="2">
        <f t="shared" si="17"/>
        <v>538938.14285714924</v>
      </c>
      <c r="T283" s="2">
        <f t="shared" si="18"/>
        <v>11061.857142857276</v>
      </c>
      <c r="U283" s="2">
        <f t="shared" si="19"/>
        <v>550000</v>
      </c>
      <c r="V283" s="2">
        <f t="shared" si="34"/>
        <v>85687784.123169199</v>
      </c>
      <c r="W283" s="2">
        <f t="shared" si="20"/>
        <v>538938.14285714924</v>
      </c>
      <c r="X283" s="2">
        <f t="shared" si="6"/>
        <v>11061.857142850757</v>
      </c>
      <c r="Y283" s="2">
        <f t="shared" si="43"/>
        <v>48126396.323409334</v>
      </c>
      <c r="Z283" s="2" t="str">
        <f t="shared" si="8"/>
        <v>MEEP</v>
      </c>
      <c r="AA283" s="2">
        <f>IF(Z283="HERE",Y283,AA282+Graph!$G$1*1000)</f>
        <v>77569942.609123796</v>
      </c>
      <c r="AB283" s="2">
        <f t="shared" si="21"/>
        <v>420000</v>
      </c>
      <c r="AC283" s="2">
        <f t="shared" si="44"/>
        <v>46345299.694597594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213</v>
      </c>
      <c r="C284" s="7"/>
      <c r="D284" s="2" t="e">
        <f t="shared" si="12"/>
        <v>#N/A</v>
      </c>
      <c r="E284" s="2" t="e">
        <f t="shared" si="22"/>
        <v>#N/A</v>
      </c>
      <c r="F284" s="2">
        <v>1307207.7438175082</v>
      </c>
      <c r="G284" s="2">
        <f t="shared" si="47"/>
        <v>538938.14285714284</v>
      </c>
      <c r="H284" s="2">
        <f t="shared" si="45"/>
        <v>131497526.26602688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2971323.5714285732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1334844.6638655365</v>
      </c>
      <c r="Q284" s="2">
        <f t="shared" si="48"/>
        <v>550000</v>
      </c>
      <c r="R284" s="2">
        <f t="shared" si="46"/>
        <v>134364180.44657856</v>
      </c>
      <c r="S284" s="2">
        <f t="shared" si="17"/>
        <v>538938.14285714924</v>
      </c>
      <c r="T284" s="2">
        <f t="shared" si="18"/>
        <v>11061.857142857276</v>
      </c>
      <c r="U284" s="2">
        <f t="shared" si="19"/>
        <v>550000</v>
      </c>
      <c r="V284" s="2">
        <f t="shared" si="34"/>
        <v>86226722.266026348</v>
      </c>
      <c r="W284" s="2">
        <f t="shared" si="20"/>
        <v>538938.14285714924</v>
      </c>
      <c r="X284" s="2">
        <f t="shared" si="6"/>
        <v>11061.857142850757</v>
      </c>
      <c r="Y284" s="2">
        <f t="shared" si="43"/>
        <v>48137458.180552185</v>
      </c>
      <c r="Z284" s="2" t="str">
        <f t="shared" si="8"/>
        <v>MEEP</v>
      </c>
      <c r="AA284" s="2">
        <f>IF(Z284="HERE",Y284,AA283+Graph!$G$1*1000)</f>
        <v>77989942.609123796</v>
      </c>
      <c r="AB284" s="2">
        <f t="shared" si="21"/>
        <v>420000</v>
      </c>
      <c r="AC284" s="2">
        <f t="shared" si="44"/>
        <v>46345299.694597594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214</v>
      </c>
      <c r="C285" s="7"/>
      <c r="D285" s="2" t="e">
        <f t="shared" si="12"/>
        <v>#N/A</v>
      </c>
      <c r="E285" s="2" t="e">
        <f t="shared" si="22"/>
        <v>#N/A</v>
      </c>
      <c r="F285" s="2">
        <v>1311222.0600239933</v>
      </c>
      <c r="G285" s="2">
        <f t="shared" si="47"/>
        <v>538938.14285714284</v>
      </c>
      <c r="H285" s="2">
        <f t="shared" si="45"/>
        <v>132036464.40888403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2982385.4285714305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1338961.4405762255</v>
      </c>
      <c r="Q285" s="2">
        <f t="shared" si="48"/>
        <v>550000</v>
      </c>
      <c r="R285" s="2">
        <f t="shared" si="46"/>
        <v>134914180.44657856</v>
      </c>
      <c r="S285" s="2">
        <f t="shared" si="17"/>
        <v>538938.14285714924</v>
      </c>
      <c r="T285" s="2">
        <f t="shared" si="18"/>
        <v>11061.857142857276</v>
      </c>
      <c r="U285" s="2">
        <f t="shared" si="19"/>
        <v>550000</v>
      </c>
      <c r="V285" s="2">
        <f t="shared" si="34"/>
        <v>86765660.408883497</v>
      </c>
      <c r="W285" s="2">
        <f t="shared" si="20"/>
        <v>538938.14285714924</v>
      </c>
      <c r="X285" s="2">
        <f t="shared" si="6"/>
        <v>11061.857142850757</v>
      </c>
      <c r="Y285" s="2">
        <f t="shared" si="43"/>
        <v>48148520.037695035</v>
      </c>
      <c r="Z285" s="2" t="str">
        <f t="shared" si="8"/>
        <v>MEEP</v>
      </c>
      <c r="AA285" s="2">
        <f>IF(Z285="HERE",Y285,AA284+Graph!$G$1*1000)</f>
        <v>78409942.609123796</v>
      </c>
      <c r="AB285" s="2">
        <f t="shared" si="21"/>
        <v>420000</v>
      </c>
      <c r="AC285" s="2">
        <f t="shared" si="44"/>
        <v>46345299.694597594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215</v>
      </c>
      <c r="C286" s="7"/>
      <c r="D286" s="2" t="e">
        <f t="shared" si="12"/>
        <v>#N/A</v>
      </c>
      <c r="E286" s="2" t="e">
        <f t="shared" si="22"/>
        <v>#N/A</v>
      </c>
      <c r="F286" s="2">
        <v>1315236.3762304783</v>
      </c>
      <c r="G286" s="2">
        <f t="shared" si="47"/>
        <v>538938.14285714284</v>
      </c>
      <c r="H286" s="2">
        <f t="shared" si="45"/>
        <v>132575402.55174118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2993447.2857142878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1343078.2172869146</v>
      </c>
      <c r="Q286" s="2">
        <f t="shared" si="48"/>
        <v>550000</v>
      </c>
      <c r="R286" s="2">
        <f t="shared" si="46"/>
        <v>135464180.44657856</v>
      </c>
      <c r="S286" s="2">
        <f t="shared" si="17"/>
        <v>538938.14285714924</v>
      </c>
      <c r="T286" s="2">
        <f t="shared" si="18"/>
        <v>11061.857142857276</v>
      </c>
      <c r="U286" s="2">
        <f t="shared" si="19"/>
        <v>550000</v>
      </c>
      <c r="V286" s="2">
        <f t="shared" si="34"/>
        <v>87304598.551740646</v>
      </c>
      <c r="W286" s="2">
        <f t="shared" si="20"/>
        <v>538938.14285714924</v>
      </c>
      <c r="X286" s="2">
        <f t="shared" ref="X286:X385" si="51">SUM(U286-W286)</f>
        <v>11061.857142850757</v>
      </c>
      <c r="Y286" s="2">
        <f t="shared" si="43"/>
        <v>48159581.894837886</v>
      </c>
      <c r="Z286" s="2" t="str">
        <f t="shared" ref="Z286:Z385" si="52">IF(V286&lt;Y286,"HERE","MEEP")</f>
        <v>MEEP</v>
      </c>
      <c r="AA286" s="2">
        <f>IF(Z286="HERE",Y286,AA285+Graph!$G$1*1000)</f>
        <v>78829942.609123796</v>
      </c>
      <c r="AB286" s="2">
        <f t="shared" si="21"/>
        <v>420000</v>
      </c>
      <c r="AC286" s="2">
        <f t="shared" si="44"/>
        <v>46345299.694597594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216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1319250.6924369633</v>
      </c>
      <c r="G287" s="2">
        <f t="shared" si="47"/>
        <v>538938.14285714284</v>
      </c>
      <c r="H287" s="2">
        <f t="shared" si="45"/>
        <v>133114340.69459833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3004509.1428571451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1347194.9939976037</v>
      </c>
      <c r="Q287" s="2">
        <f t="shared" si="48"/>
        <v>550000</v>
      </c>
      <c r="R287" s="2">
        <f t="shared" si="46"/>
        <v>136014180.44657856</v>
      </c>
      <c r="S287" s="2">
        <f t="shared" ref="S287:S385" si="58">SUM(H287-H286)</f>
        <v>538938.14285714924</v>
      </c>
      <c r="T287" s="2">
        <f t="shared" ref="T287:T385" si="59">SUM(L287-L286)</f>
        <v>11061.857142857276</v>
      </c>
      <c r="U287" s="2">
        <f t="shared" ref="U287:U385" si="60">SUM(R287-R286)</f>
        <v>550000</v>
      </c>
      <c r="V287" s="2">
        <f t="shared" si="34"/>
        <v>87843536.694597796</v>
      </c>
      <c r="W287" s="2">
        <f t="shared" ref="W287:W385" si="61">SUM(V287-V286)</f>
        <v>538938.14285714924</v>
      </c>
      <c r="X287" s="2">
        <f t="shared" si="51"/>
        <v>11061.857142850757</v>
      </c>
      <c r="Y287" s="2">
        <f t="shared" ref="Y287:Y350" si="62">IF(COUNT($C288)=0,IF(COUNT($C287)=1,C287,SUM(Y286+X287)),C287)</f>
        <v>48170643.751980737</v>
      </c>
      <c r="Z287" s="2" t="str">
        <f t="shared" si="52"/>
        <v>MEEP</v>
      </c>
      <c r="AA287" s="2">
        <f>IF(Z287="HERE",Y287,AA286+Graph!$G$1*1000)</f>
        <v>79249942.609123796</v>
      </c>
      <c r="AB287" s="2">
        <f t="shared" ref="AB287:AB385" si="63">SUM(AA287-AA286)</f>
        <v>420000</v>
      </c>
      <c r="AC287" s="2">
        <f t="shared" ref="AC287:AC350" si="64">IF(Z288="HERE",V287,AC286)</f>
        <v>46345299.694597594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217</v>
      </c>
      <c r="C288" s="7"/>
      <c r="D288" s="2" t="e">
        <f t="shared" si="55"/>
        <v>#N/A</v>
      </c>
      <c r="E288" s="2" t="e">
        <f t="shared" si="22"/>
        <v>#N/A</v>
      </c>
      <c r="F288" s="2">
        <v>1323265.0086434484</v>
      </c>
      <c r="G288" s="2">
        <f t="shared" si="47"/>
        <v>538938.14285714284</v>
      </c>
      <c r="H288" s="2">
        <f t="shared" ref="H288:H351" si="65">IF(COUNT($C289)=0,IF(COUNT($C288)=1,C288,SUM(H287+G288)),C288)</f>
        <v>133653278.83745548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3015571.0000000023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1351311.7707082927</v>
      </c>
      <c r="Q288" s="2">
        <f t="shared" si="48"/>
        <v>550000</v>
      </c>
      <c r="R288" s="2">
        <f t="shared" ref="R288:R351" si="66">IF(COUNT($C289)=0,IF(COUNT($C288)=1,M288,SUM(R287+Q288)),M288)</f>
        <v>136564180.44657856</v>
      </c>
      <c r="S288" s="2">
        <f t="shared" si="58"/>
        <v>538938.14285714924</v>
      </c>
      <c r="T288" s="2">
        <f t="shared" si="59"/>
        <v>11061.857142857276</v>
      </c>
      <c r="U288" s="2">
        <f t="shared" si="60"/>
        <v>550000</v>
      </c>
      <c r="V288" s="2">
        <f t="shared" si="34"/>
        <v>88382474.837454945</v>
      </c>
      <c r="W288" s="2">
        <f t="shared" si="61"/>
        <v>538938.14285714924</v>
      </c>
      <c r="X288" s="2">
        <f t="shared" si="51"/>
        <v>11061.857142850757</v>
      </c>
      <c r="Y288" s="2">
        <f t="shared" si="62"/>
        <v>48181705.609123588</v>
      </c>
      <c r="Z288" s="2" t="str">
        <f t="shared" si="52"/>
        <v>MEEP</v>
      </c>
      <c r="AA288" s="2">
        <f>IF(Z288="HERE",Y288,AA287+Graph!$G$1*1000)</f>
        <v>79669942.609123796</v>
      </c>
      <c r="AB288" s="2">
        <f t="shared" si="63"/>
        <v>420000</v>
      </c>
      <c r="AC288" s="2">
        <f t="shared" si="64"/>
        <v>46345299.694597594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218</v>
      </c>
      <c r="C289" s="7"/>
      <c r="D289" s="2" t="e">
        <f t="shared" si="55"/>
        <v>#N/A</v>
      </c>
      <c r="E289" s="2" t="e">
        <f t="shared" si="22"/>
        <v>#N/A</v>
      </c>
      <c r="F289" s="2">
        <v>1327279.3248499334</v>
      </c>
      <c r="G289" s="2">
        <f t="shared" si="47"/>
        <v>538938.14285714284</v>
      </c>
      <c r="H289" s="2">
        <f t="shared" si="65"/>
        <v>134192216.98031263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3026632.8571428596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1355428.547418952</v>
      </c>
      <c r="Q289" s="2">
        <f t="shared" si="48"/>
        <v>550000</v>
      </c>
      <c r="R289" s="2">
        <f t="shared" si="66"/>
        <v>137114180.44657856</v>
      </c>
      <c r="S289" s="2">
        <f t="shared" si="58"/>
        <v>538938.14285714924</v>
      </c>
      <c r="T289" s="2">
        <f t="shared" si="59"/>
        <v>11061.857142857276</v>
      </c>
      <c r="U289" s="2">
        <f t="shared" si="60"/>
        <v>550000</v>
      </c>
      <c r="V289" s="2">
        <f t="shared" si="34"/>
        <v>88921412.980312094</v>
      </c>
      <c r="W289" s="2">
        <f t="shared" si="61"/>
        <v>538938.14285714924</v>
      </c>
      <c r="X289" s="2">
        <f t="shared" si="51"/>
        <v>11061.857142850757</v>
      </c>
      <c r="Y289" s="2">
        <f t="shared" si="62"/>
        <v>48192767.466266438</v>
      </c>
      <c r="Z289" s="2" t="str">
        <f t="shared" si="52"/>
        <v>MEEP</v>
      </c>
      <c r="AA289" s="2">
        <f>IF(Z289="HERE",Y289,AA288+Graph!$G$1*1000)</f>
        <v>80089942.609123796</v>
      </c>
      <c r="AB289" s="2">
        <f t="shared" si="63"/>
        <v>420000</v>
      </c>
      <c r="AC289" s="2">
        <f t="shared" si="64"/>
        <v>46345299.694597594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219</v>
      </c>
      <c r="C290" s="7"/>
      <c r="D290" s="2" t="e">
        <f t="shared" si="55"/>
        <v>#N/A</v>
      </c>
      <c r="E290" s="2" t="e">
        <f t="shared" si="22"/>
        <v>#N/A</v>
      </c>
      <c r="F290" s="2">
        <v>1331293.6410564184</v>
      </c>
      <c r="G290" s="2">
        <f t="shared" si="47"/>
        <v>538938.14285714284</v>
      </c>
      <c r="H290" s="2">
        <f t="shared" si="65"/>
        <v>134731155.12316978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3037694.7142857169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1359545.3241296411</v>
      </c>
      <c r="Q290" s="2">
        <f t="shared" si="48"/>
        <v>550000</v>
      </c>
      <c r="R290" s="2">
        <f t="shared" si="66"/>
        <v>137664180.44657856</v>
      </c>
      <c r="S290" s="2">
        <f t="shared" si="58"/>
        <v>538938.14285714924</v>
      </c>
      <c r="T290" s="2">
        <f t="shared" si="59"/>
        <v>11061.857142857276</v>
      </c>
      <c r="U290" s="2">
        <f t="shared" si="60"/>
        <v>550000</v>
      </c>
      <c r="V290" s="2">
        <f t="shared" si="34"/>
        <v>89460351.123169243</v>
      </c>
      <c r="W290" s="2">
        <f t="shared" si="61"/>
        <v>538938.14285714924</v>
      </c>
      <c r="X290" s="2">
        <f t="shared" si="51"/>
        <v>11061.857142850757</v>
      </c>
      <c r="Y290" s="2">
        <f t="shared" si="62"/>
        <v>48203829.323409289</v>
      </c>
      <c r="Z290" s="2" t="str">
        <f t="shared" si="52"/>
        <v>MEEP</v>
      </c>
      <c r="AA290" s="2">
        <f>IF(Z290="HERE",Y290,AA289+Graph!$G$1*1000)</f>
        <v>80509942.609123796</v>
      </c>
      <c r="AB290" s="2">
        <f t="shared" si="63"/>
        <v>420000</v>
      </c>
      <c r="AC290" s="2">
        <f t="shared" si="64"/>
        <v>46345299.694597594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220</v>
      </c>
      <c r="C291" s="7"/>
      <c r="D291" s="2" t="e">
        <f t="shared" si="55"/>
        <v>#N/A</v>
      </c>
      <c r="E291" s="2" t="e">
        <f t="shared" si="22"/>
        <v>#N/A</v>
      </c>
      <c r="F291" s="2">
        <v>1335307.9572629035</v>
      </c>
      <c r="G291" s="2">
        <f t="shared" si="47"/>
        <v>538938.14285714284</v>
      </c>
      <c r="H291" s="2">
        <f t="shared" si="65"/>
        <v>135270093.26602691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3048756.5714285742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1363662.1008403301</v>
      </c>
      <c r="Q291" s="2">
        <f t="shared" si="48"/>
        <v>550000</v>
      </c>
      <c r="R291" s="2">
        <f t="shared" si="66"/>
        <v>138214180.44657856</v>
      </c>
      <c r="S291" s="2">
        <f t="shared" si="58"/>
        <v>538938.14285713434</v>
      </c>
      <c r="T291" s="2">
        <f t="shared" si="59"/>
        <v>11061.857142857276</v>
      </c>
      <c r="U291" s="2">
        <f t="shared" si="60"/>
        <v>550000</v>
      </c>
      <c r="V291" s="2">
        <f t="shared" si="34"/>
        <v>89999289.266026393</v>
      </c>
      <c r="W291" s="2">
        <f t="shared" si="61"/>
        <v>538938.14285714924</v>
      </c>
      <c r="X291" s="2">
        <f t="shared" si="51"/>
        <v>11061.857142850757</v>
      </c>
      <c r="Y291" s="2">
        <f t="shared" si="62"/>
        <v>48214891.18055214</v>
      </c>
      <c r="Z291" s="2" t="str">
        <f t="shared" si="52"/>
        <v>MEEP</v>
      </c>
      <c r="AA291" s="2">
        <f>IF(Z291="HERE",Y291,AA290+Graph!$G$1*1000)</f>
        <v>80929942.609123796</v>
      </c>
      <c r="AB291" s="2">
        <f t="shared" si="63"/>
        <v>420000</v>
      </c>
      <c r="AC291" s="2">
        <f t="shared" si="64"/>
        <v>46345299.694597594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221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1339322.2734693885</v>
      </c>
      <c r="G292" s="2">
        <f t="shared" si="47"/>
        <v>538938.14285714284</v>
      </c>
      <c r="H292" s="2">
        <f t="shared" si="65"/>
        <v>135809031.40888405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3059818.4285714314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1367778.8775510192</v>
      </c>
      <c r="Q292" s="2">
        <f t="shared" si="48"/>
        <v>550000</v>
      </c>
      <c r="R292" s="2">
        <f t="shared" si="66"/>
        <v>138764180.44657856</v>
      </c>
      <c r="S292" s="2">
        <f t="shared" si="58"/>
        <v>538938.14285713434</v>
      </c>
      <c r="T292" s="2">
        <f t="shared" si="59"/>
        <v>11061.857142857276</v>
      </c>
      <c r="U292" s="2">
        <f t="shared" si="60"/>
        <v>550000</v>
      </c>
      <c r="V292" s="2">
        <f t="shared" si="34"/>
        <v>90538227.408883542</v>
      </c>
      <c r="W292" s="2">
        <f t="shared" si="61"/>
        <v>538938.14285714924</v>
      </c>
      <c r="X292" s="2">
        <f t="shared" si="51"/>
        <v>11061.857142850757</v>
      </c>
      <c r="Y292" s="2">
        <f t="shared" si="62"/>
        <v>48225953.037694991</v>
      </c>
      <c r="Z292" s="2" t="str">
        <f t="shared" si="52"/>
        <v>MEEP</v>
      </c>
      <c r="AA292" s="2">
        <f>IF(Z292="HERE",Y292,AA291+Graph!$G$1*1000)</f>
        <v>81349942.609123796</v>
      </c>
      <c r="AB292" s="2">
        <f t="shared" si="63"/>
        <v>420000</v>
      </c>
      <c r="AC292" s="2">
        <f t="shared" si="64"/>
        <v>46345299.694597594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222</v>
      </c>
      <c r="C293" s="7"/>
      <c r="D293" s="2" t="e">
        <f t="shared" si="55"/>
        <v>#N/A</v>
      </c>
      <c r="E293" s="2" t="e">
        <f t="shared" si="67"/>
        <v>#N/A</v>
      </c>
      <c r="F293" s="2">
        <v>1343336.5896758735</v>
      </c>
      <c r="G293" s="2">
        <f t="shared" si="47"/>
        <v>538938.14285714284</v>
      </c>
      <c r="H293" s="2">
        <f t="shared" si="65"/>
        <v>136347969.55174118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3070880.2857142887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1371895.6542617083</v>
      </c>
      <c r="Q293" s="2">
        <f t="shared" si="48"/>
        <v>550000</v>
      </c>
      <c r="R293" s="2">
        <f t="shared" si="66"/>
        <v>139314180.44657856</v>
      </c>
      <c r="S293" s="2">
        <f t="shared" si="58"/>
        <v>538938.14285713434</v>
      </c>
      <c r="T293" s="2">
        <f t="shared" si="59"/>
        <v>11061.857142857276</v>
      </c>
      <c r="U293" s="2">
        <f t="shared" si="60"/>
        <v>550000</v>
      </c>
      <c r="V293" s="2">
        <f t="shared" si="34"/>
        <v>91077165.551740691</v>
      </c>
      <c r="W293" s="2">
        <f t="shared" si="61"/>
        <v>538938.14285714924</v>
      </c>
      <c r="X293" s="2">
        <f t="shared" si="51"/>
        <v>11061.857142850757</v>
      </c>
      <c r="Y293" s="2">
        <f t="shared" si="62"/>
        <v>48237014.894837841</v>
      </c>
      <c r="Z293" s="2" t="str">
        <f t="shared" si="52"/>
        <v>MEEP</v>
      </c>
      <c r="AA293" s="2">
        <f>IF(Z293="HERE",Y293,AA292+Graph!$G$1*1000)</f>
        <v>81769942.609123796</v>
      </c>
      <c r="AB293" s="2">
        <f t="shared" si="63"/>
        <v>420000</v>
      </c>
      <c r="AC293" s="2">
        <f t="shared" si="64"/>
        <v>46345299.694597594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223</v>
      </c>
      <c r="C294" s="7"/>
      <c r="D294" s="2" t="e">
        <f t="shared" si="55"/>
        <v>#N/A</v>
      </c>
      <c r="E294" s="2" t="e">
        <f t="shared" si="67"/>
        <v>#N/A</v>
      </c>
      <c r="F294" s="2">
        <v>1347350.9058823586</v>
      </c>
      <c r="G294" s="2">
        <f t="shared" ref="G294:G357" si="70">IF(F294&gt;550000,$AK$31*1000,F294)</f>
        <v>538938.14285714284</v>
      </c>
      <c r="H294" s="2">
        <f t="shared" si="65"/>
        <v>136886907.69459832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3081942.142857146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1376012.4309723973</v>
      </c>
      <c r="Q294" s="2">
        <f t="shared" ref="Q294:Q357" si="71">IF(P294&gt;550000,550000,P294)</f>
        <v>550000</v>
      </c>
      <c r="R294" s="2">
        <f t="shared" si="66"/>
        <v>139864180.44657856</v>
      </c>
      <c r="S294" s="2">
        <f t="shared" si="58"/>
        <v>538938.14285713434</v>
      </c>
      <c r="T294" s="2">
        <f t="shared" si="59"/>
        <v>11061.857142857276</v>
      </c>
      <c r="U294" s="2">
        <f t="shared" si="60"/>
        <v>550000</v>
      </c>
      <c r="V294" s="2">
        <f t="shared" si="34"/>
        <v>91616103.69459784</v>
      </c>
      <c r="W294" s="2">
        <f t="shared" si="61"/>
        <v>538938.14285714924</v>
      </c>
      <c r="X294" s="2">
        <f t="shared" si="51"/>
        <v>11061.857142850757</v>
      </c>
      <c r="Y294" s="2">
        <f t="shared" si="62"/>
        <v>48248076.751980692</v>
      </c>
      <c r="Z294" s="2" t="str">
        <f t="shared" si="52"/>
        <v>MEEP</v>
      </c>
      <c r="AA294" s="2">
        <f>IF(Z294="HERE",Y294,AA293+Graph!$G$1*1000)</f>
        <v>82189942.609123796</v>
      </c>
      <c r="AB294" s="2">
        <f t="shared" si="63"/>
        <v>420000</v>
      </c>
      <c r="AC294" s="2">
        <f t="shared" si="64"/>
        <v>46345299.694597594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224</v>
      </c>
      <c r="C295" s="7"/>
      <c r="D295" s="2" t="e">
        <f t="shared" si="55"/>
        <v>#N/A</v>
      </c>
      <c r="E295" s="2" t="e">
        <f t="shared" si="67"/>
        <v>#N/A</v>
      </c>
      <c r="F295" s="2">
        <v>1351365.2220888138</v>
      </c>
      <c r="G295" s="2">
        <f t="shared" si="70"/>
        <v>538938.14285714284</v>
      </c>
      <c r="H295" s="2">
        <f t="shared" si="65"/>
        <v>137425845.83745545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3093004.0000000033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1380129.2076830566</v>
      </c>
      <c r="Q295" s="2">
        <f t="shared" si="71"/>
        <v>550000</v>
      </c>
      <c r="R295" s="2">
        <f t="shared" si="66"/>
        <v>140414180.44657856</v>
      </c>
      <c r="S295" s="2">
        <f t="shared" si="58"/>
        <v>538938.14285713434</v>
      </c>
      <c r="T295" s="2">
        <f t="shared" si="59"/>
        <v>11061.857142857276</v>
      </c>
      <c r="U295" s="2">
        <f t="shared" si="60"/>
        <v>550000</v>
      </c>
      <c r="V295" s="2">
        <f t="shared" si="34"/>
        <v>92155041.83745499</v>
      </c>
      <c r="W295" s="2">
        <f t="shared" si="61"/>
        <v>538938.14285714924</v>
      </c>
      <c r="X295" s="2">
        <f t="shared" si="51"/>
        <v>11061.857142850757</v>
      </c>
      <c r="Y295" s="2">
        <f t="shared" si="62"/>
        <v>48259138.609123543</v>
      </c>
      <c r="Z295" s="2" t="str">
        <f t="shared" si="52"/>
        <v>MEEP</v>
      </c>
      <c r="AA295" s="2">
        <f>IF(Z295="HERE",Y295,AA294+Graph!$G$1*1000)</f>
        <v>82609942.609123796</v>
      </c>
      <c r="AB295" s="2">
        <f t="shared" si="63"/>
        <v>420000</v>
      </c>
      <c r="AC295" s="2">
        <f t="shared" si="64"/>
        <v>46345299.694597594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225</v>
      </c>
      <c r="C296" s="7"/>
      <c r="D296" s="2" t="e">
        <f t="shared" si="55"/>
        <v>#N/A</v>
      </c>
      <c r="E296" s="2" t="e">
        <f t="shared" si="67"/>
        <v>#N/A</v>
      </c>
      <c r="F296" s="2">
        <v>1355379.5382952988</v>
      </c>
      <c r="G296" s="2">
        <f t="shared" si="70"/>
        <v>538938.14285714284</v>
      </c>
      <c r="H296" s="2">
        <f t="shared" si="65"/>
        <v>137964783.98031259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3104065.8571428605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1384245.9843937457</v>
      </c>
      <c r="Q296" s="2">
        <f t="shared" si="71"/>
        <v>550000</v>
      </c>
      <c r="R296" s="2">
        <f t="shared" si="66"/>
        <v>140964180.44657856</v>
      </c>
      <c r="S296" s="2">
        <f t="shared" si="58"/>
        <v>538938.14285713434</v>
      </c>
      <c r="T296" s="2">
        <f t="shared" si="59"/>
        <v>11061.857142857276</v>
      </c>
      <c r="U296" s="2">
        <f t="shared" si="60"/>
        <v>550000</v>
      </c>
      <c r="V296" s="2">
        <f t="shared" si="34"/>
        <v>92693979.980312139</v>
      </c>
      <c r="W296" s="2">
        <f t="shared" si="61"/>
        <v>538938.14285714924</v>
      </c>
      <c r="X296" s="2">
        <f t="shared" si="51"/>
        <v>11061.857142850757</v>
      </c>
      <c r="Y296" s="2">
        <f t="shared" si="62"/>
        <v>48270200.466266394</v>
      </c>
      <c r="Z296" s="2" t="str">
        <f t="shared" si="52"/>
        <v>MEEP</v>
      </c>
      <c r="AA296" s="2">
        <f>IF(Z296="HERE",Y296,AA295+Graph!$G$1*1000)</f>
        <v>83029942.609123796</v>
      </c>
      <c r="AB296" s="2">
        <f t="shared" si="63"/>
        <v>420000</v>
      </c>
      <c r="AC296" s="2">
        <f t="shared" si="64"/>
        <v>46345299.694597594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226</v>
      </c>
      <c r="C297" s="7"/>
      <c r="D297" s="2" t="e">
        <f t="shared" si="55"/>
        <v>#N/A</v>
      </c>
      <c r="E297" s="2" t="e">
        <f t="shared" si="67"/>
        <v>#N/A</v>
      </c>
      <c r="F297" s="2">
        <v>1359393.8545017838</v>
      </c>
      <c r="G297" s="2">
        <f t="shared" si="70"/>
        <v>538938.14285714284</v>
      </c>
      <c r="H297" s="2">
        <f t="shared" si="65"/>
        <v>138503722.12316972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3115127.7142857178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1388362.7611044347</v>
      </c>
      <c r="Q297" s="2">
        <f t="shared" si="71"/>
        <v>550000</v>
      </c>
      <c r="R297" s="2">
        <f t="shared" si="66"/>
        <v>141514180.44657856</v>
      </c>
      <c r="S297" s="2">
        <f t="shared" si="58"/>
        <v>538938.14285713434</v>
      </c>
      <c r="T297" s="2">
        <f t="shared" si="59"/>
        <v>11061.857142857276</v>
      </c>
      <c r="U297" s="2">
        <f t="shared" si="60"/>
        <v>550000</v>
      </c>
      <c r="V297" s="2">
        <f t="shared" si="34"/>
        <v>93232918.123169288</v>
      </c>
      <c r="W297" s="2">
        <f t="shared" si="61"/>
        <v>538938.14285714924</v>
      </c>
      <c r="X297" s="2">
        <f t="shared" si="51"/>
        <v>11061.857142850757</v>
      </c>
      <c r="Y297" s="2">
        <f t="shared" si="62"/>
        <v>48281262.323409244</v>
      </c>
      <c r="Z297" s="2" t="str">
        <f t="shared" si="52"/>
        <v>MEEP</v>
      </c>
      <c r="AA297" s="2">
        <f>IF(Z297="HERE",Y297,AA296+Graph!$G$1*1000)</f>
        <v>83449942.609123796</v>
      </c>
      <c r="AB297" s="2">
        <f t="shared" si="63"/>
        <v>420000</v>
      </c>
      <c r="AC297" s="2">
        <f t="shared" si="64"/>
        <v>46345299.694597594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227</v>
      </c>
      <c r="C298" s="7"/>
      <c r="D298" s="2" t="e">
        <f t="shared" si="55"/>
        <v>#N/A</v>
      </c>
      <c r="E298" s="2" t="e">
        <f t="shared" si="67"/>
        <v>#N/A</v>
      </c>
      <c r="F298" s="2">
        <v>1363408.1707082689</v>
      </c>
      <c r="G298" s="2">
        <f t="shared" si="70"/>
        <v>538938.14285714284</v>
      </c>
      <c r="H298" s="2">
        <f t="shared" si="65"/>
        <v>139042660.26602685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3126189.5714285751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1392479.5378151238</v>
      </c>
      <c r="Q298" s="2">
        <f t="shared" si="71"/>
        <v>550000</v>
      </c>
      <c r="R298" s="2">
        <f t="shared" si="66"/>
        <v>142064180.44657856</v>
      </c>
      <c r="S298" s="2">
        <f t="shared" si="58"/>
        <v>538938.14285713434</v>
      </c>
      <c r="T298" s="2">
        <f t="shared" si="59"/>
        <v>11061.857142857276</v>
      </c>
      <c r="U298" s="2">
        <f t="shared" si="60"/>
        <v>550000</v>
      </c>
      <c r="V298" s="2">
        <f t="shared" si="34"/>
        <v>93771856.266026437</v>
      </c>
      <c r="W298" s="2">
        <f t="shared" si="61"/>
        <v>538938.14285714924</v>
      </c>
      <c r="X298" s="2">
        <f t="shared" si="51"/>
        <v>11061.857142850757</v>
      </c>
      <c r="Y298" s="2">
        <f t="shared" si="62"/>
        <v>48292324.180552095</v>
      </c>
      <c r="Z298" s="2" t="str">
        <f t="shared" si="52"/>
        <v>MEEP</v>
      </c>
      <c r="AA298" s="2">
        <f>IF(Z298="HERE",Y298,AA297+Graph!$G$1*1000)</f>
        <v>83869942.609123796</v>
      </c>
      <c r="AB298" s="2">
        <f t="shared" si="63"/>
        <v>420000</v>
      </c>
      <c r="AC298" s="2">
        <f t="shared" si="64"/>
        <v>46345299.694597594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228</v>
      </c>
      <c r="C299" s="7"/>
      <c r="D299" s="2" t="e">
        <f t="shared" si="55"/>
        <v>#N/A</v>
      </c>
      <c r="E299" s="2" t="e">
        <f t="shared" si="67"/>
        <v>#N/A</v>
      </c>
      <c r="F299" s="2">
        <v>1367422.4869147539</v>
      </c>
      <c r="G299" s="2">
        <f t="shared" si="70"/>
        <v>538938.14285714284</v>
      </c>
      <c r="H299" s="2">
        <f t="shared" si="65"/>
        <v>139581598.40888399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3137251.4285714324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1396596.3145258129</v>
      </c>
      <c r="Q299" s="2">
        <f t="shared" si="71"/>
        <v>550000</v>
      </c>
      <c r="R299" s="2">
        <f t="shared" si="66"/>
        <v>142614180.44657856</v>
      </c>
      <c r="S299" s="2">
        <f t="shared" si="58"/>
        <v>538938.14285713434</v>
      </c>
      <c r="T299" s="2">
        <f t="shared" si="59"/>
        <v>11061.857142857276</v>
      </c>
      <c r="U299" s="2">
        <f t="shared" si="60"/>
        <v>550000</v>
      </c>
      <c r="V299" s="2">
        <f t="shared" si="34"/>
        <v>94310794.408883587</v>
      </c>
      <c r="W299" s="2">
        <f t="shared" si="61"/>
        <v>538938.14285714924</v>
      </c>
      <c r="X299" s="2">
        <f t="shared" si="51"/>
        <v>11061.857142850757</v>
      </c>
      <c r="Y299" s="2">
        <f t="shared" si="62"/>
        <v>48303386.037694946</v>
      </c>
      <c r="Z299" s="2" t="str">
        <f t="shared" si="52"/>
        <v>MEEP</v>
      </c>
      <c r="AA299" s="2">
        <f>IF(Z299="HERE",Y299,AA298+Graph!$G$1*1000)</f>
        <v>84289942.609123796</v>
      </c>
      <c r="AB299" s="2">
        <f t="shared" si="63"/>
        <v>420000</v>
      </c>
      <c r="AC299" s="2">
        <f t="shared" si="64"/>
        <v>46345299.694597594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229</v>
      </c>
      <c r="C300" s="7"/>
      <c r="D300" s="2" t="e">
        <f t="shared" si="55"/>
        <v>#N/A</v>
      </c>
      <c r="E300" s="2" t="e">
        <f t="shared" si="67"/>
        <v>#N/A</v>
      </c>
      <c r="F300" s="2">
        <v>1371436.8031212389</v>
      </c>
      <c r="G300" s="2">
        <f t="shared" si="70"/>
        <v>538938.14285714284</v>
      </c>
      <c r="H300" s="2">
        <f t="shared" si="65"/>
        <v>140120536.55174112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3148313.2857142896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1400713.0912365019</v>
      </c>
      <c r="Q300" s="2">
        <f t="shared" si="71"/>
        <v>550000</v>
      </c>
      <c r="R300" s="2">
        <f t="shared" si="66"/>
        <v>143164180.44657856</v>
      </c>
      <c r="S300" s="2">
        <f t="shared" si="58"/>
        <v>538938.14285713434</v>
      </c>
      <c r="T300" s="2">
        <f t="shared" si="59"/>
        <v>11061.857142857276</v>
      </c>
      <c r="U300" s="2">
        <f t="shared" si="60"/>
        <v>550000</v>
      </c>
      <c r="V300" s="2">
        <f t="shared" si="34"/>
        <v>94849732.551740736</v>
      </c>
      <c r="W300" s="2">
        <f t="shared" si="61"/>
        <v>538938.14285714924</v>
      </c>
      <c r="X300" s="2">
        <f t="shared" si="51"/>
        <v>11061.857142850757</v>
      </c>
      <c r="Y300" s="2">
        <f t="shared" si="62"/>
        <v>48314447.894837797</v>
      </c>
      <c r="Z300" s="2" t="str">
        <f t="shared" si="52"/>
        <v>MEEP</v>
      </c>
      <c r="AA300" s="2">
        <f>IF(Z300="HERE",Y300,AA299+Graph!$G$1*1000)</f>
        <v>84709942.609123796</v>
      </c>
      <c r="AB300" s="2">
        <f t="shared" si="63"/>
        <v>420000</v>
      </c>
      <c r="AC300" s="2">
        <f t="shared" si="64"/>
        <v>46345299.694597594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230</v>
      </c>
      <c r="C301" s="7"/>
      <c r="D301" s="2" t="e">
        <f t="shared" si="55"/>
        <v>#N/A</v>
      </c>
      <c r="E301" s="2" t="e">
        <f t="shared" si="67"/>
        <v>#N/A</v>
      </c>
      <c r="F301" s="2">
        <v>1375451.119327724</v>
      </c>
      <c r="G301" s="2">
        <f t="shared" si="70"/>
        <v>538938.14285714284</v>
      </c>
      <c r="H301" s="2">
        <f t="shared" si="65"/>
        <v>140659474.69459826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3159375.1428571469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1404829.867947191</v>
      </c>
      <c r="Q301" s="2">
        <f t="shared" si="71"/>
        <v>550000</v>
      </c>
      <c r="R301" s="2">
        <f t="shared" si="66"/>
        <v>143714180.44657856</v>
      </c>
      <c r="S301" s="2">
        <f t="shared" si="58"/>
        <v>538938.14285713434</v>
      </c>
      <c r="T301" s="2">
        <f t="shared" si="59"/>
        <v>11061.857142857276</v>
      </c>
      <c r="U301" s="2">
        <f t="shared" si="60"/>
        <v>550000</v>
      </c>
      <c r="V301" s="2">
        <f t="shared" si="34"/>
        <v>95388670.694597885</v>
      </c>
      <c r="W301" s="2">
        <f t="shared" si="61"/>
        <v>538938.14285714924</v>
      </c>
      <c r="X301" s="2">
        <f t="shared" si="51"/>
        <v>11061.857142850757</v>
      </c>
      <c r="Y301" s="2">
        <f t="shared" si="62"/>
        <v>48325509.751980647</v>
      </c>
      <c r="Z301" s="2" t="str">
        <f t="shared" si="52"/>
        <v>MEEP</v>
      </c>
      <c r="AA301" s="2">
        <f>IF(Z301="HERE",Y301,AA300+Graph!$G$1*1000)</f>
        <v>85129942.609123796</v>
      </c>
      <c r="AB301" s="2">
        <f t="shared" si="63"/>
        <v>420000</v>
      </c>
      <c r="AC301" s="2">
        <f t="shared" si="64"/>
        <v>46345299.694597594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231</v>
      </c>
      <c r="C302" s="7"/>
      <c r="D302" s="2" t="e">
        <f t="shared" si="55"/>
        <v>#N/A</v>
      </c>
      <c r="E302" s="2" t="e">
        <f t="shared" si="67"/>
        <v>#N/A</v>
      </c>
      <c r="F302" s="2">
        <v>1379465.435534209</v>
      </c>
      <c r="G302" s="2">
        <f t="shared" si="70"/>
        <v>538938.14285714284</v>
      </c>
      <c r="H302" s="2">
        <f t="shared" si="65"/>
        <v>141198412.83745539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3170437.0000000042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1408946.6446578503</v>
      </c>
      <c r="Q302" s="2">
        <f t="shared" si="71"/>
        <v>550000</v>
      </c>
      <c r="R302" s="2">
        <f t="shared" si="66"/>
        <v>144264180.44657856</v>
      </c>
      <c r="S302" s="2">
        <f t="shared" si="58"/>
        <v>538938.14285713434</v>
      </c>
      <c r="T302" s="2">
        <f t="shared" si="59"/>
        <v>11061.857142857276</v>
      </c>
      <c r="U302" s="2">
        <f t="shared" si="60"/>
        <v>550000</v>
      </c>
      <c r="V302" s="2">
        <f t="shared" si="34"/>
        <v>95927608.837455034</v>
      </c>
      <c r="W302" s="2">
        <f t="shared" si="61"/>
        <v>538938.14285714924</v>
      </c>
      <c r="X302" s="2">
        <f t="shared" si="51"/>
        <v>11061.857142850757</v>
      </c>
      <c r="Y302" s="2">
        <f t="shared" si="62"/>
        <v>48336571.609123498</v>
      </c>
      <c r="Z302" s="2" t="str">
        <f t="shared" si="52"/>
        <v>MEEP</v>
      </c>
      <c r="AA302" s="2">
        <f>IF(Z302="HERE",Y302,AA301+Graph!$G$1*1000)</f>
        <v>85549942.609123796</v>
      </c>
      <c r="AB302" s="2">
        <f t="shared" si="63"/>
        <v>420000</v>
      </c>
      <c r="AC302" s="2">
        <f t="shared" si="64"/>
        <v>46345299.694597594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232</v>
      </c>
      <c r="C303" s="7"/>
      <c r="D303" s="2" t="e">
        <f t="shared" si="55"/>
        <v>#N/A</v>
      </c>
      <c r="E303" s="2" t="e">
        <f t="shared" si="67"/>
        <v>#N/A</v>
      </c>
      <c r="F303" s="2">
        <v>1383479.751740694</v>
      </c>
      <c r="G303" s="2">
        <f t="shared" si="70"/>
        <v>538938.14285714284</v>
      </c>
      <c r="H303" s="2">
        <f t="shared" si="65"/>
        <v>141737350.98031253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3181498.8571428615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1413063.4213685393</v>
      </c>
      <c r="Q303" s="2">
        <f t="shared" si="71"/>
        <v>550000</v>
      </c>
      <c r="R303" s="2">
        <f t="shared" si="66"/>
        <v>144814180.44657856</v>
      </c>
      <c r="S303" s="2">
        <f t="shared" si="58"/>
        <v>538938.14285713434</v>
      </c>
      <c r="T303" s="2">
        <f t="shared" si="59"/>
        <v>11061.857142857276</v>
      </c>
      <c r="U303" s="2">
        <f t="shared" si="60"/>
        <v>550000</v>
      </c>
      <c r="V303" s="2">
        <f t="shared" si="34"/>
        <v>96466546.980312183</v>
      </c>
      <c r="W303" s="2">
        <f t="shared" si="61"/>
        <v>538938.14285714924</v>
      </c>
      <c r="X303" s="2">
        <f t="shared" si="51"/>
        <v>11061.857142850757</v>
      </c>
      <c r="Y303" s="2">
        <f t="shared" si="62"/>
        <v>48347633.466266349</v>
      </c>
      <c r="Z303" s="2" t="str">
        <f t="shared" si="52"/>
        <v>MEEP</v>
      </c>
      <c r="AA303" s="2">
        <f>IF(Z303="HERE",Y303,AA302+Graph!$G$1*1000)</f>
        <v>85969942.609123796</v>
      </c>
      <c r="AB303" s="2">
        <f t="shared" si="63"/>
        <v>420000</v>
      </c>
      <c r="AC303" s="2">
        <f t="shared" si="64"/>
        <v>46345299.694597594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233</v>
      </c>
      <c r="C304" s="7"/>
      <c r="D304" s="2" t="e">
        <f t="shared" si="55"/>
        <v>#N/A</v>
      </c>
      <c r="E304" s="2" t="e">
        <f t="shared" si="67"/>
        <v>#N/A</v>
      </c>
      <c r="F304" s="2">
        <v>1387494.0679471791</v>
      </c>
      <c r="G304" s="2">
        <f t="shared" si="70"/>
        <v>538938.14285714284</v>
      </c>
      <c r="H304" s="2">
        <f t="shared" si="65"/>
        <v>142276289.12316966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3192560.7142857187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1417180.1980792284</v>
      </c>
      <c r="Q304" s="2">
        <f t="shared" si="71"/>
        <v>550000</v>
      </c>
      <c r="R304" s="2">
        <f t="shared" si="66"/>
        <v>145364180.44657856</v>
      </c>
      <c r="S304" s="2">
        <f t="shared" si="58"/>
        <v>538938.14285713434</v>
      </c>
      <c r="T304" s="2">
        <f t="shared" si="59"/>
        <v>11061.857142857276</v>
      </c>
      <c r="U304" s="2">
        <f t="shared" si="60"/>
        <v>550000</v>
      </c>
      <c r="V304" s="2">
        <f t="shared" si="34"/>
        <v>97005485.123169333</v>
      </c>
      <c r="W304" s="2">
        <f t="shared" si="61"/>
        <v>538938.14285714924</v>
      </c>
      <c r="X304" s="2">
        <f t="shared" si="51"/>
        <v>11061.857142850757</v>
      </c>
      <c r="Y304" s="2">
        <f t="shared" si="62"/>
        <v>48358695.3234092</v>
      </c>
      <c r="Z304" s="2" t="str">
        <f t="shared" si="52"/>
        <v>MEEP</v>
      </c>
      <c r="AA304" s="2">
        <f>IF(Z304="HERE",Y304,AA303+Graph!$G$1*1000)</f>
        <v>86389942.609123796</v>
      </c>
      <c r="AB304" s="2">
        <f t="shared" si="63"/>
        <v>420000</v>
      </c>
      <c r="AC304" s="2">
        <f t="shared" si="64"/>
        <v>46345299.694597594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234</v>
      </c>
      <c r="C305" s="7"/>
      <c r="D305" s="2" t="e">
        <f t="shared" si="55"/>
        <v>#N/A</v>
      </c>
      <c r="E305" s="2" t="e">
        <f t="shared" si="67"/>
        <v>#N/A</v>
      </c>
      <c r="F305" s="2">
        <v>1391508.3841536641</v>
      </c>
      <c r="G305" s="2">
        <f t="shared" si="70"/>
        <v>538938.14285714284</v>
      </c>
      <c r="H305" s="2">
        <f t="shared" si="65"/>
        <v>142815227.26602679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3203622.571428576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1421296.9747899175</v>
      </c>
      <c r="Q305" s="2">
        <f t="shared" si="71"/>
        <v>550000</v>
      </c>
      <c r="R305" s="2">
        <f t="shared" si="66"/>
        <v>145914180.44657856</v>
      </c>
      <c r="S305" s="2">
        <f t="shared" si="58"/>
        <v>538938.14285713434</v>
      </c>
      <c r="T305" s="2">
        <f t="shared" si="59"/>
        <v>11061.857142857276</v>
      </c>
      <c r="U305" s="2">
        <f t="shared" si="60"/>
        <v>550000</v>
      </c>
      <c r="V305" s="2">
        <f t="shared" si="34"/>
        <v>97544423.266026482</v>
      </c>
      <c r="W305" s="2">
        <f t="shared" si="61"/>
        <v>538938.14285714924</v>
      </c>
      <c r="X305" s="2">
        <f t="shared" si="51"/>
        <v>11061.857142850757</v>
      </c>
      <c r="Y305" s="2">
        <f t="shared" si="62"/>
        <v>48369757.18055205</v>
      </c>
      <c r="Z305" s="2" t="str">
        <f t="shared" si="52"/>
        <v>MEEP</v>
      </c>
      <c r="AA305" s="2">
        <f>IF(Z305="HERE",Y305,AA304+Graph!$G$1*1000)</f>
        <v>86809942.609123796</v>
      </c>
      <c r="AB305" s="2">
        <f t="shared" si="63"/>
        <v>420000</v>
      </c>
      <c r="AC305" s="2">
        <f t="shared" si="64"/>
        <v>46345299.694597594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235</v>
      </c>
      <c r="C306" s="7"/>
      <c r="D306" s="2" t="e">
        <f t="shared" si="55"/>
        <v>#N/A</v>
      </c>
      <c r="E306" s="2" t="e">
        <f t="shared" si="67"/>
        <v>#N/A</v>
      </c>
      <c r="F306" s="2">
        <v>1395522.7003601491</v>
      </c>
      <c r="G306" s="2">
        <f t="shared" si="70"/>
        <v>538938.14285714284</v>
      </c>
      <c r="H306" s="2">
        <f t="shared" si="65"/>
        <v>143354165.40888393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3214684.4285714333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1425413.7515006065</v>
      </c>
      <c r="Q306" s="2">
        <f t="shared" si="71"/>
        <v>550000</v>
      </c>
      <c r="R306" s="2">
        <f t="shared" si="66"/>
        <v>146464180.44657856</v>
      </c>
      <c r="S306" s="2">
        <f t="shared" si="58"/>
        <v>538938.14285713434</v>
      </c>
      <c r="T306" s="2">
        <f t="shared" si="59"/>
        <v>11061.857142857276</v>
      </c>
      <c r="U306" s="2">
        <f t="shared" si="60"/>
        <v>550000</v>
      </c>
      <c r="V306" s="2">
        <f t="shared" si="34"/>
        <v>98083361.408883631</v>
      </c>
      <c r="W306" s="2">
        <f t="shared" si="61"/>
        <v>538938.14285714924</v>
      </c>
      <c r="X306" s="2">
        <f t="shared" si="51"/>
        <v>11061.857142850757</v>
      </c>
      <c r="Y306" s="2">
        <f t="shared" si="62"/>
        <v>48380819.037694901</v>
      </c>
      <c r="Z306" s="2" t="str">
        <f t="shared" si="52"/>
        <v>MEEP</v>
      </c>
      <c r="AA306" s="2">
        <f>IF(Z306="HERE",Y306,AA305+Graph!$G$1*1000)</f>
        <v>87229942.609123796</v>
      </c>
      <c r="AB306" s="2">
        <f t="shared" si="63"/>
        <v>420000</v>
      </c>
      <c r="AC306" s="2">
        <f t="shared" si="64"/>
        <v>46345299.694597594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236</v>
      </c>
      <c r="C307" s="7"/>
      <c r="D307" s="2" t="e">
        <f t="shared" si="55"/>
        <v>#N/A</v>
      </c>
      <c r="E307" s="2" t="e">
        <f t="shared" si="67"/>
        <v>#N/A</v>
      </c>
      <c r="F307" s="2">
        <v>1399537.0165666044</v>
      </c>
      <c r="G307" s="2">
        <f t="shared" si="70"/>
        <v>538938.14285714284</v>
      </c>
      <c r="H307" s="2">
        <f t="shared" si="65"/>
        <v>143893103.55174106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3225746.2857142906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1429530.5282112956</v>
      </c>
      <c r="Q307" s="2">
        <f t="shared" si="71"/>
        <v>550000</v>
      </c>
      <c r="R307" s="2">
        <f t="shared" si="66"/>
        <v>147014180.44657856</v>
      </c>
      <c r="S307" s="2">
        <f t="shared" si="58"/>
        <v>538938.14285713434</v>
      </c>
      <c r="T307" s="2">
        <f t="shared" si="59"/>
        <v>11061.857142857276</v>
      </c>
      <c r="U307" s="2">
        <f t="shared" si="60"/>
        <v>550000</v>
      </c>
      <c r="V307" s="2">
        <f t="shared" si="34"/>
        <v>98622299.55174078</v>
      </c>
      <c r="W307" s="2">
        <f t="shared" si="61"/>
        <v>538938.14285714924</v>
      </c>
      <c r="X307" s="2">
        <f t="shared" si="51"/>
        <v>11061.857142850757</v>
      </c>
      <c r="Y307" s="2">
        <f t="shared" si="62"/>
        <v>48391880.894837752</v>
      </c>
      <c r="Z307" s="2" t="str">
        <f t="shared" si="52"/>
        <v>MEEP</v>
      </c>
      <c r="AA307" s="2">
        <f>IF(Z307="HERE",Y307,AA306+Graph!$G$1*1000)</f>
        <v>87649942.609123796</v>
      </c>
      <c r="AB307" s="2">
        <f t="shared" si="63"/>
        <v>420000</v>
      </c>
      <c r="AC307" s="2">
        <f t="shared" si="64"/>
        <v>46345299.694597594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237</v>
      </c>
      <c r="C308" s="7"/>
      <c r="D308" s="2" t="e">
        <f t="shared" si="55"/>
        <v>#N/A</v>
      </c>
      <c r="E308" s="2" t="e">
        <f t="shared" si="67"/>
        <v>#N/A</v>
      </c>
      <c r="F308" s="2">
        <v>1403551.3327730894</v>
      </c>
      <c r="G308" s="2">
        <f t="shared" si="70"/>
        <v>538938.14285714284</v>
      </c>
      <c r="H308" s="2">
        <f t="shared" si="65"/>
        <v>144432041.6945982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3236808.1428571478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1433647.3049219549</v>
      </c>
      <c r="Q308" s="2">
        <f t="shared" si="71"/>
        <v>550000</v>
      </c>
      <c r="R308" s="2">
        <f t="shared" si="66"/>
        <v>147564180.44657856</v>
      </c>
      <c r="S308" s="2">
        <f t="shared" si="58"/>
        <v>538938.14285713434</v>
      </c>
      <c r="T308" s="2">
        <f t="shared" si="59"/>
        <v>11061.857142857276</v>
      </c>
      <c r="U308" s="2">
        <f t="shared" si="60"/>
        <v>550000</v>
      </c>
      <c r="V308" s="2">
        <f t="shared" si="34"/>
        <v>99161237.69459793</v>
      </c>
      <c r="W308" s="2">
        <f t="shared" si="61"/>
        <v>538938.14285714924</v>
      </c>
      <c r="X308" s="2">
        <f t="shared" si="51"/>
        <v>11061.857142850757</v>
      </c>
      <c r="Y308" s="2">
        <f t="shared" si="62"/>
        <v>48402942.751980603</v>
      </c>
      <c r="Z308" s="2" t="str">
        <f t="shared" si="52"/>
        <v>MEEP</v>
      </c>
      <c r="AA308" s="2">
        <f>IF(Z308="HERE",Y308,AA307+Graph!$G$1*1000)</f>
        <v>88069942.609123796</v>
      </c>
      <c r="AB308" s="2">
        <f t="shared" si="63"/>
        <v>420000</v>
      </c>
      <c r="AC308" s="2">
        <f t="shared" si="64"/>
        <v>46345299.694597594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238</v>
      </c>
      <c r="C309" s="7"/>
      <c r="D309" s="2" t="e">
        <f t="shared" si="55"/>
        <v>#N/A</v>
      </c>
      <c r="E309" s="2" t="e">
        <f t="shared" si="67"/>
        <v>#N/A</v>
      </c>
      <c r="F309" s="2">
        <v>1407565.6489795744</v>
      </c>
      <c r="G309" s="2">
        <f t="shared" si="70"/>
        <v>538938.14285714284</v>
      </c>
      <c r="H309" s="2">
        <f t="shared" si="65"/>
        <v>144970979.83745533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3247870.0000000051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1437764.0816326439</v>
      </c>
      <c r="Q309" s="2">
        <f t="shared" si="71"/>
        <v>550000</v>
      </c>
      <c r="R309" s="2">
        <f t="shared" si="66"/>
        <v>148114180.44657856</v>
      </c>
      <c r="S309" s="2">
        <f t="shared" si="58"/>
        <v>538938.14285713434</v>
      </c>
      <c r="T309" s="2">
        <f t="shared" si="59"/>
        <v>11061.857142857276</v>
      </c>
      <c r="U309" s="2">
        <f t="shared" si="60"/>
        <v>550000</v>
      </c>
      <c r="V309" s="2">
        <f t="shared" si="34"/>
        <v>99700175.837455079</v>
      </c>
      <c r="W309" s="2">
        <f t="shared" si="61"/>
        <v>538938.14285714924</v>
      </c>
      <c r="X309" s="2">
        <f t="shared" si="51"/>
        <v>11061.857142850757</v>
      </c>
      <c r="Y309" s="2">
        <f t="shared" si="62"/>
        <v>48414004.609123453</v>
      </c>
      <c r="Z309" s="2" t="str">
        <f t="shared" si="52"/>
        <v>MEEP</v>
      </c>
      <c r="AA309" s="2">
        <f>IF(Z309="HERE",Y309,AA308+Graph!$G$1*1000)</f>
        <v>88489942.609123796</v>
      </c>
      <c r="AB309" s="2">
        <f t="shared" si="63"/>
        <v>420000</v>
      </c>
      <c r="AC309" s="2">
        <f t="shared" si="64"/>
        <v>46345299.694597594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239</v>
      </c>
      <c r="C310" s="7"/>
      <c r="D310" s="2" t="e">
        <f t="shared" si="55"/>
        <v>#N/A</v>
      </c>
      <c r="E310" s="2" t="e">
        <f t="shared" si="67"/>
        <v>#N/A</v>
      </c>
      <c r="F310" s="2">
        <v>1411579.9651860595</v>
      </c>
      <c r="G310" s="2">
        <f t="shared" si="70"/>
        <v>538938.14285714284</v>
      </c>
      <c r="H310" s="2">
        <f t="shared" si="65"/>
        <v>145509917.98031247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3258931.8571428624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1441880.858343333</v>
      </c>
      <c r="Q310" s="2">
        <f t="shared" si="71"/>
        <v>550000</v>
      </c>
      <c r="R310" s="2">
        <f t="shared" si="66"/>
        <v>148664180.44657856</v>
      </c>
      <c r="S310" s="2">
        <f t="shared" si="58"/>
        <v>538938.14285713434</v>
      </c>
      <c r="T310" s="2">
        <f t="shared" si="59"/>
        <v>11061.857142857276</v>
      </c>
      <c r="U310" s="2">
        <f t="shared" si="60"/>
        <v>550000</v>
      </c>
      <c r="V310" s="2">
        <f t="shared" si="34"/>
        <v>100239113.98031223</v>
      </c>
      <c r="W310" s="2">
        <f t="shared" si="61"/>
        <v>538938.14285714924</v>
      </c>
      <c r="X310" s="2">
        <f t="shared" si="51"/>
        <v>11061.857142850757</v>
      </c>
      <c r="Y310" s="2">
        <f t="shared" si="62"/>
        <v>48425066.466266304</v>
      </c>
      <c r="Z310" s="2" t="str">
        <f t="shared" si="52"/>
        <v>MEEP</v>
      </c>
      <c r="AA310" s="2">
        <f>IF(Z310="HERE",Y310,AA309+Graph!$G$1*1000)</f>
        <v>88909942.609123796</v>
      </c>
      <c r="AB310" s="2">
        <f t="shared" si="63"/>
        <v>420000</v>
      </c>
      <c r="AC310" s="2">
        <f t="shared" si="64"/>
        <v>46345299.694597594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240</v>
      </c>
      <c r="C311" s="7"/>
      <c r="D311" s="2" t="e">
        <f t="shared" si="55"/>
        <v>#N/A</v>
      </c>
      <c r="E311" s="2" t="e">
        <f t="shared" si="67"/>
        <v>#N/A</v>
      </c>
      <c r="F311" s="2">
        <v>1415594.2813925445</v>
      </c>
      <c r="G311" s="2">
        <f t="shared" si="70"/>
        <v>538938.14285714284</v>
      </c>
      <c r="H311" s="2">
        <f t="shared" si="65"/>
        <v>146048856.1231696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3269993.7142857197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1445997.6350540221</v>
      </c>
      <c r="Q311" s="2">
        <f t="shared" si="71"/>
        <v>550000</v>
      </c>
      <c r="R311" s="2">
        <f t="shared" si="66"/>
        <v>149214180.44657856</v>
      </c>
      <c r="S311" s="2">
        <f t="shared" si="58"/>
        <v>538938.14285713434</v>
      </c>
      <c r="T311" s="2">
        <f t="shared" si="59"/>
        <v>11061.857142857276</v>
      </c>
      <c r="U311" s="2">
        <f t="shared" si="60"/>
        <v>550000</v>
      </c>
      <c r="V311" s="2">
        <f t="shared" si="34"/>
        <v>100778052.12316938</v>
      </c>
      <c r="W311" s="2">
        <f t="shared" si="61"/>
        <v>538938.14285714924</v>
      </c>
      <c r="X311" s="2">
        <f t="shared" si="51"/>
        <v>11061.857142850757</v>
      </c>
      <c r="Y311" s="2">
        <f t="shared" si="62"/>
        <v>48436128.323409155</v>
      </c>
      <c r="Z311" s="2" t="str">
        <f t="shared" si="52"/>
        <v>MEEP</v>
      </c>
      <c r="AA311" s="2">
        <f>IF(Z311="HERE",Y311,AA310+Graph!$G$1*1000)</f>
        <v>89329942.609123796</v>
      </c>
      <c r="AB311" s="2">
        <f t="shared" si="63"/>
        <v>420000</v>
      </c>
      <c r="AC311" s="2">
        <f t="shared" si="64"/>
        <v>46345299.694597594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241</v>
      </c>
      <c r="C312" s="7"/>
      <c r="D312" s="2" t="e">
        <f t="shared" si="55"/>
        <v>#N/A</v>
      </c>
      <c r="E312" s="2" t="e">
        <f t="shared" si="67"/>
        <v>#N/A</v>
      </c>
      <c r="F312" s="2">
        <v>1419608.5975990295</v>
      </c>
      <c r="G312" s="2">
        <f t="shared" si="70"/>
        <v>538938.14285714284</v>
      </c>
      <c r="H312" s="2">
        <f t="shared" si="65"/>
        <v>146587794.26602674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3281055.5714285769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1450114.4117647111</v>
      </c>
      <c r="Q312" s="2">
        <f t="shared" si="71"/>
        <v>550000</v>
      </c>
      <c r="R312" s="2">
        <f t="shared" si="66"/>
        <v>149764180.44657856</v>
      </c>
      <c r="S312" s="2">
        <f t="shared" si="58"/>
        <v>538938.14285713434</v>
      </c>
      <c r="T312" s="2">
        <f t="shared" si="59"/>
        <v>11061.857142857276</v>
      </c>
      <c r="U312" s="2">
        <f t="shared" si="60"/>
        <v>550000</v>
      </c>
      <c r="V312" s="2">
        <f t="shared" si="34"/>
        <v>101316990.26602653</v>
      </c>
      <c r="W312" s="2">
        <f t="shared" si="61"/>
        <v>538938.14285714924</v>
      </c>
      <c r="X312" s="2">
        <f t="shared" si="51"/>
        <v>11061.857142850757</v>
      </c>
      <c r="Y312" s="2">
        <f t="shared" si="62"/>
        <v>48447190.180552006</v>
      </c>
      <c r="Z312" s="2" t="str">
        <f t="shared" si="52"/>
        <v>MEEP</v>
      </c>
      <c r="AA312" s="2">
        <f>IF(Z312="HERE",Y312,AA311+Graph!$G$1*1000)</f>
        <v>89749942.609123796</v>
      </c>
      <c r="AB312" s="2">
        <f t="shared" si="63"/>
        <v>420000</v>
      </c>
      <c r="AC312" s="2">
        <f t="shared" si="64"/>
        <v>46345299.694597594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242</v>
      </c>
      <c r="C313" s="7"/>
      <c r="D313" s="2" t="e">
        <f t="shared" si="55"/>
        <v>#N/A</v>
      </c>
      <c r="E313" s="2" t="e">
        <f t="shared" si="67"/>
        <v>#N/A</v>
      </c>
      <c r="F313" s="2">
        <v>1423622.9138055146</v>
      </c>
      <c r="G313" s="2">
        <f t="shared" si="70"/>
        <v>538938.14285714284</v>
      </c>
      <c r="H313" s="2">
        <f t="shared" si="65"/>
        <v>147126732.40888387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3292117.4285714342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1454231.1884754002</v>
      </c>
      <c r="Q313" s="2">
        <f t="shared" si="71"/>
        <v>550000</v>
      </c>
      <c r="R313" s="2">
        <f t="shared" si="66"/>
        <v>150314180.44657856</v>
      </c>
      <c r="S313" s="2">
        <f t="shared" si="58"/>
        <v>538938.14285713434</v>
      </c>
      <c r="T313" s="2">
        <f t="shared" si="59"/>
        <v>11061.857142857276</v>
      </c>
      <c r="U313" s="2">
        <f t="shared" si="60"/>
        <v>550000</v>
      </c>
      <c r="V313" s="2">
        <f t="shared" si="34"/>
        <v>101855928.40888368</v>
      </c>
      <c r="W313" s="2">
        <f t="shared" si="61"/>
        <v>538938.14285714924</v>
      </c>
      <c r="X313" s="2">
        <f t="shared" si="51"/>
        <v>11061.857142850757</v>
      </c>
      <c r="Y313" s="2">
        <f t="shared" si="62"/>
        <v>48458252.037694857</v>
      </c>
      <c r="Z313" s="2" t="str">
        <f t="shared" si="52"/>
        <v>MEEP</v>
      </c>
      <c r="AA313" s="2">
        <f>IF(Z313="HERE",Y313,AA312+Graph!$G$1*1000)</f>
        <v>90169942.609123796</v>
      </c>
      <c r="AB313" s="2">
        <f t="shared" si="63"/>
        <v>420000</v>
      </c>
      <c r="AC313" s="2">
        <f t="shared" si="64"/>
        <v>46345299.694597594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243</v>
      </c>
      <c r="C314" s="7"/>
      <c r="D314" s="2" t="e">
        <f t="shared" si="55"/>
        <v>#N/A</v>
      </c>
      <c r="E314" s="2" t="e">
        <f t="shared" si="67"/>
        <v>#N/A</v>
      </c>
      <c r="F314" s="2">
        <v>1427637.2300119996</v>
      </c>
      <c r="G314" s="2">
        <f t="shared" si="70"/>
        <v>538938.14285714284</v>
      </c>
      <c r="H314" s="2">
        <f t="shared" si="65"/>
        <v>147665670.551741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3303179.2857142915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1458347.9651860595</v>
      </c>
      <c r="Q314" s="2">
        <f t="shared" si="71"/>
        <v>550000</v>
      </c>
      <c r="R314" s="2">
        <f t="shared" si="66"/>
        <v>150864180.44657856</v>
      </c>
      <c r="S314" s="2">
        <f t="shared" si="58"/>
        <v>538938.14285713434</v>
      </c>
      <c r="T314" s="2">
        <f t="shared" si="59"/>
        <v>11061.857142857276</v>
      </c>
      <c r="U314" s="2">
        <f t="shared" si="60"/>
        <v>550000</v>
      </c>
      <c r="V314" s="2">
        <f t="shared" si="34"/>
        <v>102394866.55174083</v>
      </c>
      <c r="W314" s="2">
        <f t="shared" si="61"/>
        <v>538938.14285714924</v>
      </c>
      <c r="X314" s="2">
        <f t="shared" si="51"/>
        <v>11061.857142850757</v>
      </c>
      <c r="Y314" s="2">
        <f t="shared" si="62"/>
        <v>48469313.894837707</v>
      </c>
      <c r="Z314" s="2" t="str">
        <f t="shared" si="52"/>
        <v>MEEP</v>
      </c>
      <c r="AA314" s="2">
        <f>IF(Z314="HERE",Y314,AA313+Graph!$G$1*1000)</f>
        <v>90589942.609123796</v>
      </c>
      <c r="AB314" s="2">
        <f t="shared" si="63"/>
        <v>420000</v>
      </c>
      <c r="AC314" s="2">
        <f t="shared" si="64"/>
        <v>46345299.694597594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244</v>
      </c>
      <c r="C315" s="7"/>
      <c r="D315" s="2" t="e">
        <f t="shared" si="55"/>
        <v>#N/A</v>
      </c>
      <c r="E315" s="2" t="e">
        <f t="shared" si="67"/>
        <v>#N/A</v>
      </c>
      <c r="F315" s="2">
        <v>1431651.5462184846</v>
      </c>
      <c r="G315" s="2">
        <f t="shared" si="70"/>
        <v>538938.14285714284</v>
      </c>
      <c r="H315" s="2">
        <f t="shared" si="65"/>
        <v>148204608.69459814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3314241.1428571488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1462464.7418967485</v>
      </c>
      <c r="Q315" s="2">
        <f t="shared" si="71"/>
        <v>550000</v>
      </c>
      <c r="R315" s="2">
        <f t="shared" si="66"/>
        <v>151414180.44657856</v>
      </c>
      <c r="S315" s="2">
        <f t="shared" si="58"/>
        <v>538938.14285713434</v>
      </c>
      <c r="T315" s="2">
        <f t="shared" si="59"/>
        <v>11061.857142857276</v>
      </c>
      <c r="U315" s="2">
        <f t="shared" si="60"/>
        <v>550000</v>
      </c>
      <c r="V315" s="2">
        <f t="shared" si="34"/>
        <v>102933804.69459797</v>
      </c>
      <c r="W315" s="2">
        <f t="shared" si="61"/>
        <v>538938.14285714924</v>
      </c>
      <c r="X315" s="2">
        <f t="shared" si="51"/>
        <v>11061.857142850757</v>
      </c>
      <c r="Y315" s="2">
        <f t="shared" si="62"/>
        <v>48480375.751980558</v>
      </c>
      <c r="Z315" s="2" t="str">
        <f t="shared" si="52"/>
        <v>MEEP</v>
      </c>
      <c r="AA315" s="2">
        <f>IF(Z315="HERE",Y315,AA314+Graph!$G$1*1000)</f>
        <v>91009942.609123796</v>
      </c>
      <c r="AB315" s="2">
        <f t="shared" si="63"/>
        <v>420000</v>
      </c>
      <c r="AC315" s="2">
        <f t="shared" si="64"/>
        <v>46345299.694597594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245</v>
      </c>
      <c r="C316" s="7"/>
      <c r="D316" s="2" t="e">
        <f t="shared" si="55"/>
        <v>#N/A</v>
      </c>
      <c r="E316" s="2" t="e">
        <f t="shared" si="67"/>
        <v>#N/A</v>
      </c>
      <c r="F316" s="2">
        <v>1435665.8624249697</v>
      </c>
      <c r="G316" s="2">
        <f t="shared" si="70"/>
        <v>538938.14285714284</v>
      </c>
      <c r="H316" s="2">
        <f t="shared" si="65"/>
        <v>148743546.83745527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3325303.0000000061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1466581.5186074376</v>
      </c>
      <c r="Q316" s="2">
        <f t="shared" si="71"/>
        <v>550000</v>
      </c>
      <c r="R316" s="2">
        <f t="shared" si="66"/>
        <v>151964180.44657856</v>
      </c>
      <c r="S316" s="2">
        <f t="shared" si="58"/>
        <v>538938.14285713434</v>
      </c>
      <c r="T316" s="2">
        <f t="shared" si="59"/>
        <v>11061.857142857276</v>
      </c>
      <c r="U316" s="2">
        <f t="shared" si="60"/>
        <v>550000</v>
      </c>
      <c r="V316" s="2">
        <f t="shared" si="34"/>
        <v>103472742.83745512</v>
      </c>
      <c r="W316" s="2">
        <f t="shared" si="61"/>
        <v>538938.14285714924</v>
      </c>
      <c r="X316" s="2">
        <f t="shared" si="51"/>
        <v>11061.857142850757</v>
      </c>
      <c r="Y316" s="2">
        <f t="shared" si="62"/>
        <v>48491437.609123409</v>
      </c>
      <c r="Z316" s="2" t="str">
        <f t="shared" si="52"/>
        <v>MEEP</v>
      </c>
      <c r="AA316" s="2">
        <f>IF(Z316="HERE",Y316,AA315+Graph!$G$1*1000)</f>
        <v>91429942.609123796</v>
      </c>
      <c r="AB316" s="2">
        <f t="shared" si="63"/>
        <v>420000</v>
      </c>
      <c r="AC316" s="2">
        <f t="shared" si="64"/>
        <v>46345299.694597594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246</v>
      </c>
      <c r="C317" s="7"/>
      <c r="D317" s="2" t="e">
        <f t="shared" si="55"/>
        <v>#N/A</v>
      </c>
      <c r="E317" s="2" t="e">
        <f t="shared" si="67"/>
        <v>#N/A</v>
      </c>
      <c r="F317" s="2">
        <v>1439680.1786314547</v>
      </c>
      <c r="G317" s="2">
        <f t="shared" si="70"/>
        <v>538938.14285714284</v>
      </c>
      <c r="H317" s="2">
        <f t="shared" si="65"/>
        <v>149282484.98031241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3336364.8571428633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1470698.2953181267</v>
      </c>
      <c r="Q317" s="2">
        <f t="shared" si="71"/>
        <v>550000</v>
      </c>
      <c r="R317" s="2">
        <f t="shared" si="66"/>
        <v>152514180.44657856</v>
      </c>
      <c r="S317" s="2">
        <f t="shared" si="58"/>
        <v>538938.14285713434</v>
      </c>
      <c r="T317" s="2">
        <f t="shared" si="59"/>
        <v>11061.857142857276</v>
      </c>
      <c r="U317" s="2">
        <f t="shared" si="60"/>
        <v>550000</v>
      </c>
      <c r="V317" s="2">
        <f t="shared" si="34"/>
        <v>104011680.98031227</v>
      </c>
      <c r="W317" s="2">
        <f t="shared" si="61"/>
        <v>538938.14285714924</v>
      </c>
      <c r="X317" s="2">
        <f t="shared" si="51"/>
        <v>11061.857142850757</v>
      </c>
      <c r="Y317" s="2">
        <f t="shared" si="62"/>
        <v>48502499.46626626</v>
      </c>
      <c r="Z317" s="2" t="str">
        <f t="shared" si="52"/>
        <v>MEEP</v>
      </c>
      <c r="AA317" s="2">
        <f>IF(Z317="HERE",Y317,AA316+Graph!$G$1*1000)</f>
        <v>91849942.609123796</v>
      </c>
      <c r="AB317" s="2">
        <f t="shared" si="63"/>
        <v>420000</v>
      </c>
      <c r="AC317" s="2">
        <f t="shared" si="64"/>
        <v>46345299.694597594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247</v>
      </c>
      <c r="C318" s="7"/>
      <c r="D318" s="2" t="e">
        <f t="shared" si="55"/>
        <v>#N/A</v>
      </c>
      <c r="E318" s="2" t="e">
        <f t="shared" si="67"/>
        <v>#N/A</v>
      </c>
      <c r="F318" s="2">
        <v>1443694.4948379397</v>
      </c>
      <c r="G318" s="2">
        <f t="shared" si="70"/>
        <v>538938.14285714284</v>
      </c>
      <c r="H318" s="2">
        <f t="shared" si="65"/>
        <v>149821423.12316954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3347426.7142857206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1474815.0720288157</v>
      </c>
      <c r="Q318" s="2">
        <f t="shared" si="71"/>
        <v>550000</v>
      </c>
      <c r="R318" s="2">
        <f t="shared" si="66"/>
        <v>153064180.44657856</v>
      </c>
      <c r="S318" s="2">
        <f t="shared" si="58"/>
        <v>538938.14285713434</v>
      </c>
      <c r="T318" s="2">
        <f t="shared" si="59"/>
        <v>11061.857142857276</v>
      </c>
      <c r="U318" s="2">
        <f t="shared" si="60"/>
        <v>550000</v>
      </c>
      <c r="V318" s="2">
        <f t="shared" si="34"/>
        <v>104550619.12316942</v>
      </c>
      <c r="W318" s="2">
        <f t="shared" si="61"/>
        <v>538938.14285714924</v>
      </c>
      <c r="X318" s="2">
        <f t="shared" si="51"/>
        <v>11061.857142850757</v>
      </c>
      <c r="Y318" s="2">
        <f t="shared" si="62"/>
        <v>48513561.32340911</v>
      </c>
      <c r="Z318" s="2" t="str">
        <f t="shared" si="52"/>
        <v>MEEP</v>
      </c>
      <c r="AA318" s="2">
        <f>IF(Z318="HERE",Y318,AA317+Graph!$G$1*1000)</f>
        <v>92269942.609123796</v>
      </c>
      <c r="AB318" s="2">
        <f t="shared" si="63"/>
        <v>420000</v>
      </c>
      <c r="AC318" s="2">
        <f t="shared" si="64"/>
        <v>46345299.694597594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248</v>
      </c>
      <c r="C319" s="7"/>
      <c r="D319" s="2" t="e">
        <f t="shared" si="55"/>
        <v>#N/A</v>
      </c>
      <c r="E319" s="2" t="e">
        <f t="shared" si="67"/>
        <v>#N/A</v>
      </c>
      <c r="F319" s="2">
        <v>1447708.811044395</v>
      </c>
      <c r="G319" s="2">
        <f t="shared" si="70"/>
        <v>538938.14285714284</v>
      </c>
      <c r="H319" s="2">
        <f t="shared" si="65"/>
        <v>150360361.26602668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3358488.5714285779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1478931.8487395048</v>
      </c>
      <c r="Q319" s="2">
        <f t="shared" si="71"/>
        <v>550000</v>
      </c>
      <c r="R319" s="2">
        <f t="shared" si="66"/>
        <v>153614180.44657856</v>
      </c>
      <c r="S319" s="2">
        <f t="shared" si="58"/>
        <v>538938.14285713434</v>
      </c>
      <c r="T319" s="2">
        <f t="shared" si="59"/>
        <v>11061.857142857276</v>
      </c>
      <c r="U319" s="2">
        <f t="shared" si="60"/>
        <v>550000</v>
      </c>
      <c r="V319" s="2">
        <f t="shared" si="34"/>
        <v>105089557.26602657</v>
      </c>
      <c r="W319" s="2">
        <f t="shared" si="61"/>
        <v>538938.14285714924</v>
      </c>
      <c r="X319" s="2">
        <f t="shared" si="51"/>
        <v>11061.857142850757</v>
      </c>
      <c r="Y319" s="2">
        <f t="shared" si="62"/>
        <v>48524623.180551961</v>
      </c>
      <c r="Z319" s="2" t="str">
        <f t="shared" si="52"/>
        <v>MEEP</v>
      </c>
      <c r="AA319" s="2">
        <f>IF(Z319="HERE",Y319,AA318+Graph!$G$1*1000)</f>
        <v>92689942.609123796</v>
      </c>
      <c r="AB319" s="2">
        <f t="shared" si="63"/>
        <v>420000</v>
      </c>
      <c r="AC319" s="2">
        <f t="shared" si="64"/>
        <v>46345299.694597594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249</v>
      </c>
      <c r="C320" s="7"/>
      <c r="D320" s="2" t="e">
        <f t="shared" si="55"/>
        <v>#N/A</v>
      </c>
      <c r="E320" s="2" t="e">
        <f t="shared" si="67"/>
        <v>#N/A</v>
      </c>
      <c r="F320" s="2">
        <v>1451723.12725088</v>
      </c>
      <c r="G320" s="2">
        <f t="shared" si="70"/>
        <v>538938.14285714284</v>
      </c>
      <c r="H320" s="2">
        <f t="shared" si="65"/>
        <v>150899299.40888381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3369550.4285714352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1483048.6254501641</v>
      </c>
      <c r="Q320" s="2">
        <f t="shared" si="71"/>
        <v>550000</v>
      </c>
      <c r="R320" s="2">
        <f t="shared" si="66"/>
        <v>154164180.44657856</v>
      </c>
      <c r="S320" s="2">
        <f t="shared" si="58"/>
        <v>538938.14285713434</v>
      </c>
      <c r="T320" s="2">
        <f t="shared" si="59"/>
        <v>11061.857142857276</v>
      </c>
      <c r="U320" s="2">
        <f t="shared" si="60"/>
        <v>550000</v>
      </c>
      <c r="V320" s="2">
        <f t="shared" si="34"/>
        <v>105628495.40888372</v>
      </c>
      <c r="W320" s="2">
        <f t="shared" si="61"/>
        <v>538938.14285714924</v>
      </c>
      <c r="X320" s="2">
        <f t="shared" si="51"/>
        <v>11061.857142850757</v>
      </c>
      <c r="Y320" s="2">
        <f t="shared" si="62"/>
        <v>48535685.037694812</v>
      </c>
      <c r="Z320" s="2" t="str">
        <f t="shared" si="52"/>
        <v>MEEP</v>
      </c>
      <c r="AA320" s="2">
        <f>IF(Z320="HERE",Y320,AA319+Graph!$G$1*1000)</f>
        <v>93109942.609123796</v>
      </c>
      <c r="AB320" s="2">
        <f t="shared" si="63"/>
        <v>420000</v>
      </c>
      <c r="AC320" s="2">
        <f t="shared" si="64"/>
        <v>46345299.694597594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250</v>
      </c>
      <c r="C321" s="7"/>
      <c r="D321" s="2" t="e">
        <f t="shared" si="55"/>
        <v>#N/A</v>
      </c>
      <c r="E321" s="2" t="e">
        <f t="shared" si="67"/>
        <v>#N/A</v>
      </c>
      <c r="F321" s="2">
        <v>1455737.443457365</v>
      </c>
      <c r="G321" s="2">
        <f t="shared" si="70"/>
        <v>538938.14285714284</v>
      </c>
      <c r="H321" s="2">
        <f t="shared" si="65"/>
        <v>151438237.55174094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3380612.2857142924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1487165.4021608531</v>
      </c>
      <c r="Q321" s="2">
        <f t="shared" si="71"/>
        <v>550000</v>
      </c>
      <c r="R321" s="2">
        <f t="shared" si="66"/>
        <v>154714180.44657856</v>
      </c>
      <c r="S321" s="2">
        <f t="shared" si="58"/>
        <v>538938.14285713434</v>
      </c>
      <c r="T321" s="2">
        <f t="shared" si="59"/>
        <v>11061.857142857276</v>
      </c>
      <c r="U321" s="2">
        <f t="shared" si="60"/>
        <v>550000</v>
      </c>
      <c r="V321" s="2">
        <f t="shared" si="34"/>
        <v>106167433.55174087</v>
      </c>
      <c r="W321" s="2">
        <f t="shared" si="61"/>
        <v>538938.14285714924</v>
      </c>
      <c r="X321" s="2">
        <f t="shared" si="51"/>
        <v>11061.857142850757</v>
      </c>
      <c r="Y321" s="2">
        <f t="shared" si="62"/>
        <v>48546746.894837663</v>
      </c>
      <c r="Z321" s="2" t="str">
        <f t="shared" si="52"/>
        <v>MEEP</v>
      </c>
      <c r="AA321" s="2">
        <f>IF(Z321="HERE",Y321,AA320+Graph!$G$1*1000)</f>
        <v>93529942.609123796</v>
      </c>
      <c r="AB321" s="2">
        <f t="shared" si="63"/>
        <v>420000</v>
      </c>
      <c r="AC321" s="2">
        <f t="shared" si="64"/>
        <v>46345299.694597594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251</v>
      </c>
      <c r="C322" s="7"/>
      <c r="D322" s="2" t="e">
        <f t="shared" si="55"/>
        <v>#N/A</v>
      </c>
      <c r="E322" s="2" t="e">
        <f t="shared" si="67"/>
        <v>#N/A</v>
      </c>
      <c r="F322" s="2">
        <v>1459751.7596638501</v>
      </c>
      <c r="G322" s="2">
        <f t="shared" si="70"/>
        <v>538938.14285714284</v>
      </c>
      <c r="H322" s="2">
        <f t="shared" si="65"/>
        <v>151977175.69459808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3391674.1428571497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1491282.1788715422</v>
      </c>
      <c r="Q322" s="2">
        <f t="shared" si="71"/>
        <v>550000</v>
      </c>
      <c r="R322" s="2">
        <f t="shared" si="66"/>
        <v>155264180.44657856</v>
      </c>
      <c r="S322" s="2">
        <f t="shared" si="58"/>
        <v>538938.14285713434</v>
      </c>
      <c r="T322" s="2">
        <f t="shared" si="59"/>
        <v>11061.857142857276</v>
      </c>
      <c r="U322" s="2">
        <f t="shared" si="60"/>
        <v>550000</v>
      </c>
      <c r="V322" s="2">
        <f t="shared" si="34"/>
        <v>106706371.69459802</v>
      </c>
      <c r="W322" s="2">
        <f t="shared" si="61"/>
        <v>538938.14285714924</v>
      </c>
      <c r="X322" s="2">
        <f t="shared" si="51"/>
        <v>11061.857142850757</v>
      </c>
      <c r="Y322" s="2">
        <f t="shared" si="62"/>
        <v>48557808.751980513</v>
      </c>
      <c r="Z322" s="2" t="str">
        <f t="shared" si="52"/>
        <v>MEEP</v>
      </c>
      <c r="AA322" s="2">
        <f>IF(Z322="HERE",Y322,AA321+Graph!$G$1*1000)</f>
        <v>93949942.609123796</v>
      </c>
      <c r="AB322" s="2">
        <f t="shared" si="63"/>
        <v>420000</v>
      </c>
      <c r="AC322" s="2">
        <f t="shared" si="64"/>
        <v>46345299.694597594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252</v>
      </c>
      <c r="C323" s="7"/>
      <c r="D323" s="2" t="e">
        <f t="shared" si="55"/>
        <v>#N/A</v>
      </c>
      <c r="E323" s="2" t="e">
        <f t="shared" si="67"/>
        <v>#N/A</v>
      </c>
      <c r="F323" s="2">
        <v>1463766.0758703351</v>
      </c>
      <c r="G323" s="2">
        <f t="shared" si="70"/>
        <v>538938.14285714284</v>
      </c>
      <c r="H323" s="2">
        <f t="shared" si="65"/>
        <v>152516113.83745521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3402736.000000007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1495398.9555822313</v>
      </c>
      <c r="Q323" s="2">
        <f t="shared" si="71"/>
        <v>550000</v>
      </c>
      <c r="R323" s="2">
        <f t="shared" si="66"/>
        <v>155814180.44657856</v>
      </c>
      <c r="S323" s="2">
        <f t="shared" si="58"/>
        <v>538938.14285713434</v>
      </c>
      <c r="T323" s="2">
        <f t="shared" si="59"/>
        <v>11061.857142857276</v>
      </c>
      <c r="U323" s="2">
        <f t="shared" si="60"/>
        <v>550000</v>
      </c>
      <c r="V323" s="2">
        <f t="shared" si="34"/>
        <v>107245309.83745517</v>
      </c>
      <c r="W323" s="2">
        <f t="shared" si="61"/>
        <v>538938.14285714924</v>
      </c>
      <c r="X323" s="2">
        <f t="shared" si="51"/>
        <v>11061.857142850757</v>
      </c>
      <c r="Y323" s="2">
        <f t="shared" si="62"/>
        <v>48568870.609123364</v>
      </c>
      <c r="Z323" s="2" t="str">
        <f t="shared" si="52"/>
        <v>MEEP</v>
      </c>
      <c r="AA323" s="2">
        <f>IF(Z323="HERE",Y323,AA322+Graph!$G$1*1000)</f>
        <v>94369942.609123796</v>
      </c>
      <c r="AB323" s="2">
        <f t="shared" si="63"/>
        <v>420000</v>
      </c>
      <c r="AC323" s="2">
        <f t="shared" si="64"/>
        <v>46345299.694597594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253</v>
      </c>
      <c r="C324" s="7"/>
      <c r="D324" s="2" t="e">
        <f t="shared" si="55"/>
        <v>#N/A</v>
      </c>
      <c r="E324" s="2" t="e">
        <f t="shared" si="67"/>
        <v>#N/A</v>
      </c>
      <c r="F324" s="2">
        <v>1467780.3920768201</v>
      </c>
      <c r="G324" s="2">
        <f t="shared" si="70"/>
        <v>538938.14285714284</v>
      </c>
      <c r="H324" s="2">
        <f t="shared" si="65"/>
        <v>153055051.98031235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3413797.8571428643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1499515.7322929204</v>
      </c>
      <c r="Q324" s="2">
        <f t="shared" si="71"/>
        <v>550000</v>
      </c>
      <c r="R324" s="2">
        <f t="shared" si="66"/>
        <v>156364180.44657856</v>
      </c>
      <c r="S324" s="2">
        <f t="shared" si="58"/>
        <v>538938.14285713434</v>
      </c>
      <c r="T324" s="2">
        <f t="shared" si="59"/>
        <v>11061.857142857276</v>
      </c>
      <c r="U324" s="2">
        <f t="shared" si="60"/>
        <v>550000</v>
      </c>
      <c r="V324" s="2">
        <f t="shared" si="34"/>
        <v>107784247.98031232</v>
      </c>
      <c r="W324" s="2">
        <f t="shared" si="61"/>
        <v>538938.14285714924</v>
      </c>
      <c r="X324" s="2">
        <f t="shared" si="51"/>
        <v>11061.857142850757</v>
      </c>
      <c r="Y324" s="2">
        <f t="shared" si="62"/>
        <v>48579932.466266215</v>
      </c>
      <c r="Z324" s="2" t="str">
        <f t="shared" si="52"/>
        <v>MEEP</v>
      </c>
      <c r="AA324" s="2">
        <f>IF(Z324="HERE",Y324,AA323+Graph!$G$1*1000)</f>
        <v>94789942.609123796</v>
      </c>
      <c r="AB324" s="2">
        <f t="shared" si="63"/>
        <v>420000</v>
      </c>
      <c r="AC324" s="2">
        <f t="shared" si="64"/>
        <v>46345299.694597594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254</v>
      </c>
      <c r="C325" s="7"/>
      <c r="D325" s="2" t="e">
        <f t="shared" si="55"/>
        <v>#N/A</v>
      </c>
      <c r="E325" s="2" t="e">
        <f t="shared" si="67"/>
        <v>#N/A</v>
      </c>
      <c r="F325" s="2">
        <v>1471794.7082833052</v>
      </c>
      <c r="G325" s="2">
        <f t="shared" si="70"/>
        <v>538938.14285714284</v>
      </c>
      <c r="H325" s="2">
        <f t="shared" si="65"/>
        <v>153593990.12316948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3424859.7142857215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1503632.5090036094</v>
      </c>
      <c r="Q325" s="2">
        <f t="shared" si="71"/>
        <v>550000</v>
      </c>
      <c r="R325" s="2">
        <f t="shared" si="66"/>
        <v>156914180.44657856</v>
      </c>
      <c r="S325" s="2">
        <f t="shared" si="58"/>
        <v>538938.14285713434</v>
      </c>
      <c r="T325" s="2">
        <f t="shared" si="59"/>
        <v>11061.857142857276</v>
      </c>
      <c r="U325" s="2">
        <f t="shared" si="60"/>
        <v>550000</v>
      </c>
      <c r="V325" s="2">
        <f t="shared" si="34"/>
        <v>108323186.12316947</v>
      </c>
      <c r="W325" s="2">
        <f t="shared" si="61"/>
        <v>538938.14285714924</v>
      </c>
      <c r="X325" s="2">
        <f t="shared" si="51"/>
        <v>11061.857142850757</v>
      </c>
      <c r="Y325" s="2">
        <f t="shared" si="62"/>
        <v>48590994.323409066</v>
      </c>
      <c r="Z325" s="2" t="str">
        <f t="shared" si="52"/>
        <v>MEEP</v>
      </c>
      <c r="AA325" s="2">
        <f>IF(Z325="HERE",Y325,AA324+Graph!$G$1*1000)</f>
        <v>95209942.609123796</v>
      </c>
      <c r="AB325" s="2">
        <f t="shared" si="63"/>
        <v>420000</v>
      </c>
      <c r="AC325" s="2">
        <f t="shared" si="64"/>
        <v>46345299.694597594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255</v>
      </c>
      <c r="C326" s="7"/>
      <c r="D326" s="2" t="e">
        <f t="shared" si="55"/>
        <v>#N/A</v>
      </c>
      <c r="E326" s="2" t="e">
        <f t="shared" si="67"/>
        <v>#N/A</v>
      </c>
      <c r="F326" s="2">
        <v>1475809.0244897902</v>
      </c>
      <c r="G326" s="2">
        <f t="shared" si="70"/>
        <v>538938.14285714284</v>
      </c>
      <c r="H326" s="2">
        <f t="shared" si="65"/>
        <v>154132928.26602662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3435921.5714285788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1507749.2857142687</v>
      </c>
      <c r="Q326" s="2">
        <f t="shared" si="71"/>
        <v>550000</v>
      </c>
      <c r="R326" s="2">
        <f t="shared" si="66"/>
        <v>157464180.44657856</v>
      </c>
      <c r="S326" s="2">
        <f t="shared" si="58"/>
        <v>538938.14285713434</v>
      </c>
      <c r="T326" s="2">
        <f t="shared" si="59"/>
        <v>11061.857142857276</v>
      </c>
      <c r="U326" s="2">
        <f t="shared" si="60"/>
        <v>550000</v>
      </c>
      <c r="V326" s="2">
        <f t="shared" si="34"/>
        <v>108862124.26602662</v>
      </c>
      <c r="W326" s="2">
        <f t="shared" si="61"/>
        <v>538938.14285714924</v>
      </c>
      <c r="X326" s="2">
        <f t="shared" si="51"/>
        <v>11061.857142850757</v>
      </c>
      <c r="Y326" s="2">
        <f t="shared" si="62"/>
        <v>48602056.180551916</v>
      </c>
      <c r="Z326" s="2" t="str">
        <f t="shared" si="52"/>
        <v>MEEP</v>
      </c>
      <c r="AA326" s="2">
        <f>IF(Z326="HERE",Y326,AA325+Graph!$G$1*1000)</f>
        <v>95629942.609123796</v>
      </c>
      <c r="AB326" s="2">
        <f t="shared" si="63"/>
        <v>420000</v>
      </c>
      <c r="AC326" s="2">
        <f t="shared" si="64"/>
        <v>46345299.694597594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256</v>
      </c>
      <c r="C327" s="7"/>
      <c r="D327" s="2" t="e">
        <f t="shared" si="55"/>
        <v>#N/A</v>
      </c>
      <c r="E327" s="2" t="e">
        <f t="shared" si="67"/>
        <v>#N/A</v>
      </c>
      <c r="F327" s="2">
        <v>1479823.3406962752</v>
      </c>
      <c r="G327" s="2">
        <f t="shared" si="70"/>
        <v>538938.14285714284</v>
      </c>
      <c r="H327" s="2">
        <f t="shared" si="65"/>
        <v>154671866.40888375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3446983.4285714361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1511866.0624249578</v>
      </c>
      <c r="Q327" s="2">
        <f t="shared" si="71"/>
        <v>550000</v>
      </c>
      <c r="R327" s="2">
        <f t="shared" si="66"/>
        <v>158014180.44657856</v>
      </c>
      <c r="S327" s="2">
        <f t="shared" si="58"/>
        <v>538938.14285713434</v>
      </c>
      <c r="T327" s="2">
        <f t="shared" si="59"/>
        <v>11061.857142857276</v>
      </c>
      <c r="U327" s="2">
        <f t="shared" si="60"/>
        <v>550000</v>
      </c>
      <c r="V327" s="2">
        <f t="shared" si="34"/>
        <v>109401062.40888377</v>
      </c>
      <c r="W327" s="2">
        <f t="shared" si="61"/>
        <v>538938.14285714924</v>
      </c>
      <c r="X327" s="2">
        <f t="shared" si="51"/>
        <v>11061.857142850757</v>
      </c>
      <c r="Y327" s="2">
        <f t="shared" si="62"/>
        <v>48613118.037694767</v>
      </c>
      <c r="Z327" s="2" t="str">
        <f t="shared" si="52"/>
        <v>MEEP</v>
      </c>
      <c r="AA327" s="2">
        <f>IF(Z327="HERE",Y327,AA326+Graph!$G$1*1000)</f>
        <v>96049942.609123796</v>
      </c>
      <c r="AB327" s="2">
        <f t="shared" si="63"/>
        <v>420000</v>
      </c>
      <c r="AC327" s="2">
        <f t="shared" si="64"/>
        <v>46345299.694597594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257</v>
      </c>
      <c r="C328" s="7"/>
      <c r="D328" s="2" t="e">
        <f t="shared" si="55"/>
        <v>#N/A</v>
      </c>
      <c r="E328" s="2" t="e">
        <f t="shared" si="67"/>
        <v>#N/A</v>
      </c>
      <c r="F328" s="2">
        <v>1483837.6569027603</v>
      </c>
      <c r="G328" s="2">
        <f t="shared" si="70"/>
        <v>538938.14285714284</v>
      </c>
      <c r="H328" s="2">
        <f t="shared" si="65"/>
        <v>155210804.55174088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3458045.2857142934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1515982.8391356468</v>
      </c>
      <c r="Q328" s="2">
        <f t="shared" si="71"/>
        <v>550000</v>
      </c>
      <c r="R328" s="2">
        <f t="shared" si="66"/>
        <v>158564180.44657856</v>
      </c>
      <c r="S328" s="2">
        <f t="shared" si="58"/>
        <v>538938.14285713434</v>
      </c>
      <c r="T328" s="2">
        <f t="shared" si="59"/>
        <v>11061.857142857276</v>
      </c>
      <c r="U328" s="2">
        <f t="shared" si="60"/>
        <v>550000</v>
      </c>
      <c r="V328" s="2">
        <f t="shared" si="34"/>
        <v>109940000.55174091</v>
      </c>
      <c r="W328" s="2">
        <f t="shared" si="61"/>
        <v>538938.14285714924</v>
      </c>
      <c r="X328" s="2">
        <f t="shared" si="51"/>
        <v>11061.857142850757</v>
      </c>
      <c r="Y328" s="2">
        <f t="shared" si="62"/>
        <v>48624179.894837618</v>
      </c>
      <c r="Z328" s="2" t="str">
        <f t="shared" si="52"/>
        <v>MEEP</v>
      </c>
      <c r="AA328" s="2">
        <f>IF(Z328="HERE",Y328,AA327+Graph!$G$1*1000)</f>
        <v>96469942.609123796</v>
      </c>
      <c r="AB328" s="2">
        <f t="shared" si="63"/>
        <v>420000</v>
      </c>
      <c r="AC328" s="2">
        <f t="shared" si="64"/>
        <v>46345299.694597594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258</v>
      </c>
      <c r="C329" s="7"/>
      <c r="D329" s="2" t="e">
        <f t="shared" si="55"/>
        <v>#N/A</v>
      </c>
      <c r="E329" s="2" t="e">
        <f t="shared" si="67"/>
        <v>#N/A</v>
      </c>
      <c r="F329" s="2">
        <v>1487851.9731092453</v>
      </c>
      <c r="G329" s="2">
        <f t="shared" si="70"/>
        <v>538938.14285714284</v>
      </c>
      <c r="H329" s="2">
        <f t="shared" si="65"/>
        <v>155749742.69459802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3469107.1428571506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1520099.6158463359</v>
      </c>
      <c r="Q329" s="2">
        <f t="shared" si="71"/>
        <v>550000</v>
      </c>
      <c r="R329" s="2">
        <f t="shared" si="66"/>
        <v>159114180.44657856</v>
      </c>
      <c r="S329" s="2">
        <f t="shared" si="58"/>
        <v>538938.14285713434</v>
      </c>
      <c r="T329" s="2">
        <f t="shared" si="59"/>
        <v>11061.857142857276</v>
      </c>
      <c r="U329" s="2">
        <f t="shared" si="60"/>
        <v>550000</v>
      </c>
      <c r="V329" s="2">
        <f t="shared" si="34"/>
        <v>110478938.69459806</v>
      </c>
      <c r="W329" s="2">
        <f t="shared" si="61"/>
        <v>538938.14285714924</v>
      </c>
      <c r="X329" s="2">
        <f t="shared" si="51"/>
        <v>11061.857142850757</v>
      </c>
      <c r="Y329" s="2">
        <f t="shared" si="62"/>
        <v>48635241.751980469</v>
      </c>
      <c r="Z329" s="2" t="str">
        <f t="shared" si="52"/>
        <v>MEEP</v>
      </c>
      <c r="AA329" s="2">
        <f>IF(Z329="HERE",Y329,AA328+Graph!$G$1*1000)</f>
        <v>96889942.609123796</v>
      </c>
      <c r="AB329" s="2">
        <f t="shared" si="63"/>
        <v>420000</v>
      </c>
      <c r="AC329" s="2">
        <f t="shared" si="64"/>
        <v>46345299.694597594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259</v>
      </c>
      <c r="C330" s="7"/>
      <c r="D330" s="2" t="e">
        <f t="shared" si="55"/>
        <v>#N/A</v>
      </c>
      <c r="E330" s="2" t="e">
        <f t="shared" si="67"/>
        <v>#N/A</v>
      </c>
      <c r="F330" s="2">
        <v>1491866.2893157303</v>
      </c>
      <c r="G330" s="2">
        <f t="shared" si="70"/>
        <v>538938.14285714284</v>
      </c>
      <c r="H330" s="2">
        <f t="shared" si="65"/>
        <v>156288680.83745515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3480169.0000000079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1524216.392557025</v>
      </c>
      <c r="Q330" s="2">
        <f t="shared" si="71"/>
        <v>550000</v>
      </c>
      <c r="R330" s="2">
        <f t="shared" si="66"/>
        <v>159664180.44657856</v>
      </c>
      <c r="S330" s="2">
        <f t="shared" si="58"/>
        <v>538938.14285713434</v>
      </c>
      <c r="T330" s="2">
        <f t="shared" si="59"/>
        <v>11061.857142857276</v>
      </c>
      <c r="U330" s="2">
        <f t="shared" si="60"/>
        <v>550000</v>
      </c>
      <c r="V330" s="2">
        <f t="shared" si="34"/>
        <v>111017876.83745521</v>
      </c>
      <c r="W330" s="2">
        <f t="shared" si="61"/>
        <v>538938.14285714924</v>
      </c>
      <c r="X330" s="2">
        <f t="shared" si="51"/>
        <v>11061.857142850757</v>
      </c>
      <c r="Y330" s="2">
        <f t="shared" si="62"/>
        <v>48646303.609123319</v>
      </c>
      <c r="Z330" s="2" t="str">
        <f t="shared" si="52"/>
        <v>MEEP</v>
      </c>
      <c r="AA330" s="2">
        <f>IF(Z330="HERE",Y330,AA329+Graph!$G$1*1000)</f>
        <v>97309942.609123796</v>
      </c>
      <c r="AB330" s="2">
        <f t="shared" si="63"/>
        <v>420000</v>
      </c>
      <c r="AC330" s="2">
        <f t="shared" si="64"/>
        <v>46345299.694597594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260</v>
      </c>
      <c r="C331" s="7"/>
      <c r="D331" s="2" t="e">
        <f t="shared" si="55"/>
        <v>#N/A</v>
      </c>
      <c r="E331" s="2" t="e">
        <f t="shared" si="67"/>
        <v>#N/A</v>
      </c>
      <c r="F331" s="2">
        <v>1495880.6055222154</v>
      </c>
      <c r="G331" s="2">
        <f t="shared" si="70"/>
        <v>538938.14285714284</v>
      </c>
      <c r="H331" s="2">
        <f t="shared" si="65"/>
        <v>156827618.98031229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3491230.8571428652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1528333.169267714</v>
      </c>
      <c r="Q331" s="2">
        <f t="shared" si="71"/>
        <v>550000</v>
      </c>
      <c r="R331" s="2">
        <f t="shared" si="66"/>
        <v>160214180.44657856</v>
      </c>
      <c r="S331" s="2">
        <f t="shared" si="58"/>
        <v>538938.14285713434</v>
      </c>
      <c r="T331" s="2">
        <f t="shared" si="59"/>
        <v>11061.857142857276</v>
      </c>
      <c r="U331" s="2">
        <f t="shared" si="60"/>
        <v>550000</v>
      </c>
      <c r="V331" s="2">
        <f t="shared" si="34"/>
        <v>111556814.98031236</v>
      </c>
      <c r="W331" s="2">
        <f t="shared" si="61"/>
        <v>538938.14285714924</v>
      </c>
      <c r="X331" s="2">
        <f t="shared" si="51"/>
        <v>11061.857142850757</v>
      </c>
      <c r="Y331" s="2">
        <f t="shared" si="62"/>
        <v>48657365.46626617</v>
      </c>
      <c r="Z331" s="2" t="str">
        <f t="shared" si="52"/>
        <v>MEEP</v>
      </c>
      <c r="AA331" s="2">
        <f>IF(Z331="HERE",Y331,AA330+Graph!$G$1*1000)</f>
        <v>97729942.609123796</v>
      </c>
      <c r="AB331" s="2">
        <f t="shared" si="63"/>
        <v>420000</v>
      </c>
      <c r="AC331" s="2">
        <f t="shared" si="64"/>
        <v>46345299.694597594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261</v>
      </c>
      <c r="C332" s="7"/>
      <c r="D332" s="2" t="e">
        <f t="shared" si="55"/>
        <v>#N/A</v>
      </c>
      <c r="E332" s="2" t="e">
        <f t="shared" si="67"/>
        <v>#N/A</v>
      </c>
      <c r="F332" s="2">
        <v>1499894.9217286706</v>
      </c>
      <c r="G332" s="2">
        <f t="shared" si="70"/>
        <v>538938.14285714284</v>
      </c>
      <c r="H332" s="2">
        <f t="shared" si="65"/>
        <v>157366557.12316942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3502292.7142857225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1532449.9459784031</v>
      </c>
      <c r="Q332" s="2">
        <f t="shared" si="71"/>
        <v>550000</v>
      </c>
      <c r="R332" s="2">
        <f t="shared" si="66"/>
        <v>160764180.44657856</v>
      </c>
      <c r="S332" s="2">
        <f t="shared" si="58"/>
        <v>538938.14285713434</v>
      </c>
      <c r="T332" s="2">
        <f t="shared" si="59"/>
        <v>11061.857142857276</v>
      </c>
      <c r="U332" s="2">
        <f t="shared" si="60"/>
        <v>550000</v>
      </c>
      <c r="V332" s="2">
        <f t="shared" si="34"/>
        <v>112095753.12316951</v>
      </c>
      <c r="W332" s="2">
        <f t="shared" si="61"/>
        <v>538938.14285714924</v>
      </c>
      <c r="X332" s="2">
        <f t="shared" si="51"/>
        <v>11061.857142850757</v>
      </c>
      <c r="Y332" s="2">
        <f t="shared" si="62"/>
        <v>48668427.323409021</v>
      </c>
      <c r="Z332" s="2" t="str">
        <f t="shared" si="52"/>
        <v>MEEP</v>
      </c>
      <c r="AA332" s="2">
        <f>IF(Z332="HERE",Y332,AA331+Graph!$G$1*1000)</f>
        <v>98149942.609123796</v>
      </c>
      <c r="AB332" s="2">
        <f t="shared" si="63"/>
        <v>420000</v>
      </c>
      <c r="AC332" s="2">
        <f t="shared" si="64"/>
        <v>46345299.694597594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262</v>
      </c>
      <c r="C333" s="7"/>
      <c r="D333" s="2" t="e">
        <f t="shared" si="55"/>
        <v>#N/A</v>
      </c>
      <c r="E333" s="2" t="e">
        <f t="shared" si="67"/>
        <v>#N/A</v>
      </c>
      <c r="F333" s="2">
        <v>1503909.2379351556</v>
      </c>
      <c r="G333" s="2">
        <f t="shared" si="70"/>
        <v>538938.14285714284</v>
      </c>
      <c r="H333" s="2">
        <f t="shared" si="65"/>
        <v>157905495.26602656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3513354.5714285797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1536566.7226890624</v>
      </c>
      <c r="Q333" s="2">
        <f t="shared" si="71"/>
        <v>550000</v>
      </c>
      <c r="R333" s="2">
        <f t="shared" si="66"/>
        <v>161314180.44657856</v>
      </c>
      <c r="S333" s="2">
        <f t="shared" si="58"/>
        <v>538938.14285713434</v>
      </c>
      <c r="T333" s="2">
        <f t="shared" si="59"/>
        <v>11061.857142857276</v>
      </c>
      <c r="U333" s="2">
        <f t="shared" si="60"/>
        <v>550000</v>
      </c>
      <c r="V333" s="2">
        <f t="shared" si="34"/>
        <v>112634691.26602666</v>
      </c>
      <c r="W333" s="2">
        <f t="shared" si="61"/>
        <v>538938.14285714924</v>
      </c>
      <c r="X333" s="2">
        <f t="shared" si="51"/>
        <v>11061.857142850757</v>
      </c>
      <c r="Y333" s="2">
        <f t="shared" si="62"/>
        <v>48679489.180551872</v>
      </c>
      <c r="Z333" s="2" t="str">
        <f t="shared" si="52"/>
        <v>MEEP</v>
      </c>
      <c r="AA333" s="2">
        <f>IF(Z333="HERE",Y333,AA332+Graph!$G$1*1000)</f>
        <v>98569942.609123796</v>
      </c>
      <c r="AB333" s="2">
        <f t="shared" si="63"/>
        <v>420000</v>
      </c>
      <c r="AC333" s="2">
        <f t="shared" si="64"/>
        <v>46345299.694597594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263</v>
      </c>
      <c r="C334" s="7"/>
      <c r="D334" s="2" t="e">
        <f t="shared" si="55"/>
        <v>#N/A</v>
      </c>
      <c r="E334" s="2" t="e">
        <f t="shared" si="67"/>
        <v>#N/A</v>
      </c>
      <c r="F334" s="2">
        <v>1507923.5541416407</v>
      </c>
      <c r="G334" s="2">
        <f t="shared" si="70"/>
        <v>538938.14285714284</v>
      </c>
      <c r="H334" s="2">
        <f t="shared" si="65"/>
        <v>158444433.40888369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3524416.428571437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1540683.4993997514</v>
      </c>
      <c r="Q334" s="2">
        <f t="shared" si="71"/>
        <v>550000</v>
      </c>
      <c r="R334" s="2">
        <f t="shared" si="66"/>
        <v>161864180.44657856</v>
      </c>
      <c r="S334" s="2">
        <f t="shared" si="58"/>
        <v>538938.14285713434</v>
      </c>
      <c r="T334" s="2">
        <f t="shared" si="59"/>
        <v>11061.857142857276</v>
      </c>
      <c r="U334" s="2">
        <f t="shared" si="60"/>
        <v>550000</v>
      </c>
      <c r="V334" s="2">
        <f t="shared" si="34"/>
        <v>113173629.40888381</v>
      </c>
      <c r="W334" s="2">
        <f t="shared" si="61"/>
        <v>538938.14285714924</v>
      </c>
      <c r="X334" s="2">
        <f t="shared" si="51"/>
        <v>11061.857142850757</v>
      </c>
      <c r="Y334" s="2">
        <f t="shared" si="62"/>
        <v>48690551.037694722</v>
      </c>
      <c r="Z334" s="2" t="str">
        <f t="shared" si="52"/>
        <v>MEEP</v>
      </c>
      <c r="AA334" s="2">
        <f>IF(Z334="HERE",Y334,AA333+Graph!$G$1*1000)</f>
        <v>98989942.609123796</v>
      </c>
      <c r="AB334" s="2">
        <f t="shared" si="63"/>
        <v>420000</v>
      </c>
      <c r="AC334" s="2">
        <f t="shared" si="64"/>
        <v>46345299.694597594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264</v>
      </c>
      <c r="C335" s="7"/>
      <c r="D335" s="2" t="e">
        <f t="shared" si="55"/>
        <v>#N/A</v>
      </c>
      <c r="E335" s="2" t="e">
        <f t="shared" si="67"/>
        <v>#N/A</v>
      </c>
      <c r="F335" s="2">
        <v>1511937.8703481257</v>
      </c>
      <c r="G335" s="2">
        <f t="shared" si="70"/>
        <v>538938.14285714284</v>
      </c>
      <c r="H335" s="2">
        <f t="shared" si="65"/>
        <v>158983371.55174083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3535478.2857142943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1544800.2761104405</v>
      </c>
      <c r="Q335" s="2">
        <f t="shared" si="71"/>
        <v>550000</v>
      </c>
      <c r="R335" s="2">
        <f t="shared" si="66"/>
        <v>162414180.44657856</v>
      </c>
      <c r="S335" s="2">
        <f t="shared" si="58"/>
        <v>538938.14285713434</v>
      </c>
      <c r="T335" s="2">
        <f t="shared" si="59"/>
        <v>11061.857142857276</v>
      </c>
      <c r="U335" s="2">
        <f t="shared" si="60"/>
        <v>550000</v>
      </c>
      <c r="V335" s="2">
        <f t="shared" si="34"/>
        <v>113712567.55174096</v>
      </c>
      <c r="W335" s="2">
        <f t="shared" si="61"/>
        <v>538938.14285714924</v>
      </c>
      <c r="X335" s="2">
        <f t="shared" si="51"/>
        <v>11061.857142850757</v>
      </c>
      <c r="Y335" s="2">
        <f t="shared" si="62"/>
        <v>48701612.894837573</v>
      </c>
      <c r="Z335" s="2" t="str">
        <f t="shared" si="52"/>
        <v>MEEP</v>
      </c>
      <c r="AA335" s="2">
        <f>IF(Z335="HERE",Y335,AA334+Graph!$G$1*1000)</f>
        <v>99409942.609123796</v>
      </c>
      <c r="AB335" s="2">
        <f t="shared" si="63"/>
        <v>420000</v>
      </c>
      <c r="AC335" s="2">
        <f t="shared" si="64"/>
        <v>46345299.694597594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265</v>
      </c>
      <c r="C336" s="7"/>
      <c r="D336" s="2" t="e">
        <f t="shared" si="55"/>
        <v>#N/A</v>
      </c>
      <c r="E336" s="2" t="e">
        <f t="shared" si="67"/>
        <v>#N/A</v>
      </c>
      <c r="F336" s="2">
        <v>1515952.1865546107</v>
      </c>
      <c r="G336" s="2">
        <f t="shared" si="70"/>
        <v>538938.14285714284</v>
      </c>
      <c r="H336" s="2">
        <f t="shared" si="65"/>
        <v>159522309.69459796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3546540.1428571516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1548917.0528211296</v>
      </c>
      <c r="Q336" s="2">
        <f t="shared" si="71"/>
        <v>550000</v>
      </c>
      <c r="R336" s="2">
        <f t="shared" si="66"/>
        <v>162964180.44657856</v>
      </c>
      <c r="S336" s="2">
        <f t="shared" si="58"/>
        <v>538938.14285713434</v>
      </c>
      <c r="T336" s="2">
        <f t="shared" si="59"/>
        <v>11061.857142857276</v>
      </c>
      <c r="U336" s="2">
        <f t="shared" si="60"/>
        <v>550000</v>
      </c>
      <c r="V336" s="2">
        <f t="shared" si="34"/>
        <v>114251505.69459811</v>
      </c>
      <c r="W336" s="2">
        <f t="shared" si="61"/>
        <v>538938.14285714924</v>
      </c>
      <c r="X336" s="2">
        <f t="shared" si="51"/>
        <v>11061.857142850757</v>
      </c>
      <c r="Y336" s="2">
        <f t="shared" si="62"/>
        <v>48712674.751980424</v>
      </c>
      <c r="Z336" s="2" t="str">
        <f t="shared" si="52"/>
        <v>MEEP</v>
      </c>
      <c r="AA336" s="2">
        <f>IF(Z336="HERE",Y336,AA335+Graph!$G$1*1000)</f>
        <v>99829942.609123796</v>
      </c>
      <c r="AB336" s="2">
        <f t="shared" si="63"/>
        <v>420000</v>
      </c>
      <c r="AC336" s="2">
        <f t="shared" si="64"/>
        <v>46345299.694597594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266</v>
      </c>
      <c r="C337" s="7"/>
      <c r="D337" s="2" t="e">
        <f t="shared" si="55"/>
        <v>#N/A</v>
      </c>
      <c r="E337" s="2" t="e">
        <f t="shared" si="67"/>
        <v>#N/A</v>
      </c>
      <c r="F337" s="2">
        <v>1519966.5027610958</v>
      </c>
      <c r="G337" s="2">
        <f t="shared" si="70"/>
        <v>538938.14285714284</v>
      </c>
      <c r="H337" s="2">
        <f t="shared" si="65"/>
        <v>160061247.83745509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3557602.0000000088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1553033.8295318186</v>
      </c>
      <c r="Q337" s="2">
        <f t="shared" si="71"/>
        <v>550000</v>
      </c>
      <c r="R337" s="2">
        <f t="shared" si="66"/>
        <v>163514180.44657856</v>
      </c>
      <c r="S337" s="2">
        <f t="shared" si="58"/>
        <v>538938.14285713434</v>
      </c>
      <c r="T337" s="2">
        <f t="shared" si="59"/>
        <v>11061.857142857276</v>
      </c>
      <c r="U337" s="2">
        <f t="shared" si="60"/>
        <v>550000</v>
      </c>
      <c r="V337" s="2">
        <f t="shared" si="34"/>
        <v>114790443.83745526</v>
      </c>
      <c r="W337" s="2">
        <f t="shared" si="61"/>
        <v>538938.14285714924</v>
      </c>
      <c r="X337" s="2">
        <f t="shared" si="51"/>
        <v>11061.857142850757</v>
      </c>
      <c r="Y337" s="2">
        <f t="shared" si="62"/>
        <v>48723736.609123275</v>
      </c>
      <c r="Z337" s="2" t="str">
        <f t="shared" si="52"/>
        <v>MEEP</v>
      </c>
      <c r="AA337" s="2">
        <f>IF(Z337="HERE",Y337,AA336+Graph!$G$1*1000)</f>
        <v>100249942.6091238</v>
      </c>
      <c r="AB337" s="2">
        <f t="shared" si="63"/>
        <v>420000</v>
      </c>
      <c r="AC337" s="2">
        <f t="shared" si="64"/>
        <v>46345299.694597594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267</v>
      </c>
      <c r="C338" s="7"/>
      <c r="D338" s="2" t="e">
        <f t="shared" si="55"/>
        <v>#N/A</v>
      </c>
      <c r="E338" s="2" t="e">
        <f t="shared" si="67"/>
        <v>#N/A</v>
      </c>
      <c r="F338" s="2">
        <v>1523980.8189675808</v>
      </c>
      <c r="G338" s="2">
        <f t="shared" si="70"/>
        <v>538938.14285714284</v>
      </c>
      <c r="H338" s="2">
        <f t="shared" si="65"/>
        <v>160600185.98031223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3568663.8571428661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1557150.6062425077</v>
      </c>
      <c r="Q338" s="2">
        <f t="shared" si="71"/>
        <v>550000</v>
      </c>
      <c r="R338" s="2">
        <f t="shared" si="66"/>
        <v>164064180.44657856</v>
      </c>
      <c r="S338" s="2">
        <f t="shared" si="58"/>
        <v>538938.14285713434</v>
      </c>
      <c r="T338" s="2">
        <f t="shared" si="59"/>
        <v>11061.857142857276</v>
      </c>
      <c r="U338" s="2">
        <f t="shared" si="60"/>
        <v>550000</v>
      </c>
      <c r="V338" s="2">
        <f t="shared" si="34"/>
        <v>115329381.98031241</v>
      </c>
      <c r="W338" s="2">
        <f t="shared" si="61"/>
        <v>538938.14285714924</v>
      </c>
      <c r="X338" s="2">
        <f t="shared" si="51"/>
        <v>11061.857142850757</v>
      </c>
      <c r="Y338" s="2">
        <f t="shared" si="62"/>
        <v>48734798.466266125</v>
      </c>
      <c r="Z338" s="2" t="str">
        <f t="shared" si="52"/>
        <v>MEEP</v>
      </c>
      <c r="AA338" s="2">
        <f>IF(Z338="HERE",Y338,AA337+Graph!$G$1*1000)</f>
        <v>100669942.6091238</v>
      </c>
      <c r="AB338" s="2">
        <f t="shared" si="63"/>
        <v>420000</v>
      </c>
      <c r="AC338" s="2">
        <f t="shared" si="64"/>
        <v>46345299.694597594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268</v>
      </c>
      <c r="C339" s="7"/>
      <c r="D339" s="2" t="e">
        <f t="shared" si="55"/>
        <v>#N/A</v>
      </c>
      <c r="E339" s="2" t="e">
        <f t="shared" si="67"/>
        <v>#N/A</v>
      </c>
      <c r="F339" s="2">
        <v>1527995.1351740658</v>
      </c>
      <c r="G339" s="2">
        <f t="shared" si="70"/>
        <v>538938.14285714284</v>
      </c>
      <c r="H339" s="2">
        <f t="shared" si="65"/>
        <v>161139124.12316936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3579725.7142857234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1561267.382953167</v>
      </c>
      <c r="Q339" s="2">
        <f t="shared" si="71"/>
        <v>550000</v>
      </c>
      <c r="R339" s="2">
        <f t="shared" si="66"/>
        <v>164614180.44657856</v>
      </c>
      <c r="S339" s="2">
        <f t="shared" si="58"/>
        <v>538938.14285713434</v>
      </c>
      <c r="T339" s="2">
        <f t="shared" si="59"/>
        <v>11061.857142857276</v>
      </c>
      <c r="U339" s="2">
        <f t="shared" si="60"/>
        <v>550000</v>
      </c>
      <c r="V339" s="2">
        <f t="shared" si="34"/>
        <v>115868320.12316956</v>
      </c>
      <c r="W339" s="2">
        <f t="shared" si="61"/>
        <v>538938.14285714924</v>
      </c>
      <c r="X339" s="2">
        <f t="shared" si="51"/>
        <v>11061.857142850757</v>
      </c>
      <c r="Y339" s="2">
        <f t="shared" si="62"/>
        <v>48745860.323408976</v>
      </c>
      <c r="Z339" s="2" t="str">
        <f t="shared" si="52"/>
        <v>MEEP</v>
      </c>
      <c r="AA339" s="2">
        <f>IF(Z339="HERE",Y339,AA338+Graph!$G$1*1000)</f>
        <v>101089942.6091238</v>
      </c>
      <c r="AB339" s="2">
        <f t="shared" si="63"/>
        <v>420000</v>
      </c>
      <c r="AC339" s="2">
        <f t="shared" si="64"/>
        <v>46345299.694597594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269</v>
      </c>
      <c r="C340" s="7"/>
      <c r="D340" s="2" t="e">
        <f t="shared" si="55"/>
        <v>#N/A</v>
      </c>
      <c r="E340" s="2" t="e">
        <f t="shared" si="67"/>
        <v>#N/A</v>
      </c>
      <c r="F340" s="2">
        <v>1532009.4513805509</v>
      </c>
      <c r="G340" s="2">
        <f t="shared" si="70"/>
        <v>538938.14285714284</v>
      </c>
      <c r="H340" s="2">
        <f t="shared" si="65"/>
        <v>161678062.2660265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3590787.5714285807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1565384.159663856</v>
      </c>
      <c r="Q340" s="2">
        <f t="shared" si="71"/>
        <v>550000</v>
      </c>
      <c r="R340" s="2">
        <f t="shared" si="66"/>
        <v>165164180.44657856</v>
      </c>
      <c r="S340" s="2">
        <f t="shared" si="58"/>
        <v>538938.14285713434</v>
      </c>
      <c r="T340" s="2">
        <f t="shared" si="59"/>
        <v>11061.857142857276</v>
      </c>
      <c r="U340" s="2">
        <f t="shared" si="60"/>
        <v>550000</v>
      </c>
      <c r="V340" s="2">
        <f t="shared" si="34"/>
        <v>116407258.26602671</v>
      </c>
      <c r="W340" s="2">
        <f t="shared" si="61"/>
        <v>538938.14285714924</v>
      </c>
      <c r="X340" s="2">
        <f t="shared" si="51"/>
        <v>11061.857142850757</v>
      </c>
      <c r="Y340" s="2">
        <f t="shared" si="62"/>
        <v>48756922.180551827</v>
      </c>
      <c r="Z340" s="2" t="str">
        <f t="shared" si="52"/>
        <v>MEEP</v>
      </c>
      <c r="AA340" s="2">
        <f>IF(Z340="HERE",Y340,AA339+Graph!$G$1*1000)</f>
        <v>101509942.6091238</v>
      </c>
      <c r="AB340" s="2">
        <f t="shared" si="63"/>
        <v>420000</v>
      </c>
      <c r="AC340" s="2">
        <f t="shared" si="64"/>
        <v>46345299.694597594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270</v>
      </c>
      <c r="C341" s="7"/>
      <c r="D341" s="2" t="e">
        <f t="shared" si="55"/>
        <v>#N/A</v>
      </c>
      <c r="E341" s="2" t="e">
        <f t="shared" si="67"/>
        <v>#N/A</v>
      </c>
      <c r="F341" s="2">
        <v>1536023.7675870359</v>
      </c>
      <c r="G341" s="2">
        <f t="shared" si="70"/>
        <v>538938.14285714284</v>
      </c>
      <c r="H341" s="2">
        <f t="shared" si="65"/>
        <v>162217000.40888363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3601849.428571438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1569500.9363745451</v>
      </c>
      <c r="Q341" s="2">
        <f t="shared" si="71"/>
        <v>550000</v>
      </c>
      <c r="R341" s="2">
        <f t="shared" si="66"/>
        <v>165714180.44657856</v>
      </c>
      <c r="S341" s="2">
        <f t="shared" si="58"/>
        <v>538938.14285713434</v>
      </c>
      <c r="T341" s="2">
        <f t="shared" si="59"/>
        <v>11061.857142857276</v>
      </c>
      <c r="U341" s="2">
        <f t="shared" si="60"/>
        <v>550000</v>
      </c>
      <c r="V341" s="2">
        <f t="shared" si="34"/>
        <v>116946196.40888385</v>
      </c>
      <c r="W341" s="2">
        <f t="shared" si="61"/>
        <v>538938.14285714924</v>
      </c>
      <c r="X341" s="2">
        <f t="shared" si="51"/>
        <v>11061.857142850757</v>
      </c>
      <c r="Y341" s="2">
        <f t="shared" si="62"/>
        <v>48767984.037694678</v>
      </c>
      <c r="Z341" s="2" t="str">
        <f t="shared" si="52"/>
        <v>MEEP</v>
      </c>
      <c r="AA341" s="2">
        <f>IF(Z341="HERE",Y341,AA340+Graph!$G$1*1000)</f>
        <v>101929942.6091238</v>
      </c>
      <c r="AB341" s="2">
        <f t="shared" si="63"/>
        <v>420000</v>
      </c>
      <c r="AC341" s="2">
        <f t="shared" si="64"/>
        <v>46345299.694597594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271</v>
      </c>
      <c r="C342" s="7"/>
      <c r="D342" s="2" t="e">
        <f t="shared" si="55"/>
        <v>#N/A</v>
      </c>
      <c r="E342" s="2" t="e">
        <f t="shared" si="67"/>
        <v>#N/A</v>
      </c>
      <c r="F342" s="2">
        <v>1540038.0837935209</v>
      </c>
      <c r="G342" s="2">
        <f t="shared" si="70"/>
        <v>538938.14285714284</v>
      </c>
      <c r="H342" s="2">
        <f t="shared" si="65"/>
        <v>162755938.55174077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3612911.2857142952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1573617.7130852342</v>
      </c>
      <c r="Q342" s="2">
        <f t="shared" si="71"/>
        <v>550000</v>
      </c>
      <c r="R342" s="2">
        <f t="shared" si="66"/>
        <v>166264180.44657856</v>
      </c>
      <c r="S342" s="2">
        <f t="shared" si="58"/>
        <v>538938.14285713434</v>
      </c>
      <c r="T342" s="2">
        <f t="shared" si="59"/>
        <v>11061.857142857276</v>
      </c>
      <c r="U342" s="2">
        <f t="shared" si="60"/>
        <v>550000</v>
      </c>
      <c r="V342" s="2">
        <f t="shared" si="34"/>
        <v>117485134.551741</v>
      </c>
      <c r="W342" s="2">
        <f t="shared" si="61"/>
        <v>538938.14285714924</v>
      </c>
      <c r="X342" s="2">
        <f t="shared" si="51"/>
        <v>11061.857142850757</v>
      </c>
      <c r="Y342" s="2">
        <f t="shared" si="62"/>
        <v>48779045.894837528</v>
      </c>
      <c r="Z342" s="2" t="str">
        <f t="shared" si="52"/>
        <v>MEEP</v>
      </c>
      <c r="AA342" s="2">
        <f>IF(Z342="HERE",Y342,AA341+Graph!$G$1*1000)</f>
        <v>102349942.6091238</v>
      </c>
      <c r="AB342" s="2">
        <f t="shared" si="63"/>
        <v>420000</v>
      </c>
      <c r="AC342" s="2">
        <f t="shared" si="64"/>
        <v>46345299.694597594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272</v>
      </c>
      <c r="C343" s="7"/>
      <c r="D343" s="2" t="e">
        <f t="shared" si="55"/>
        <v>#N/A</v>
      </c>
      <c r="E343" s="2" t="e">
        <f t="shared" si="67"/>
        <v>#N/A</v>
      </c>
      <c r="F343" s="2">
        <v>1544052.400000006</v>
      </c>
      <c r="G343" s="2">
        <f t="shared" si="70"/>
        <v>538938.14285714284</v>
      </c>
      <c r="H343" s="2">
        <f t="shared" si="65"/>
        <v>163294876.6945979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3623973.1428571525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1577734.4897959232</v>
      </c>
      <c r="Q343" s="2">
        <f t="shared" si="71"/>
        <v>550000</v>
      </c>
      <c r="R343" s="2">
        <f t="shared" si="66"/>
        <v>166814180.44657856</v>
      </c>
      <c r="S343" s="2">
        <f t="shared" si="58"/>
        <v>538938.14285713434</v>
      </c>
      <c r="T343" s="2">
        <f t="shared" si="59"/>
        <v>11061.857142857276</v>
      </c>
      <c r="U343" s="2">
        <f t="shared" si="60"/>
        <v>550000</v>
      </c>
      <c r="V343" s="2">
        <f t="shared" si="34"/>
        <v>118024072.69459815</v>
      </c>
      <c r="W343" s="2">
        <f t="shared" si="61"/>
        <v>538938.14285714924</v>
      </c>
      <c r="X343" s="2">
        <f t="shared" si="51"/>
        <v>11061.857142850757</v>
      </c>
      <c r="Y343" s="2">
        <f t="shared" si="62"/>
        <v>48790107.751980379</v>
      </c>
      <c r="Z343" s="2" t="str">
        <f t="shared" si="52"/>
        <v>MEEP</v>
      </c>
      <c r="AA343" s="2">
        <f>IF(Z343="HERE",Y343,AA342+Graph!$G$1*1000)</f>
        <v>102769942.6091238</v>
      </c>
      <c r="AB343" s="2">
        <f t="shared" si="63"/>
        <v>420000</v>
      </c>
      <c r="AC343" s="2">
        <f t="shared" si="64"/>
        <v>46345299.694597594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273</v>
      </c>
      <c r="C344" s="7"/>
      <c r="D344" s="2" t="e">
        <f t="shared" si="55"/>
        <v>#N/A</v>
      </c>
      <c r="E344" s="2" t="e">
        <f t="shared" si="67"/>
        <v>#N/A</v>
      </c>
      <c r="F344" s="2">
        <v>1548066.7162064612</v>
      </c>
      <c r="G344" s="2">
        <f t="shared" si="70"/>
        <v>538938.14285714284</v>
      </c>
      <c r="H344" s="2">
        <f t="shared" si="65"/>
        <v>163833814.83745503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3635035.0000000098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1581851.2665066123</v>
      </c>
      <c r="Q344" s="2">
        <f t="shared" si="71"/>
        <v>550000</v>
      </c>
      <c r="R344" s="2">
        <f t="shared" si="66"/>
        <v>167364180.44657856</v>
      </c>
      <c r="S344" s="2">
        <f t="shared" si="58"/>
        <v>538938.14285713434</v>
      </c>
      <c r="T344" s="2">
        <f t="shared" si="59"/>
        <v>11061.857142857276</v>
      </c>
      <c r="U344" s="2">
        <f t="shared" si="60"/>
        <v>550000</v>
      </c>
      <c r="V344" s="2">
        <f t="shared" si="34"/>
        <v>118563010.8374553</v>
      </c>
      <c r="W344" s="2">
        <f t="shared" si="61"/>
        <v>538938.14285714924</v>
      </c>
      <c r="X344" s="2">
        <f t="shared" si="51"/>
        <v>11061.857142850757</v>
      </c>
      <c r="Y344" s="2">
        <f t="shared" si="62"/>
        <v>48801169.60912323</v>
      </c>
      <c r="Z344" s="2" t="str">
        <f t="shared" si="52"/>
        <v>MEEP</v>
      </c>
      <c r="AA344" s="2">
        <f>IF(Z344="HERE",Y344,AA343+Graph!$G$1*1000)</f>
        <v>103189942.6091238</v>
      </c>
      <c r="AB344" s="2">
        <f t="shared" si="63"/>
        <v>420000</v>
      </c>
      <c r="AC344" s="2">
        <f t="shared" si="64"/>
        <v>46345299.694597594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274</v>
      </c>
      <c r="C345" s="7"/>
      <c r="D345" s="2" t="e">
        <f t="shared" si="55"/>
        <v>#N/A</v>
      </c>
      <c r="E345" s="2" t="e">
        <f t="shared" si="67"/>
        <v>#N/A</v>
      </c>
      <c r="F345" s="2">
        <v>1552081.0324129462</v>
      </c>
      <c r="G345" s="2">
        <f t="shared" si="70"/>
        <v>538938.14285714284</v>
      </c>
      <c r="H345" s="2">
        <f t="shared" si="65"/>
        <v>164372752.98031217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3646096.8571428671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1585968.0432172716</v>
      </c>
      <c r="Q345" s="2">
        <f t="shared" si="71"/>
        <v>550000</v>
      </c>
      <c r="R345" s="2">
        <f t="shared" si="66"/>
        <v>167914180.44657856</v>
      </c>
      <c r="S345" s="2">
        <f t="shared" si="58"/>
        <v>538938.14285713434</v>
      </c>
      <c r="T345" s="2">
        <f t="shared" si="59"/>
        <v>11061.857142857276</v>
      </c>
      <c r="U345" s="2">
        <f t="shared" si="60"/>
        <v>550000</v>
      </c>
      <c r="V345" s="2">
        <f t="shared" si="34"/>
        <v>119101948.98031245</v>
      </c>
      <c r="W345" s="2">
        <f t="shared" si="61"/>
        <v>538938.14285714924</v>
      </c>
      <c r="X345" s="2">
        <f t="shared" si="51"/>
        <v>11061.857142850757</v>
      </c>
      <c r="Y345" s="2">
        <f t="shared" si="62"/>
        <v>48812231.466266081</v>
      </c>
      <c r="Z345" s="2" t="str">
        <f t="shared" si="52"/>
        <v>MEEP</v>
      </c>
      <c r="AA345" s="2">
        <f>IF(Z345="HERE",Y345,AA344+Graph!$G$1*1000)</f>
        <v>103609942.6091238</v>
      </c>
      <c r="AB345" s="2">
        <f t="shared" si="63"/>
        <v>420000</v>
      </c>
      <c r="AC345" s="2">
        <f t="shared" si="64"/>
        <v>46345299.694597594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275</v>
      </c>
      <c r="C346" s="7"/>
      <c r="D346" s="2" t="e">
        <f t="shared" si="55"/>
        <v>#N/A</v>
      </c>
      <c r="E346" s="2" t="e">
        <f t="shared" si="67"/>
        <v>#N/A</v>
      </c>
      <c r="F346" s="2">
        <v>1556095.3486194313</v>
      </c>
      <c r="G346" s="2">
        <f t="shared" si="70"/>
        <v>538938.14285714284</v>
      </c>
      <c r="H346" s="2">
        <f t="shared" si="65"/>
        <v>164911691.1231693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3657158.7142857243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1590084.8199279606</v>
      </c>
      <c r="Q346" s="2">
        <f t="shared" si="71"/>
        <v>550000</v>
      </c>
      <c r="R346" s="2">
        <f t="shared" si="66"/>
        <v>168464180.44657856</v>
      </c>
      <c r="S346" s="2">
        <f t="shared" si="58"/>
        <v>538938.14285713434</v>
      </c>
      <c r="T346" s="2">
        <f t="shared" si="59"/>
        <v>11061.857142857276</v>
      </c>
      <c r="U346" s="2">
        <f t="shared" si="60"/>
        <v>550000</v>
      </c>
      <c r="V346" s="2">
        <f t="shared" si="34"/>
        <v>119640887.1231696</v>
      </c>
      <c r="W346" s="2">
        <f t="shared" si="61"/>
        <v>538938.14285714924</v>
      </c>
      <c r="X346" s="2">
        <f t="shared" si="51"/>
        <v>11061.857142850757</v>
      </c>
      <c r="Y346" s="2">
        <f t="shared" si="62"/>
        <v>48823293.323408931</v>
      </c>
      <c r="Z346" s="2" t="str">
        <f t="shared" si="52"/>
        <v>MEEP</v>
      </c>
      <c r="AA346" s="2">
        <f>IF(Z346="HERE",Y346,AA345+Graph!$G$1*1000)</f>
        <v>104029942.6091238</v>
      </c>
      <c r="AB346" s="2">
        <f t="shared" si="63"/>
        <v>420000</v>
      </c>
      <c r="AC346" s="2">
        <f t="shared" si="64"/>
        <v>46345299.694597594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276</v>
      </c>
      <c r="C347" s="7"/>
      <c r="D347" s="2" t="e">
        <f t="shared" si="55"/>
        <v>#N/A</v>
      </c>
      <c r="E347" s="2" t="e">
        <f t="shared" si="67"/>
        <v>#N/A</v>
      </c>
      <c r="F347" s="2">
        <v>1560109.6648259163</v>
      </c>
      <c r="G347" s="2">
        <f t="shared" si="70"/>
        <v>538938.14285714284</v>
      </c>
      <c r="H347" s="2">
        <f t="shared" si="65"/>
        <v>165450629.26602644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3668220.5714285816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1594201.5966386497</v>
      </c>
      <c r="Q347" s="2">
        <f t="shared" si="71"/>
        <v>550000</v>
      </c>
      <c r="R347" s="2">
        <f t="shared" si="66"/>
        <v>169014180.44657856</v>
      </c>
      <c r="S347" s="2">
        <f t="shared" si="58"/>
        <v>538938.14285713434</v>
      </c>
      <c r="T347" s="2">
        <f t="shared" si="59"/>
        <v>11061.857142857276</v>
      </c>
      <c r="U347" s="2">
        <f t="shared" si="60"/>
        <v>550000</v>
      </c>
      <c r="V347" s="2">
        <f t="shared" si="34"/>
        <v>120179825.26602675</v>
      </c>
      <c r="W347" s="2">
        <f t="shared" si="61"/>
        <v>538938.14285714924</v>
      </c>
      <c r="X347" s="2">
        <f t="shared" si="51"/>
        <v>11061.857142850757</v>
      </c>
      <c r="Y347" s="2">
        <f t="shared" si="62"/>
        <v>48834355.180551782</v>
      </c>
      <c r="Z347" s="2" t="str">
        <f t="shared" si="52"/>
        <v>MEEP</v>
      </c>
      <c r="AA347" s="2">
        <f>IF(Z347="HERE",Y347,AA346+Graph!$G$1*1000)</f>
        <v>104449942.6091238</v>
      </c>
      <c r="AB347" s="2">
        <f t="shared" si="63"/>
        <v>420000</v>
      </c>
      <c r="AC347" s="2">
        <f t="shared" si="64"/>
        <v>46345299.694597594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277</v>
      </c>
      <c r="C348" s="7"/>
      <c r="D348" s="2" t="e">
        <f t="shared" si="55"/>
        <v>#N/A</v>
      </c>
      <c r="E348" s="2" t="e">
        <f t="shared" si="67"/>
        <v>#N/A</v>
      </c>
      <c r="F348" s="2">
        <v>1564123.9810324013</v>
      </c>
      <c r="G348" s="2">
        <f t="shared" si="70"/>
        <v>538938.14285714284</v>
      </c>
      <c r="H348" s="2">
        <f t="shared" si="65"/>
        <v>165989567.40888357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3679282.4285714389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1598318.3733493388</v>
      </c>
      <c r="Q348" s="2">
        <f t="shared" si="71"/>
        <v>550000</v>
      </c>
      <c r="R348" s="2">
        <f t="shared" si="66"/>
        <v>169564180.44657856</v>
      </c>
      <c r="S348" s="2">
        <f t="shared" si="58"/>
        <v>538938.14285713434</v>
      </c>
      <c r="T348" s="2">
        <f t="shared" si="59"/>
        <v>11061.857142857276</v>
      </c>
      <c r="U348" s="2">
        <f t="shared" si="60"/>
        <v>550000</v>
      </c>
      <c r="V348" s="2">
        <f t="shared" si="34"/>
        <v>120718763.4088839</v>
      </c>
      <c r="W348" s="2">
        <f t="shared" si="61"/>
        <v>538938.14285714924</v>
      </c>
      <c r="X348" s="2">
        <f t="shared" si="51"/>
        <v>11061.857142850757</v>
      </c>
      <c r="Y348" s="2">
        <f t="shared" si="62"/>
        <v>48845417.037694633</v>
      </c>
      <c r="Z348" s="2" t="str">
        <f t="shared" si="52"/>
        <v>MEEP</v>
      </c>
      <c r="AA348" s="2">
        <f>IF(Z348="HERE",Y348,AA347+Graph!$G$1*1000)</f>
        <v>104869942.6091238</v>
      </c>
      <c r="AB348" s="2">
        <f t="shared" si="63"/>
        <v>420000</v>
      </c>
      <c r="AC348" s="2">
        <f t="shared" si="64"/>
        <v>46345299.694597594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278</v>
      </c>
      <c r="C349" s="7"/>
      <c r="D349" s="2" t="e">
        <f t="shared" si="55"/>
        <v>#N/A</v>
      </c>
      <c r="E349" s="2" t="e">
        <f t="shared" si="67"/>
        <v>#N/A</v>
      </c>
      <c r="F349" s="2">
        <v>1568138.2972388864</v>
      </c>
      <c r="G349" s="2">
        <f t="shared" si="70"/>
        <v>538938.14285714284</v>
      </c>
      <c r="H349" s="2">
        <f t="shared" si="65"/>
        <v>166528505.55174071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3690344.2857142962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1602435.1500600278</v>
      </c>
      <c r="Q349" s="2">
        <f t="shared" si="71"/>
        <v>550000</v>
      </c>
      <c r="R349" s="2">
        <f t="shared" si="66"/>
        <v>170114180.44657856</v>
      </c>
      <c r="S349" s="2">
        <f t="shared" si="58"/>
        <v>538938.14285713434</v>
      </c>
      <c r="T349" s="2">
        <f t="shared" si="59"/>
        <v>11061.857142857276</v>
      </c>
      <c r="U349" s="2">
        <f t="shared" si="60"/>
        <v>550000</v>
      </c>
      <c r="V349" s="2">
        <f t="shared" si="34"/>
        <v>121257701.55174105</v>
      </c>
      <c r="W349" s="2">
        <f t="shared" si="61"/>
        <v>538938.14285714924</v>
      </c>
      <c r="X349" s="2">
        <f t="shared" si="51"/>
        <v>11061.857142850757</v>
      </c>
      <c r="Y349" s="2">
        <f t="shared" si="62"/>
        <v>48856478.894837484</v>
      </c>
      <c r="Z349" s="2" t="str">
        <f t="shared" si="52"/>
        <v>MEEP</v>
      </c>
      <c r="AA349" s="2">
        <f>IF(Z349="HERE",Y349,AA348+Graph!$G$1*1000)</f>
        <v>105289942.6091238</v>
      </c>
      <c r="AB349" s="2">
        <f t="shared" si="63"/>
        <v>420000</v>
      </c>
      <c r="AC349" s="2">
        <f t="shared" si="64"/>
        <v>46345299.694597594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279</v>
      </c>
      <c r="C350" s="7"/>
      <c r="D350" s="2" t="e">
        <f t="shared" si="55"/>
        <v>#N/A</v>
      </c>
      <c r="E350" s="2" t="e">
        <f t="shared" si="67"/>
        <v>#N/A</v>
      </c>
      <c r="F350" s="2">
        <v>1572152.6134453714</v>
      </c>
      <c r="G350" s="2">
        <f t="shared" si="70"/>
        <v>538938.14285714284</v>
      </c>
      <c r="H350" s="2">
        <f t="shared" si="65"/>
        <v>167067443.69459784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3701406.1428571534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1606551.9267707169</v>
      </c>
      <c r="Q350" s="2">
        <f t="shared" si="71"/>
        <v>550000</v>
      </c>
      <c r="R350" s="2">
        <f t="shared" si="66"/>
        <v>170664180.44657856</v>
      </c>
      <c r="S350" s="2">
        <f t="shared" si="58"/>
        <v>538938.14285713434</v>
      </c>
      <c r="T350" s="2">
        <f t="shared" si="59"/>
        <v>11061.857142857276</v>
      </c>
      <c r="U350" s="2">
        <f t="shared" si="60"/>
        <v>550000</v>
      </c>
      <c r="V350" s="2">
        <f t="shared" si="34"/>
        <v>121796639.6945982</v>
      </c>
      <c r="W350" s="2">
        <f t="shared" si="61"/>
        <v>538938.14285714924</v>
      </c>
      <c r="X350" s="2">
        <f t="shared" si="51"/>
        <v>11061.857142850757</v>
      </c>
      <c r="Y350" s="2">
        <f t="shared" si="62"/>
        <v>48867540.751980335</v>
      </c>
      <c r="Z350" s="2" t="str">
        <f t="shared" si="52"/>
        <v>MEEP</v>
      </c>
      <c r="AA350" s="2">
        <f>IF(Z350="HERE",Y350,AA349+Graph!$G$1*1000)</f>
        <v>105709942.6091238</v>
      </c>
      <c r="AB350" s="2">
        <f t="shared" si="63"/>
        <v>420000</v>
      </c>
      <c r="AC350" s="2">
        <f t="shared" si="64"/>
        <v>46345299.694597594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280</v>
      </c>
      <c r="C351" s="7"/>
      <c r="D351" s="2" t="e">
        <f t="shared" si="55"/>
        <v>#N/A</v>
      </c>
      <c r="E351" s="2" t="e">
        <f t="shared" si="67"/>
        <v>#N/A</v>
      </c>
      <c r="F351" s="2">
        <v>1576166.9296518564</v>
      </c>
      <c r="G351" s="2">
        <f t="shared" si="70"/>
        <v>538938.14285714284</v>
      </c>
      <c r="H351" s="2">
        <f t="shared" si="65"/>
        <v>167606381.83745497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3712468.0000000107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1610668.7034813762</v>
      </c>
      <c r="Q351" s="2">
        <f t="shared" si="71"/>
        <v>550000</v>
      </c>
      <c r="R351" s="2">
        <f t="shared" si="66"/>
        <v>171214180.44657856</v>
      </c>
      <c r="S351" s="2">
        <f t="shared" si="58"/>
        <v>538938.14285713434</v>
      </c>
      <c r="T351" s="2">
        <f t="shared" si="59"/>
        <v>11061.857142857276</v>
      </c>
      <c r="U351" s="2">
        <f t="shared" si="60"/>
        <v>550000</v>
      </c>
      <c r="V351" s="2">
        <f t="shared" si="34"/>
        <v>122335577.83745535</v>
      </c>
      <c r="W351" s="2">
        <f t="shared" si="61"/>
        <v>538938.14285714924</v>
      </c>
      <c r="X351" s="2">
        <f t="shared" si="51"/>
        <v>11061.857142850757</v>
      </c>
      <c r="Y351" s="2">
        <f t="shared" ref="Y351:Y385" si="74">IF(COUNT($C352)=0,IF(COUNT($C351)=1,C351,SUM(Y350+X351)),C351)</f>
        <v>48878602.609123185</v>
      </c>
      <c r="Z351" s="2" t="str">
        <f t="shared" si="52"/>
        <v>MEEP</v>
      </c>
      <c r="AA351" s="2">
        <f>IF(Z351="HERE",Y351,AA350+Graph!$G$1*1000)</f>
        <v>106129942.6091238</v>
      </c>
      <c r="AB351" s="2">
        <f t="shared" si="63"/>
        <v>420000</v>
      </c>
      <c r="AC351" s="2">
        <f t="shared" ref="AC351:AC385" si="75">IF(Z352="HERE",V351,AC350)</f>
        <v>46345299.694597594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281</v>
      </c>
      <c r="C352" s="7"/>
      <c r="D352" s="2" t="e">
        <f t="shared" si="55"/>
        <v>#N/A</v>
      </c>
      <c r="E352" s="2" t="e">
        <f t="shared" si="67"/>
        <v>#N/A</v>
      </c>
      <c r="F352" s="2">
        <v>1580181.2458583415</v>
      </c>
      <c r="G352" s="2">
        <f t="shared" si="70"/>
        <v>538938.14285714284</v>
      </c>
      <c r="H352" s="2">
        <f t="shared" ref="H352:H385" si="76">IF(COUNT($C353)=0,IF(COUNT($C352)=1,C352,SUM(H351+G352)),C352)</f>
        <v>168145319.98031211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3723529.857142868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1614785.4801920652</v>
      </c>
      <c r="Q352" s="2">
        <f t="shared" si="71"/>
        <v>550000</v>
      </c>
      <c r="R352" s="2">
        <f t="shared" ref="R352:R385" si="77">IF(COUNT($C353)=0,IF(COUNT($C352)=1,M352,SUM(R351+Q352)),M352)</f>
        <v>171764180.44657856</v>
      </c>
      <c r="S352" s="2">
        <f t="shared" si="58"/>
        <v>538938.14285713434</v>
      </c>
      <c r="T352" s="2">
        <f t="shared" si="59"/>
        <v>11061.857142857276</v>
      </c>
      <c r="U352" s="2">
        <f t="shared" si="60"/>
        <v>550000</v>
      </c>
      <c r="V352" s="2">
        <f t="shared" si="34"/>
        <v>122874515.9803125</v>
      </c>
      <c r="W352" s="2">
        <f t="shared" si="61"/>
        <v>538938.14285714924</v>
      </c>
      <c r="X352" s="2">
        <f t="shared" si="51"/>
        <v>11061.857142850757</v>
      </c>
      <c r="Y352" s="2">
        <f t="shared" si="74"/>
        <v>48889664.466266036</v>
      </c>
      <c r="Z352" s="2" t="str">
        <f t="shared" si="52"/>
        <v>MEEP</v>
      </c>
      <c r="AA352" s="2">
        <f>IF(Z352="HERE",Y352,AA351+Graph!$G$1*1000)</f>
        <v>106549942.6091238</v>
      </c>
      <c r="AB352" s="2">
        <f t="shared" si="63"/>
        <v>420000</v>
      </c>
      <c r="AC352" s="2">
        <f t="shared" si="75"/>
        <v>46345299.694597594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282</v>
      </c>
      <c r="C353" s="7"/>
      <c r="D353" s="2" t="e">
        <f t="shared" si="55"/>
        <v>#N/A</v>
      </c>
      <c r="E353" s="2" t="e">
        <f t="shared" si="67"/>
        <v>#N/A</v>
      </c>
      <c r="F353" s="2">
        <v>1584195.5620648265</v>
      </c>
      <c r="G353" s="2">
        <f t="shared" si="70"/>
        <v>538938.14285714284</v>
      </c>
      <c r="H353" s="2">
        <f t="shared" si="76"/>
        <v>168684258.12316924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3734591.7142857253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1618902.2569027543</v>
      </c>
      <c r="Q353" s="2">
        <f t="shared" si="71"/>
        <v>550000</v>
      </c>
      <c r="R353" s="2">
        <f t="shared" si="77"/>
        <v>172314180.44657856</v>
      </c>
      <c r="S353" s="2">
        <f t="shared" si="58"/>
        <v>538938.14285713434</v>
      </c>
      <c r="T353" s="2">
        <f t="shared" si="59"/>
        <v>11061.857142857276</v>
      </c>
      <c r="U353" s="2">
        <f t="shared" si="60"/>
        <v>550000</v>
      </c>
      <c r="V353" s="2">
        <f t="shared" si="34"/>
        <v>123413454.12316965</v>
      </c>
      <c r="W353" s="2">
        <f t="shared" si="61"/>
        <v>538938.14285714924</v>
      </c>
      <c r="X353" s="2">
        <f t="shared" si="51"/>
        <v>11061.857142850757</v>
      </c>
      <c r="Y353" s="2">
        <f t="shared" si="74"/>
        <v>48900726.323408887</v>
      </c>
      <c r="Z353" s="2" t="str">
        <f t="shared" si="52"/>
        <v>MEEP</v>
      </c>
      <c r="AA353" s="2">
        <f>IF(Z353="HERE",Y353,AA352+Graph!$G$1*1000)</f>
        <v>106969942.6091238</v>
      </c>
      <c r="AB353" s="2">
        <f t="shared" si="63"/>
        <v>420000</v>
      </c>
      <c r="AC353" s="2">
        <f t="shared" si="75"/>
        <v>46345299.694597594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283</v>
      </c>
      <c r="C354" s="7"/>
      <c r="D354" s="2" t="e">
        <f t="shared" si="55"/>
        <v>#N/A</v>
      </c>
      <c r="E354" s="2" t="e">
        <f t="shared" si="67"/>
        <v>#N/A</v>
      </c>
      <c r="F354" s="2">
        <v>1588209.8782713115</v>
      </c>
      <c r="G354" s="2">
        <f t="shared" si="70"/>
        <v>538938.14285714284</v>
      </c>
      <c r="H354" s="2">
        <f t="shared" si="76"/>
        <v>169223196.26602638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3745653.5714285825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1623019.0336134434</v>
      </c>
      <c r="Q354" s="2">
        <f t="shared" si="71"/>
        <v>550000</v>
      </c>
      <c r="R354" s="2">
        <f t="shared" si="77"/>
        <v>172864180.44657856</v>
      </c>
      <c r="S354" s="2">
        <f t="shared" si="58"/>
        <v>538938.14285713434</v>
      </c>
      <c r="T354" s="2">
        <f t="shared" si="59"/>
        <v>11061.857142857276</v>
      </c>
      <c r="U354" s="2">
        <f t="shared" si="60"/>
        <v>550000</v>
      </c>
      <c r="V354" s="2">
        <f t="shared" si="34"/>
        <v>123952392.26602679</v>
      </c>
      <c r="W354" s="2">
        <f t="shared" si="61"/>
        <v>538938.14285714924</v>
      </c>
      <c r="X354" s="2">
        <f t="shared" si="51"/>
        <v>11061.857142850757</v>
      </c>
      <c r="Y354" s="2">
        <f t="shared" si="74"/>
        <v>48911788.180551738</v>
      </c>
      <c r="Z354" s="2" t="str">
        <f t="shared" si="52"/>
        <v>MEEP</v>
      </c>
      <c r="AA354" s="2">
        <f>IF(Z354="HERE",Y354,AA353+Graph!$G$1*1000)</f>
        <v>107389942.6091238</v>
      </c>
      <c r="AB354" s="2">
        <f t="shared" si="63"/>
        <v>420000</v>
      </c>
      <c r="AC354" s="2">
        <f t="shared" si="75"/>
        <v>46345299.694597594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284</v>
      </c>
      <c r="C355" s="7"/>
      <c r="D355" s="2" t="e">
        <f t="shared" si="55"/>
        <v>#N/A</v>
      </c>
      <c r="E355" s="2" t="e">
        <f t="shared" si="67"/>
        <v>#N/A</v>
      </c>
      <c r="F355" s="2">
        <v>1592224.1944777966</v>
      </c>
      <c r="G355" s="2">
        <f t="shared" si="70"/>
        <v>538938.14285714284</v>
      </c>
      <c r="H355" s="2">
        <f t="shared" si="76"/>
        <v>169762134.40888351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3756715.4285714398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1627135.8103241324</v>
      </c>
      <c r="Q355" s="2">
        <f t="shared" si="71"/>
        <v>550000</v>
      </c>
      <c r="R355" s="2">
        <f t="shared" si="77"/>
        <v>173414180.44657856</v>
      </c>
      <c r="S355" s="2">
        <f t="shared" si="58"/>
        <v>538938.14285713434</v>
      </c>
      <c r="T355" s="2">
        <f t="shared" si="59"/>
        <v>11061.857142857276</v>
      </c>
      <c r="U355" s="2">
        <f t="shared" si="60"/>
        <v>550000</v>
      </c>
      <c r="V355" s="2">
        <f t="shared" si="34"/>
        <v>124491330.40888394</v>
      </c>
      <c r="W355" s="2">
        <f t="shared" si="61"/>
        <v>538938.14285714924</v>
      </c>
      <c r="X355" s="2">
        <f t="shared" si="51"/>
        <v>11061.857142850757</v>
      </c>
      <c r="Y355" s="2">
        <f t="shared" si="74"/>
        <v>48922850.037694588</v>
      </c>
      <c r="Z355" s="2" t="str">
        <f t="shared" si="52"/>
        <v>MEEP</v>
      </c>
      <c r="AA355" s="2">
        <f>IF(Z355="HERE",Y355,AA354+Graph!$G$1*1000)</f>
        <v>107809942.6091238</v>
      </c>
      <c r="AB355" s="2">
        <f t="shared" si="63"/>
        <v>420000</v>
      </c>
      <c r="AC355" s="2">
        <f t="shared" si="75"/>
        <v>46345299.694597594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285</v>
      </c>
      <c r="C356" s="7"/>
      <c r="D356" s="2" t="e">
        <f t="shared" si="55"/>
        <v>#N/A</v>
      </c>
      <c r="E356" s="2" t="e">
        <f t="shared" si="67"/>
        <v>#N/A</v>
      </c>
      <c r="F356" s="2">
        <v>1596238.5106842518</v>
      </c>
      <c r="G356" s="2">
        <f t="shared" si="70"/>
        <v>538938.14285714284</v>
      </c>
      <c r="H356" s="2">
        <f t="shared" si="76"/>
        <v>170301072.55174065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3767777.2857142971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1631252.5870348215</v>
      </c>
      <c r="Q356" s="2">
        <f t="shared" si="71"/>
        <v>550000</v>
      </c>
      <c r="R356" s="2">
        <f t="shared" si="77"/>
        <v>173964180.44657856</v>
      </c>
      <c r="S356" s="2">
        <f t="shared" si="58"/>
        <v>538938.14285713434</v>
      </c>
      <c r="T356" s="2">
        <f t="shared" si="59"/>
        <v>11061.857142857276</v>
      </c>
      <c r="U356" s="2">
        <f t="shared" si="60"/>
        <v>550000</v>
      </c>
      <c r="V356" s="2">
        <f t="shared" ref="V356:V385" si="78">H272</f>
        <v>125030268.55174109</v>
      </c>
      <c r="W356" s="2">
        <f t="shared" si="61"/>
        <v>538938.14285714924</v>
      </c>
      <c r="X356" s="2">
        <f t="shared" si="51"/>
        <v>11061.857142850757</v>
      </c>
      <c r="Y356" s="2">
        <f t="shared" si="74"/>
        <v>48933911.894837439</v>
      </c>
      <c r="Z356" s="2" t="str">
        <f t="shared" si="52"/>
        <v>MEEP</v>
      </c>
      <c r="AA356" s="2">
        <f>IF(Z356="HERE",Y356,AA355+Graph!$G$1*1000)</f>
        <v>108229942.6091238</v>
      </c>
      <c r="AB356" s="2">
        <f t="shared" si="63"/>
        <v>420000</v>
      </c>
      <c r="AC356" s="2">
        <f t="shared" si="75"/>
        <v>46345299.694597594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286</v>
      </c>
      <c r="C357" s="7"/>
      <c r="D357" s="2" t="e">
        <f t="shared" si="55"/>
        <v>#N/A</v>
      </c>
      <c r="E357" s="2" t="e">
        <f t="shared" si="67"/>
        <v>#N/A</v>
      </c>
      <c r="F357" s="2">
        <v>1600252.8268907368</v>
      </c>
      <c r="G357" s="2">
        <f t="shared" si="70"/>
        <v>538938.14285714284</v>
      </c>
      <c r="H357" s="2">
        <f t="shared" si="76"/>
        <v>170840010.69459778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3778839.1428571544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1635369.3637455106</v>
      </c>
      <c r="Q357" s="2">
        <f t="shared" si="71"/>
        <v>550000</v>
      </c>
      <c r="R357" s="2">
        <f t="shared" si="77"/>
        <v>174514180.44657856</v>
      </c>
      <c r="S357" s="2">
        <f t="shared" si="58"/>
        <v>538938.14285713434</v>
      </c>
      <c r="T357" s="2">
        <f t="shared" si="59"/>
        <v>11061.857142857276</v>
      </c>
      <c r="U357" s="2">
        <f t="shared" si="60"/>
        <v>550000</v>
      </c>
      <c r="V357" s="2">
        <f t="shared" si="78"/>
        <v>125569206.69459824</v>
      </c>
      <c r="W357" s="2">
        <f t="shared" si="61"/>
        <v>538938.14285714924</v>
      </c>
      <c r="X357" s="2">
        <f t="shared" si="51"/>
        <v>11061.857142850757</v>
      </c>
      <c r="Y357" s="2">
        <f t="shared" si="74"/>
        <v>48944973.75198029</v>
      </c>
      <c r="Z357" s="2" t="str">
        <f t="shared" si="52"/>
        <v>MEEP</v>
      </c>
      <c r="AA357" s="2">
        <f>IF(Z357="HERE",Y357,AA356+Graph!$G$1*1000)</f>
        <v>108649942.6091238</v>
      </c>
      <c r="AB357" s="2">
        <f t="shared" si="63"/>
        <v>420000</v>
      </c>
      <c r="AC357" s="2">
        <f t="shared" si="75"/>
        <v>46345299.694597594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287</v>
      </c>
      <c r="C358" s="7"/>
      <c r="D358" s="2" t="e">
        <f t="shared" si="55"/>
        <v>#N/A</v>
      </c>
      <c r="E358" s="2" t="e">
        <f t="shared" si="67"/>
        <v>#N/A</v>
      </c>
      <c r="F358" s="2">
        <v>1604267.1430972219</v>
      </c>
      <c r="G358" s="2">
        <f t="shared" ref="G358:G385" si="79">IF(F358&gt;550000,$AK$31*1000,F358)</f>
        <v>538938.14285714284</v>
      </c>
      <c r="H358" s="2">
        <f t="shared" si="76"/>
        <v>171378948.83745492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3789901.0000000116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1639486.1404561698</v>
      </c>
      <c r="Q358" s="2">
        <f t="shared" ref="Q358:Q385" si="80">IF(P358&gt;550000,550000,P358)</f>
        <v>550000</v>
      </c>
      <c r="R358" s="2">
        <f t="shared" si="77"/>
        <v>175064180.44657856</v>
      </c>
      <c r="S358" s="2">
        <f t="shared" si="58"/>
        <v>538938.14285713434</v>
      </c>
      <c r="T358" s="2">
        <f t="shared" si="59"/>
        <v>11061.857142857276</v>
      </c>
      <c r="U358" s="2">
        <f t="shared" si="60"/>
        <v>550000</v>
      </c>
      <c r="V358" s="2">
        <f t="shared" si="78"/>
        <v>126108144.83745539</v>
      </c>
      <c r="W358" s="2">
        <f t="shared" si="61"/>
        <v>538938.14285714924</v>
      </c>
      <c r="X358" s="2">
        <f t="shared" si="51"/>
        <v>11061.857142850757</v>
      </c>
      <c r="Y358" s="2">
        <f t="shared" si="74"/>
        <v>48956035.609123141</v>
      </c>
      <c r="Z358" s="2" t="str">
        <f t="shared" si="52"/>
        <v>MEEP</v>
      </c>
      <c r="AA358" s="2">
        <f>IF(Z358="HERE",Y358,AA357+Graph!$G$1*1000)</f>
        <v>109069942.6091238</v>
      </c>
      <c r="AB358" s="2">
        <f t="shared" si="63"/>
        <v>420000</v>
      </c>
      <c r="AC358" s="2">
        <f t="shared" si="75"/>
        <v>46345299.694597594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288</v>
      </c>
      <c r="C359" s="7"/>
      <c r="D359" s="2" t="e">
        <f t="shared" si="55"/>
        <v>#N/A</v>
      </c>
      <c r="E359" s="2" t="e">
        <f t="shared" si="67"/>
        <v>#N/A</v>
      </c>
      <c r="F359" s="2">
        <v>1608281.4593037069</v>
      </c>
      <c r="G359" s="2">
        <f t="shared" si="79"/>
        <v>538938.14285714284</v>
      </c>
      <c r="H359" s="2">
        <f t="shared" si="76"/>
        <v>171917886.98031205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3800962.8571428689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1643602.9171668589</v>
      </c>
      <c r="Q359" s="2">
        <f t="shared" si="80"/>
        <v>550000</v>
      </c>
      <c r="R359" s="2">
        <f t="shared" si="77"/>
        <v>175614180.44657856</v>
      </c>
      <c r="S359" s="2">
        <f t="shared" si="58"/>
        <v>538938.14285713434</v>
      </c>
      <c r="T359" s="2">
        <f t="shared" si="59"/>
        <v>11061.857142857276</v>
      </c>
      <c r="U359" s="2">
        <f t="shared" si="60"/>
        <v>550000</v>
      </c>
      <c r="V359" s="2">
        <f t="shared" si="78"/>
        <v>126647082.98031254</v>
      </c>
      <c r="W359" s="2">
        <f t="shared" si="61"/>
        <v>538938.14285714924</v>
      </c>
      <c r="X359" s="2">
        <f t="shared" si="51"/>
        <v>11061.857142850757</v>
      </c>
      <c r="Y359" s="2">
        <f t="shared" si="74"/>
        <v>48967097.466265991</v>
      </c>
      <c r="Z359" s="2" t="str">
        <f t="shared" si="52"/>
        <v>MEEP</v>
      </c>
      <c r="AA359" s="2">
        <f>IF(Z359="HERE",Y359,AA358+Graph!$G$1*1000)</f>
        <v>109489942.6091238</v>
      </c>
      <c r="AB359" s="2">
        <f t="shared" si="63"/>
        <v>420000</v>
      </c>
      <c r="AC359" s="2">
        <f t="shared" si="75"/>
        <v>46345299.694597594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289</v>
      </c>
      <c r="C360" s="7"/>
      <c r="D360" s="2" t="e">
        <f t="shared" si="55"/>
        <v>#N/A</v>
      </c>
      <c r="E360" s="2" t="e">
        <f t="shared" si="67"/>
        <v>#N/A</v>
      </c>
      <c r="F360" s="2">
        <v>1612295.7755101919</v>
      </c>
      <c r="G360" s="2">
        <f t="shared" si="79"/>
        <v>538938.14285714284</v>
      </c>
      <c r="H360" s="2">
        <f t="shared" si="76"/>
        <v>172456825.12316918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3812024.7142857262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1647719.693877548</v>
      </c>
      <c r="Q360" s="2">
        <f t="shared" si="80"/>
        <v>550000</v>
      </c>
      <c r="R360" s="2">
        <f t="shared" si="77"/>
        <v>176164180.44657856</v>
      </c>
      <c r="S360" s="2">
        <f t="shared" si="58"/>
        <v>538938.14285713434</v>
      </c>
      <c r="T360" s="2">
        <f t="shared" si="59"/>
        <v>11061.857142857276</v>
      </c>
      <c r="U360" s="2">
        <f t="shared" si="60"/>
        <v>550000</v>
      </c>
      <c r="V360" s="2">
        <f t="shared" si="78"/>
        <v>127186021.12316969</v>
      </c>
      <c r="W360" s="2">
        <f t="shared" si="61"/>
        <v>538938.14285714924</v>
      </c>
      <c r="X360" s="2">
        <f t="shared" si="51"/>
        <v>11061.857142850757</v>
      </c>
      <c r="Y360" s="2">
        <f t="shared" si="74"/>
        <v>48978159.323408842</v>
      </c>
      <c r="Z360" s="2" t="str">
        <f t="shared" si="52"/>
        <v>MEEP</v>
      </c>
      <c r="AA360" s="2">
        <f>IF(Z360="HERE",Y360,AA359+Graph!$G$1*1000)</f>
        <v>109909942.6091238</v>
      </c>
      <c r="AB360" s="2">
        <f t="shared" si="63"/>
        <v>420000</v>
      </c>
      <c r="AC360" s="2">
        <f t="shared" si="75"/>
        <v>46345299.694597594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290</v>
      </c>
      <c r="C361" s="7"/>
      <c r="D361" s="2" t="e">
        <f t="shared" si="55"/>
        <v>#N/A</v>
      </c>
      <c r="E361" s="2" t="e">
        <f t="shared" si="67"/>
        <v>#N/A</v>
      </c>
      <c r="F361" s="2">
        <v>1616310.091716677</v>
      </c>
      <c r="G361" s="2">
        <f t="shared" si="79"/>
        <v>538938.14285714284</v>
      </c>
      <c r="H361" s="2">
        <f t="shared" si="76"/>
        <v>172995763.26602632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3823086.5714285835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1651836.470588237</v>
      </c>
      <c r="Q361" s="2">
        <f t="shared" si="80"/>
        <v>550000</v>
      </c>
      <c r="R361" s="2">
        <f t="shared" si="77"/>
        <v>176714180.44657856</v>
      </c>
      <c r="S361" s="2">
        <f t="shared" si="58"/>
        <v>538938.14285713434</v>
      </c>
      <c r="T361" s="2">
        <f t="shared" si="59"/>
        <v>11061.857142857276</v>
      </c>
      <c r="U361" s="2">
        <f t="shared" si="60"/>
        <v>550000</v>
      </c>
      <c r="V361" s="2">
        <f t="shared" si="78"/>
        <v>127724959.26602684</v>
      </c>
      <c r="W361" s="2">
        <f t="shared" si="61"/>
        <v>538938.14285714924</v>
      </c>
      <c r="X361" s="2">
        <f t="shared" si="51"/>
        <v>11061.857142850757</v>
      </c>
      <c r="Y361" s="2">
        <f t="shared" si="74"/>
        <v>48989221.180551693</v>
      </c>
      <c r="Z361" s="2" t="str">
        <f t="shared" si="52"/>
        <v>MEEP</v>
      </c>
      <c r="AA361" s="2">
        <f>IF(Z361="HERE",Y361,AA360+Graph!$G$1*1000)</f>
        <v>110329942.6091238</v>
      </c>
      <c r="AB361" s="2">
        <f t="shared" si="63"/>
        <v>420000</v>
      </c>
      <c r="AC361" s="2">
        <f t="shared" si="75"/>
        <v>46345299.694597594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291</v>
      </c>
      <c r="C362" s="7"/>
      <c r="D362" s="2" t="e">
        <f t="shared" si="55"/>
        <v>#N/A</v>
      </c>
      <c r="E362" s="2" t="e">
        <f t="shared" si="67"/>
        <v>#N/A</v>
      </c>
      <c r="F362" s="2">
        <v>1620324.407923162</v>
      </c>
      <c r="G362" s="2">
        <f t="shared" si="79"/>
        <v>538938.14285714284</v>
      </c>
      <c r="H362" s="2">
        <f t="shared" si="76"/>
        <v>173534701.40888345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3834148.4285714407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1655953.2472989261</v>
      </c>
      <c r="Q362" s="2">
        <f t="shared" si="80"/>
        <v>550000</v>
      </c>
      <c r="R362" s="2">
        <f t="shared" si="77"/>
        <v>177264180.44657856</v>
      </c>
      <c r="S362" s="2">
        <f t="shared" si="58"/>
        <v>538938.14285713434</v>
      </c>
      <c r="T362" s="2">
        <f t="shared" si="59"/>
        <v>11061.857142857276</v>
      </c>
      <c r="U362" s="2">
        <f t="shared" si="60"/>
        <v>550000</v>
      </c>
      <c r="V362" s="2">
        <f t="shared" si="78"/>
        <v>128263897.40888399</v>
      </c>
      <c r="W362" s="2">
        <f t="shared" si="61"/>
        <v>538938.14285714924</v>
      </c>
      <c r="X362" s="2">
        <f t="shared" si="51"/>
        <v>11061.857142850757</v>
      </c>
      <c r="Y362" s="2">
        <f t="shared" si="74"/>
        <v>49000283.037694544</v>
      </c>
      <c r="Z362" s="2" t="str">
        <f t="shared" si="52"/>
        <v>MEEP</v>
      </c>
      <c r="AA362" s="2">
        <f>IF(Z362="HERE",Y362,AA361+Graph!$G$1*1000)</f>
        <v>110749942.6091238</v>
      </c>
      <c r="AB362" s="2">
        <f t="shared" si="63"/>
        <v>420000</v>
      </c>
      <c r="AC362" s="2">
        <f t="shared" si="75"/>
        <v>46345299.694597594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292</v>
      </c>
      <c r="C363" s="7"/>
      <c r="D363" s="2" t="e">
        <f t="shared" si="55"/>
        <v>#N/A</v>
      </c>
      <c r="E363" s="2" t="e">
        <f t="shared" si="67"/>
        <v>#N/A</v>
      </c>
      <c r="F363" s="2">
        <v>1624338.724129647</v>
      </c>
      <c r="G363" s="2">
        <f t="shared" si="79"/>
        <v>538938.14285714284</v>
      </c>
      <c r="H363" s="2">
        <f t="shared" si="76"/>
        <v>174073639.55174059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3845210.285714298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1660070.0240096152</v>
      </c>
      <c r="Q363" s="2">
        <f t="shared" si="80"/>
        <v>550000</v>
      </c>
      <c r="R363" s="2">
        <f t="shared" si="77"/>
        <v>177814180.44657856</v>
      </c>
      <c r="S363" s="2">
        <f t="shared" si="58"/>
        <v>538938.14285713434</v>
      </c>
      <c r="T363" s="2">
        <f t="shared" si="59"/>
        <v>11061.857142857276</v>
      </c>
      <c r="U363" s="2">
        <f t="shared" si="60"/>
        <v>550000</v>
      </c>
      <c r="V363" s="2">
        <f t="shared" si="78"/>
        <v>128802835.55174114</v>
      </c>
      <c r="W363" s="2">
        <f t="shared" si="61"/>
        <v>538938.14285714924</v>
      </c>
      <c r="X363" s="2">
        <f t="shared" si="51"/>
        <v>11061.857142850757</v>
      </c>
      <c r="Y363" s="2">
        <f t="shared" si="74"/>
        <v>49011344.894837394</v>
      </c>
      <c r="Z363" s="2" t="str">
        <f t="shared" si="52"/>
        <v>MEEP</v>
      </c>
      <c r="AA363" s="2">
        <f>IF(Z363="HERE",Y363,AA362+Graph!$G$1*1000)</f>
        <v>111169942.6091238</v>
      </c>
      <c r="AB363" s="2">
        <f t="shared" si="63"/>
        <v>420000</v>
      </c>
      <c r="AC363" s="2">
        <f t="shared" si="75"/>
        <v>46345299.694597594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293</v>
      </c>
      <c r="C364" s="7"/>
      <c r="D364" s="2" t="e">
        <f t="shared" si="55"/>
        <v>#N/A</v>
      </c>
      <c r="E364" s="2" t="e">
        <f t="shared" si="67"/>
        <v>#N/A</v>
      </c>
      <c r="F364" s="2">
        <v>1628353.040336132</v>
      </c>
      <c r="G364" s="2">
        <f t="shared" si="79"/>
        <v>538938.14285714284</v>
      </c>
      <c r="H364" s="2">
        <f t="shared" si="76"/>
        <v>174612577.69459772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3856272.1428571553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1664186.8007202744</v>
      </c>
      <c r="Q364" s="2">
        <f t="shared" si="80"/>
        <v>550000</v>
      </c>
      <c r="R364" s="2">
        <f t="shared" si="77"/>
        <v>178364180.44657856</v>
      </c>
      <c r="S364" s="2">
        <f t="shared" si="58"/>
        <v>538938.14285713434</v>
      </c>
      <c r="T364" s="2">
        <f t="shared" si="59"/>
        <v>11061.857142857276</v>
      </c>
      <c r="U364" s="2">
        <f t="shared" si="60"/>
        <v>550000</v>
      </c>
      <c r="V364" s="2">
        <f t="shared" si="78"/>
        <v>129341773.69459829</v>
      </c>
      <c r="W364" s="2">
        <f t="shared" si="61"/>
        <v>538938.14285714924</v>
      </c>
      <c r="X364" s="2">
        <f t="shared" si="51"/>
        <v>11061.857142850757</v>
      </c>
      <c r="Y364" s="2">
        <f t="shared" si="74"/>
        <v>49022406.751980245</v>
      </c>
      <c r="Z364" s="2" t="str">
        <f t="shared" si="52"/>
        <v>MEEP</v>
      </c>
      <c r="AA364" s="2">
        <f>IF(Z364="HERE",Y364,AA363+Graph!$G$1*1000)</f>
        <v>111589942.6091238</v>
      </c>
      <c r="AB364" s="2">
        <f t="shared" si="63"/>
        <v>420000</v>
      </c>
      <c r="AC364" s="2">
        <f t="shared" si="75"/>
        <v>46345299.694597594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294</v>
      </c>
      <c r="C365" s="7"/>
      <c r="D365" s="2" t="e">
        <f t="shared" si="55"/>
        <v>#N/A</v>
      </c>
      <c r="E365" s="2" t="e">
        <f t="shared" si="67"/>
        <v>#N/A</v>
      </c>
      <c r="F365" s="2">
        <v>1632367.3565426171</v>
      </c>
      <c r="G365" s="2">
        <f t="shared" si="79"/>
        <v>538938.14285714284</v>
      </c>
      <c r="H365" s="2">
        <f t="shared" si="76"/>
        <v>175151515.83745486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3867334.0000000126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1668303.5774309635</v>
      </c>
      <c r="Q365" s="2">
        <f t="shared" si="80"/>
        <v>550000</v>
      </c>
      <c r="R365" s="2">
        <f t="shared" si="77"/>
        <v>178914180.44657856</v>
      </c>
      <c r="S365" s="2">
        <f t="shared" si="58"/>
        <v>538938.14285713434</v>
      </c>
      <c r="T365" s="2">
        <f t="shared" si="59"/>
        <v>11061.857142857276</v>
      </c>
      <c r="U365" s="2">
        <f t="shared" si="60"/>
        <v>550000</v>
      </c>
      <c r="V365" s="2">
        <f t="shared" si="78"/>
        <v>129880711.83745544</v>
      </c>
      <c r="W365" s="2">
        <f t="shared" si="61"/>
        <v>538938.14285714924</v>
      </c>
      <c r="X365" s="2">
        <f t="shared" si="51"/>
        <v>11061.857142850757</v>
      </c>
      <c r="Y365" s="2">
        <f t="shared" si="74"/>
        <v>49033468.609123096</v>
      </c>
      <c r="Z365" s="2" t="str">
        <f t="shared" si="52"/>
        <v>MEEP</v>
      </c>
      <c r="AA365" s="2">
        <f>IF(Z365="HERE",Y365,AA364+Graph!$G$1*1000)</f>
        <v>112009942.6091238</v>
      </c>
      <c r="AB365" s="2">
        <f t="shared" si="63"/>
        <v>420000</v>
      </c>
      <c r="AC365" s="2">
        <f t="shared" si="75"/>
        <v>46345299.694597594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295</v>
      </c>
      <c r="C366" s="7"/>
      <c r="D366" s="2" t="e">
        <f t="shared" si="55"/>
        <v>#N/A</v>
      </c>
      <c r="E366" s="2" t="e">
        <f t="shared" si="67"/>
        <v>#N/A</v>
      </c>
      <c r="F366" s="2">
        <v>1636381.6727491021</v>
      </c>
      <c r="G366" s="2">
        <f t="shared" si="79"/>
        <v>538938.14285714284</v>
      </c>
      <c r="H366" s="2">
        <f t="shared" si="76"/>
        <v>175690453.98031199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3878395.8571428698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1672420.3541416526</v>
      </c>
      <c r="Q366" s="2">
        <f t="shared" si="80"/>
        <v>550000</v>
      </c>
      <c r="R366" s="2">
        <f t="shared" si="77"/>
        <v>179464180.44657856</v>
      </c>
      <c r="S366" s="2">
        <f t="shared" si="58"/>
        <v>538938.14285713434</v>
      </c>
      <c r="T366" s="2">
        <f t="shared" si="59"/>
        <v>11061.857142857276</v>
      </c>
      <c r="U366" s="2">
        <f t="shared" si="60"/>
        <v>550000</v>
      </c>
      <c r="V366" s="2">
        <f t="shared" si="78"/>
        <v>130419649.98031259</v>
      </c>
      <c r="W366" s="2">
        <f t="shared" si="61"/>
        <v>538938.14285714924</v>
      </c>
      <c r="X366" s="2">
        <f t="shared" si="51"/>
        <v>11061.857142850757</v>
      </c>
      <c r="Y366" s="2">
        <f t="shared" si="74"/>
        <v>49044530.466265947</v>
      </c>
      <c r="Z366" s="2" t="str">
        <f t="shared" si="52"/>
        <v>MEEP</v>
      </c>
      <c r="AA366" s="2">
        <f>IF(Z366="HERE",Y366,AA365+Graph!$G$1*1000)</f>
        <v>112429942.6091238</v>
      </c>
      <c r="AB366" s="2">
        <f t="shared" si="63"/>
        <v>420000</v>
      </c>
      <c r="AC366" s="2">
        <f t="shared" si="75"/>
        <v>46345299.694597594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296</v>
      </c>
      <c r="C367" s="7"/>
      <c r="D367" s="2" t="e">
        <f t="shared" si="55"/>
        <v>#N/A</v>
      </c>
      <c r="E367" s="2" t="e">
        <f t="shared" si="67"/>
        <v>#N/A</v>
      </c>
      <c r="F367" s="2">
        <v>1640395.9889555871</v>
      </c>
      <c r="G367" s="2">
        <f t="shared" si="79"/>
        <v>538938.14285714284</v>
      </c>
      <c r="H367" s="2">
        <f t="shared" si="76"/>
        <v>176229392.12316912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3889457.7142857271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1676537.1308523417</v>
      </c>
      <c r="Q367" s="2">
        <f t="shared" si="80"/>
        <v>550000</v>
      </c>
      <c r="R367" s="2">
        <f t="shared" si="77"/>
        <v>180014180.44657856</v>
      </c>
      <c r="S367" s="2">
        <f t="shared" si="58"/>
        <v>538938.14285713434</v>
      </c>
      <c r="T367" s="2">
        <f t="shared" si="59"/>
        <v>11061.857142857276</v>
      </c>
      <c r="U367" s="2">
        <f t="shared" si="60"/>
        <v>550000</v>
      </c>
      <c r="V367" s="2">
        <f t="shared" si="78"/>
        <v>130958588.12316974</v>
      </c>
      <c r="W367" s="2">
        <f t="shared" si="61"/>
        <v>538938.14285714924</v>
      </c>
      <c r="X367" s="2">
        <f t="shared" si="51"/>
        <v>11061.857142850757</v>
      </c>
      <c r="Y367" s="2">
        <f t="shared" si="74"/>
        <v>49055592.323408797</v>
      </c>
      <c r="Z367" s="2" t="str">
        <f t="shared" si="52"/>
        <v>MEEP</v>
      </c>
      <c r="AA367" s="2">
        <f>IF(Z367="HERE",Y367,AA366+Graph!$G$1*1000)</f>
        <v>112849942.6091238</v>
      </c>
      <c r="AB367" s="2">
        <f t="shared" si="63"/>
        <v>420000</v>
      </c>
      <c r="AC367" s="2">
        <f t="shared" si="75"/>
        <v>46345299.694597594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297</v>
      </c>
      <c r="C368" s="7"/>
      <c r="D368" s="2" t="e">
        <f t="shared" si="55"/>
        <v>#N/A</v>
      </c>
      <c r="E368" s="2" t="e">
        <f t="shared" si="67"/>
        <v>#N/A</v>
      </c>
      <c r="F368" s="2">
        <v>1644410.3051620424</v>
      </c>
      <c r="G368" s="2">
        <f t="shared" si="79"/>
        <v>538938.14285714284</v>
      </c>
      <c r="H368" s="2">
        <f t="shared" si="76"/>
        <v>176768330.26602626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3900519.5714285844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1680653.9075630307</v>
      </c>
      <c r="Q368" s="2">
        <f t="shared" si="80"/>
        <v>550000</v>
      </c>
      <c r="R368" s="2">
        <f t="shared" si="77"/>
        <v>180564180.44657856</v>
      </c>
      <c r="S368" s="2">
        <f t="shared" si="58"/>
        <v>538938.14285713434</v>
      </c>
      <c r="T368" s="2">
        <f t="shared" si="59"/>
        <v>11061.857142857276</v>
      </c>
      <c r="U368" s="2">
        <f t="shared" si="60"/>
        <v>550000</v>
      </c>
      <c r="V368" s="2">
        <f t="shared" si="78"/>
        <v>131497526.26602688</v>
      </c>
      <c r="W368" s="2">
        <f t="shared" si="61"/>
        <v>538938.14285714924</v>
      </c>
      <c r="X368" s="2">
        <f t="shared" si="51"/>
        <v>11061.857142850757</v>
      </c>
      <c r="Y368" s="2">
        <f t="shared" si="74"/>
        <v>49066654.180551648</v>
      </c>
      <c r="Z368" s="2" t="str">
        <f t="shared" si="52"/>
        <v>MEEP</v>
      </c>
      <c r="AA368" s="2">
        <f>IF(Z368="HERE",Y368,AA367+Graph!$G$1*1000)</f>
        <v>113269942.6091238</v>
      </c>
      <c r="AB368" s="2">
        <f t="shared" si="63"/>
        <v>420000</v>
      </c>
      <c r="AC368" s="2">
        <f t="shared" si="75"/>
        <v>46345299.694597594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298</v>
      </c>
      <c r="C369" s="7"/>
      <c r="D369" s="2" t="e">
        <f t="shared" si="55"/>
        <v>#N/A</v>
      </c>
      <c r="E369" s="2" t="e">
        <f t="shared" si="67"/>
        <v>#N/A</v>
      </c>
      <c r="F369" s="2">
        <v>1648424.6213685274</v>
      </c>
      <c r="G369" s="2">
        <f t="shared" si="79"/>
        <v>538938.14285714284</v>
      </c>
      <c r="H369" s="2">
        <f t="shared" si="76"/>
        <v>177307268.40888339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3911581.4285714417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1684770.6842737198</v>
      </c>
      <c r="Q369" s="2">
        <f t="shared" si="80"/>
        <v>550000</v>
      </c>
      <c r="R369" s="2">
        <f t="shared" si="77"/>
        <v>181114180.44657856</v>
      </c>
      <c r="S369" s="2">
        <f t="shared" si="58"/>
        <v>538938.14285713434</v>
      </c>
      <c r="T369" s="2">
        <f t="shared" si="59"/>
        <v>11061.857142857276</v>
      </c>
      <c r="U369" s="2">
        <f t="shared" si="60"/>
        <v>550000</v>
      </c>
      <c r="V369" s="2">
        <f t="shared" si="78"/>
        <v>132036464.40888403</v>
      </c>
      <c r="W369" s="2">
        <f t="shared" si="61"/>
        <v>538938.14285714924</v>
      </c>
      <c r="X369" s="2">
        <f t="shared" si="51"/>
        <v>11061.857142850757</v>
      </c>
      <c r="Y369" s="2">
        <f t="shared" si="74"/>
        <v>49077716.037694499</v>
      </c>
      <c r="Z369" s="2" t="str">
        <f t="shared" si="52"/>
        <v>MEEP</v>
      </c>
      <c r="AA369" s="2">
        <f>IF(Z369="HERE",Y369,AA368+Graph!$G$1*1000)</f>
        <v>113689942.6091238</v>
      </c>
      <c r="AB369" s="2">
        <f t="shared" si="63"/>
        <v>420000</v>
      </c>
      <c r="AC369" s="2">
        <f t="shared" si="75"/>
        <v>46345299.694597594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299</v>
      </c>
      <c r="C370" s="7"/>
      <c r="D370" s="2" t="e">
        <f t="shared" si="55"/>
        <v>#N/A</v>
      </c>
      <c r="E370" s="2" t="e">
        <f t="shared" si="67"/>
        <v>#N/A</v>
      </c>
      <c r="F370" s="2">
        <v>1652438.9375750124</v>
      </c>
      <c r="G370" s="2">
        <f t="shared" si="79"/>
        <v>538938.14285714284</v>
      </c>
      <c r="H370" s="2">
        <f t="shared" si="76"/>
        <v>177846206.55174053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3922643.285714299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1688887.4609843791</v>
      </c>
      <c r="Q370" s="2">
        <f t="shared" si="80"/>
        <v>550000</v>
      </c>
      <c r="R370" s="2">
        <f t="shared" si="77"/>
        <v>181664180.44657856</v>
      </c>
      <c r="S370" s="2">
        <f t="shared" si="58"/>
        <v>538938.14285713434</v>
      </c>
      <c r="T370" s="2">
        <f t="shared" si="59"/>
        <v>11061.857142857276</v>
      </c>
      <c r="U370" s="2">
        <f t="shared" si="60"/>
        <v>550000</v>
      </c>
      <c r="V370" s="2">
        <f t="shared" si="78"/>
        <v>132575402.55174118</v>
      </c>
      <c r="W370" s="2">
        <f t="shared" si="61"/>
        <v>538938.14285714924</v>
      </c>
      <c r="X370" s="2">
        <f t="shared" si="51"/>
        <v>11061.857142850757</v>
      </c>
      <c r="Y370" s="2">
        <f t="shared" si="74"/>
        <v>49088777.89483735</v>
      </c>
      <c r="Z370" s="2" t="str">
        <f t="shared" si="52"/>
        <v>MEEP</v>
      </c>
      <c r="AA370" s="2">
        <f>IF(Z370="HERE",Y370,AA369+Graph!$G$1*1000)</f>
        <v>114109942.6091238</v>
      </c>
      <c r="AB370" s="2">
        <f t="shared" si="63"/>
        <v>420000</v>
      </c>
      <c r="AC370" s="2">
        <f t="shared" si="75"/>
        <v>46345299.694597594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300</v>
      </c>
      <c r="C371" s="7"/>
      <c r="D371" s="2" t="e">
        <f t="shared" si="55"/>
        <v>#N/A</v>
      </c>
      <c r="E371" s="2" t="e">
        <f t="shared" si="67"/>
        <v>#N/A</v>
      </c>
      <c r="F371" s="2">
        <v>1656453.2537814975</v>
      </c>
      <c r="G371" s="2">
        <f t="shared" si="79"/>
        <v>538938.14285714284</v>
      </c>
      <c r="H371" s="2">
        <f t="shared" si="76"/>
        <v>178385144.69459766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3933705.1428571562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1693004.2376950681</v>
      </c>
      <c r="Q371" s="2">
        <f t="shared" si="80"/>
        <v>550000</v>
      </c>
      <c r="R371" s="2">
        <f t="shared" si="77"/>
        <v>182214180.44657856</v>
      </c>
      <c r="S371" s="2">
        <f t="shared" si="58"/>
        <v>538938.14285713434</v>
      </c>
      <c r="T371" s="2">
        <f t="shared" si="59"/>
        <v>11061.857142857276</v>
      </c>
      <c r="U371" s="2">
        <f t="shared" si="60"/>
        <v>550000</v>
      </c>
      <c r="V371" s="2">
        <f t="shared" si="78"/>
        <v>133114340.69459833</v>
      </c>
      <c r="W371" s="2">
        <f t="shared" si="61"/>
        <v>538938.14285714924</v>
      </c>
      <c r="X371" s="2">
        <f t="shared" si="51"/>
        <v>11061.857142850757</v>
      </c>
      <c r="Y371" s="2">
        <f t="shared" si="74"/>
        <v>49099839.7519802</v>
      </c>
      <c r="Z371" s="2" t="str">
        <f t="shared" si="52"/>
        <v>MEEP</v>
      </c>
      <c r="AA371" s="2">
        <f>IF(Z371="HERE",Y371,AA370+Graph!$G$1*1000)</f>
        <v>114529942.6091238</v>
      </c>
      <c r="AB371" s="2">
        <f t="shared" si="63"/>
        <v>420000</v>
      </c>
      <c r="AC371" s="2">
        <f t="shared" si="75"/>
        <v>46345299.694597594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301</v>
      </c>
      <c r="C372" s="7"/>
      <c r="D372" s="2" t="e">
        <f t="shared" si="55"/>
        <v>#N/A</v>
      </c>
      <c r="E372" s="2" t="e">
        <f t="shared" si="67"/>
        <v>#N/A</v>
      </c>
      <c r="F372" s="2">
        <v>1660467.5699879825</v>
      </c>
      <c r="G372" s="2">
        <f t="shared" si="79"/>
        <v>538938.14285714284</v>
      </c>
      <c r="H372" s="2">
        <f t="shared" si="76"/>
        <v>178924082.8374548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3944767.0000000135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1697121.0144057572</v>
      </c>
      <c r="Q372" s="2">
        <f t="shared" si="80"/>
        <v>550000</v>
      </c>
      <c r="R372" s="2">
        <f t="shared" si="77"/>
        <v>182764180.44657856</v>
      </c>
      <c r="S372" s="2">
        <f t="shared" si="58"/>
        <v>538938.14285713434</v>
      </c>
      <c r="T372" s="2">
        <f t="shared" si="59"/>
        <v>11061.857142857276</v>
      </c>
      <c r="U372" s="2">
        <f t="shared" si="60"/>
        <v>550000</v>
      </c>
      <c r="V372" s="2">
        <f t="shared" si="78"/>
        <v>133653278.83745548</v>
      </c>
      <c r="W372" s="2">
        <f t="shared" si="61"/>
        <v>538938.14285714924</v>
      </c>
      <c r="X372" s="2">
        <f t="shared" si="51"/>
        <v>11061.857142850757</v>
      </c>
      <c r="Y372" s="2">
        <f t="shared" si="74"/>
        <v>49110901.609123051</v>
      </c>
      <c r="Z372" s="2" t="str">
        <f t="shared" si="52"/>
        <v>MEEP</v>
      </c>
      <c r="AA372" s="2">
        <f>IF(Z372="HERE",Y372,AA371+Graph!$G$1*1000)</f>
        <v>114949942.6091238</v>
      </c>
      <c r="AB372" s="2">
        <f t="shared" si="63"/>
        <v>420000</v>
      </c>
      <c r="AC372" s="2">
        <f t="shared" si="75"/>
        <v>46345299.694597594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302</v>
      </c>
      <c r="C373" s="7"/>
      <c r="D373" s="2" t="e">
        <f t="shared" si="55"/>
        <v>#N/A</v>
      </c>
      <c r="E373" s="2" t="e">
        <f t="shared" si="67"/>
        <v>#N/A</v>
      </c>
      <c r="F373" s="2">
        <v>1664481.8861944675</v>
      </c>
      <c r="G373" s="2">
        <f t="shared" si="79"/>
        <v>538938.14285714284</v>
      </c>
      <c r="H373" s="2">
        <f t="shared" si="76"/>
        <v>179463020.98031193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3955828.8571428708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1701237.7911164463</v>
      </c>
      <c r="Q373" s="2">
        <f t="shared" si="80"/>
        <v>550000</v>
      </c>
      <c r="R373" s="2">
        <f t="shared" si="77"/>
        <v>183314180.44657856</v>
      </c>
      <c r="S373" s="2">
        <f t="shared" si="58"/>
        <v>538938.14285713434</v>
      </c>
      <c r="T373" s="2">
        <f t="shared" si="59"/>
        <v>11061.857142857276</v>
      </c>
      <c r="U373" s="2">
        <f t="shared" si="60"/>
        <v>550000</v>
      </c>
      <c r="V373" s="2">
        <f t="shared" si="78"/>
        <v>134192216.98031263</v>
      </c>
      <c r="W373" s="2">
        <f t="shared" si="61"/>
        <v>538938.14285714924</v>
      </c>
      <c r="X373" s="2">
        <f t="shared" si="51"/>
        <v>11061.857142850757</v>
      </c>
      <c r="Y373" s="2">
        <f t="shared" si="74"/>
        <v>49121963.466265902</v>
      </c>
      <c r="Z373" s="2" t="str">
        <f t="shared" si="52"/>
        <v>MEEP</v>
      </c>
      <c r="AA373" s="2">
        <f>IF(Z373="HERE",Y373,AA372+Graph!$G$1*1000)</f>
        <v>115369942.6091238</v>
      </c>
      <c r="AB373" s="2">
        <f t="shared" si="63"/>
        <v>420000</v>
      </c>
      <c r="AC373" s="2">
        <f t="shared" si="75"/>
        <v>46345299.694597594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303</v>
      </c>
      <c r="C374" s="7"/>
      <c r="D374" s="2" t="e">
        <f t="shared" si="55"/>
        <v>#N/A</v>
      </c>
      <c r="E374" s="2" t="e">
        <f t="shared" si="67"/>
        <v>#N/A</v>
      </c>
      <c r="F374" s="2">
        <v>1668496.2024009526</v>
      </c>
      <c r="G374" s="2">
        <f t="shared" si="79"/>
        <v>538938.14285714284</v>
      </c>
      <c r="H374" s="2">
        <f t="shared" si="76"/>
        <v>180001959.12316906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3966890.7142857281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1705354.5678271353</v>
      </c>
      <c r="Q374" s="2">
        <f t="shared" si="80"/>
        <v>550000</v>
      </c>
      <c r="R374" s="2">
        <f t="shared" si="77"/>
        <v>183864180.44657856</v>
      </c>
      <c r="S374" s="2">
        <f t="shared" si="58"/>
        <v>538938.14285713434</v>
      </c>
      <c r="T374" s="2">
        <f t="shared" si="59"/>
        <v>11061.857142857276</v>
      </c>
      <c r="U374" s="2">
        <f t="shared" si="60"/>
        <v>550000</v>
      </c>
      <c r="V374" s="2">
        <f t="shared" si="78"/>
        <v>134731155.12316978</v>
      </c>
      <c r="W374" s="2">
        <f t="shared" si="61"/>
        <v>538938.14285714924</v>
      </c>
      <c r="X374" s="2">
        <f t="shared" si="51"/>
        <v>11061.857142850757</v>
      </c>
      <c r="Y374" s="2">
        <f t="shared" si="74"/>
        <v>49133025.323408753</v>
      </c>
      <c r="Z374" s="2" t="str">
        <f t="shared" si="52"/>
        <v>MEEP</v>
      </c>
      <c r="AA374" s="2">
        <f>IF(Z374="HERE",Y374,AA373+Graph!$G$1*1000)</f>
        <v>115789942.6091238</v>
      </c>
      <c r="AB374" s="2">
        <f t="shared" si="63"/>
        <v>420000</v>
      </c>
      <c r="AC374" s="2">
        <f t="shared" si="75"/>
        <v>46345299.694597594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304</v>
      </c>
      <c r="C375" s="7"/>
      <c r="D375" s="2" t="e">
        <f t="shared" si="55"/>
        <v>#N/A</v>
      </c>
      <c r="E375" s="2" t="e">
        <f t="shared" si="67"/>
        <v>#N/A</v>
      </c>
      <c r="F375" s="2">
        <v>1672510.5186074376</v>
      </c>
      <c r="G375" s="2">
        <f t="shared" si="79"/>
        <v>538938.14285714284</v>
      </c>
      <c r="H375" s="2">
        <f t="shared" si="76"/>
        <v>180540897.2660262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3977952.5714285853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1709471.3445378244</v>
      </c>
      <c r="Q375" s="2">
        <f t="shared" si="80"/>
        <v>550000</v>
      </c>
      <c r="R375" s="2">
        <f t="shared" si="77"/>
        <v>184414180.44657856</v>
      </c>
      <c r="S375" s="2">
        <f t="shared" si="58"/>
        <v>538938.14285713434</v>
      </c>
      <c r="T375" s="2">
        <f t="shared" si="59"/>
        <v>11061.857142857276</v>
      </c>
      <c r="U375" s="2">
        <f t="shared" si="60"/>
        <v>550000</v>
      </c>
      <c r="V375" s="2">
        <f t="shared" si="78"/>
        <v>135270093.26602691</v>
      </c>
      <c r="W375" s="2">
        <f t="shared" si="61"/>
        <v>538938.14285713434</v>
      </c>
      <c r="X375" s="2">
        <f t="shared" si="51"/>
        <v>11061.857142865658</v>
      </c>
      <c r="Y375" s="2">
        <f t="shared" si="74"/>
        <v>49144087.180551618</v>
      </c>
      <c r="Z375" s="2" t="str">
        <f t="shared" si="52"/>
        <v>MEEP</v>
      </c>
      <c r="AA375" s="2">
        <f>IF(Z375="HERE",Y375,AA374+Graph!$G$1*1000)</f>
        <v>116209942.6091238</v>
      </c>
      <c r="AB375" s="2">
        <f t="shared" si="63"/>
        <v>420000</v>
      </c>
      <c r="AC375" s="2">
        <f t="shared" si="75"/>
        <v>46345299.694597594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305</v>
      </c>
      <c r="C376" s="7"/>
      <c r="D376" s="2" t="e">
        <f t="shared" si="55"/>
        <v>#N/A</v>
      </c>
      <c r="E376" s="2" t="e">
        <f t="shared" si="67"/>
        <v>#N/A</v>
      </c>
      <c r="F376" s="2">
        <v>1676524.8348139226</v>
      </c>
      <c r="G376" s="2">
        <f t="shared" si="79"/>
        <v>538938.14285714284</v>
      </c>
      <c r="H376" s="2">
        <f t="shared" si="76"/>
        <v>181079835.40888333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3989014.4285714426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1713588.1212484837</v>
      </c>
      <c r="Q376" s="2">
        <f t="shared" si="80"/>
        <v>550000</v>
      </c>
      <c r="R376" s="2">
        <f t="shared" si="77"/>
        <v>184964180.44657856</v>
      </c>
      <c r="S376" s="2">
        <f t="shared" si="58"/>
        <v>538938.14285713434</v>
      </c>
      <c r="T376" s="2">
        <f t="shared" si="59"/>
        <v>11061.857142857276</v>
      </c>
      <c r="U376" s="2">
        <f t="shared" si="60"/>
        <v>550000</v>
      </c>
      <c r="V376" s="2">
        <f t="shared" si="78"/>
        <v>135809031.40888405</v>
      </c>
      <c r="W376" s="2">
        <f t="shared" si="61"/>
        <v>538938.14285713434</v>
      </c>
      <c r="X376" s="2">
        <f t="shared" si="51"/>
        <v>11061.857142865658</v>
      </c>
      <c r="Y376" s="2">
        <f t="shared" si="74"/>
        <v>49155149.037694484</v>
      </c>
      <c r="Z376" s="2" t="str">
        <f t="shared" si="52"/>
        <v>MEEP</v>
      </c>
      <c r="AA376" s="2">
        <f>IF(Z376="HERE",Y376,AA375+Graph!$G$1*1000)</f>
        <v>116629942.6091238</v>
      </c>
      <c r="AB376" s="2">
        <f t="shared" si="63"/>
        <v>420000</v>
      </c>
      <c r="AC376" s="2">
        <f t="shared" si="75"/>
        <v>46345299.694597594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306</v>
      </c>
      <c r="C377" s="7"/>
      <c r="D377" s="2" t="e">
        <f t="shared" si="55"/>
        <v>#N/A</v>
      </c>
      <c r="E377" s="2" t="e">
        <f t="shared" si="67"/>
        <v>#N/A</v>
      </c>
      <c r="F377" s="2">
        <v>1680539.1510204077</v>
      </c>
      <c r="G377" s="2">
        <f t="shared" si="79"/>
        <v>538938.14285714284</v>
      </c>
      <c r="H377" s="2">
        <f t="shared" si="76"/>
        <v>181618773.55174047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4000076.2857142999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1717704.8979591727</v>
      </c>
      <c r="Q377" s="2">
        <f t="shared" si="80"/>
        <v>550000</v>
      </c>
      <c r="R377" s="2">
        <f t="shared" si="77"/>
        <v>185514180.44657856</v>
      </c>
      <c r="S377" s="2">
        <f t="shared" si="58"/>
        <v>538938.14285713434</v>
      </c>
      <c r="T377" s="2">
        <f t="shared" si="59"/>
        <v>11061.857142857276</v>
      </c>
      <c r="U377" s="2">
        <f t="shared" si="60"/>
        <v>550000</v>
      </c>
      <c r="V377" s="2">
        <f t="shared" si="78"/>
        <v>136347969.55174118</v>
      </c>
      <c r="W377" s="2">
        <f t="shared" si="61"/>
        <v>538938.14285713434</v>
      </c>
      <c r="X377" s="2">
        <f t="shared" si="51"/>
        <v>11061.857142865658</v>
      </c>
      <c r="Y377" s="2">
        <f t="shared" si="74"/>
        <v>49166210.89483735</v>
      </c>
      <c r="Z377" s="2" t="str">
        <f t="shared" si="52"/>
        <v>MEEP</v>
      </c>
      <c r="AA377" s="2">
        <f>IF(Z377="HERE",Y377,AA376+Graph!$G$1*1000)</f>
        <v>117049942.6091238</v>
      </c>
      <c r="AB377" s="2">
        <f t="shared" si="63"/>
        <v>420000</v>
      </c>
      <c r="AC377" s="2">
        <f t="shared" si="75"/>
        <v>46345299.694597594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307</v>
      </c>
      <c r="C378" s="7"/>
      <c r="D378" s="2" t="e">
        <f t="shared" si="55"/>
        <v>#N/A</v>
      </c>
      <c r="E378" s="2" t="e">
        <f t="shared" si="67"/>
        <v>#N/A</v>
      </c>
      <c r="F378" s="2">
        <v>1684553.4672268927</v>
      </c>
      <c r="G378" s="2">
        <f t="shared" si="79"/>
        <v>538938.14285714284</v>
      </c>
      <c r="H378" s="2">
        <f t="shared" si="76"/>
        <v>182157711.6945976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4011138.1428571572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1721821.6746698618</v>
      </c>
      <c r="Q378" s="2">
        <f t="shared" si="80"/>
        <v>550000</v>
      </c>
      <c r="R378" s="2">
        <f t="shared" si="77"/>
        <v>186064180.44657856</v>
      </c>
      <c r="S378" s="2">
        <f t="shared" si="58"/>
        <v>538938.14285713434</v>
      </c>
      <c r="T378" s="2">
        <f t="shared" si="59"/>
        <v>11061.857142857276</v>
      </c>
      <c r="U378" s="2">
        <f t="shared" si="60"/>
        <v>550000</v>
      </c>
      <c r="V378" s="2">
        <f t="shared" si="78"/>
        <v>136886907.69459832</v>
      </c>
      <c r="W378" s="2">
        <f t="shared" si="61"/>
        <v>538938.14285713434</v>
      </c>
      <c r="X378" s="2">
        <f t="shared" si="51"/>
        <v>11061.857142865658</v>
      </c>
      <c r="Y378" s="2">
        <f t="shared" si="74"/>
        <v>49177272.751980215</v>
      </c>
      <c r="Z378" s="2" t="str">
        <f t="shared" si="52"/>
        <v>MEEP</v>
      </c>
      <c r="AA378" s="2">
        <f>IF(Z378="HERE",Y378,AA377+Graph!$G$1*1000)</f>
        <v>117469942.6091238</v>
      </c>
      <c r="AB378" s="2">
        <f t="shared" si="63"/>
        <v>420000</v>
      </c>
      <c r="AC378" s="2">
        <f t="shared" si="75"/>
        <v>46345299.694597594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308</v>
      </c>
      <c r="C379" s="7"/>
      <c r="D379" s="2" t="e">
        <f t="shared" si="55"/>
        <v>#N/A</v>
      </c>
      <c r="E379" s="2" t="e">
        <f t="shared" si="67"/>
        <v>#N/A</v>
      </c>
      <c r="F379" s="2">
        <v>1688567.7834333777</v>
      </c>
      <c r="G379" s="2">
        <f t="shared" si="79"/>
        <v>538938.14285714284</v>
      </c>
      <c r="H379" s="2">
        <f t="shared" si="76"/>
        <v>182696649.83745474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4022200.0000000144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1725938.4513805509</v>
      </c>
      <c r="Q379" s="2">
        <f t="shared" si="80"/>
        <v>550000</v>
      </c>
      <c r="R379" s="2">
        <f t="shared" si="77"/>
        <v>186614180.44657856</v>
      </c>
      <c r="S379" s="2">
        <f t="shared" si="58"/>
        <v>538938.14285713434</v>
      </c>
      <c r="T379" s="2">
        <f t="shared" si="59"/>
        <v>11061.857142857276</v>
      </c>
      <c r="U379" s="2">
        <f t="shared" si="60"/>
        <v>550000</v>
      </c>
      <c r="V379" s="2">
        <f t="shared" si="78"/>
        <v>137425845.83745545</v>
      </c>
      <c r="W379" s="2">
        <f t="shared" si="61"/>
        <v>538938.14285713434</v>
      </c>
      <c r="X379" s="2">
        <f t="shared" si="51"/>
        <v>11061.857142865658</v>
      </c>
      <c r="Y379" s="2">
        <f t="shared" si="74"/>
        <v>49188334.609123081</v>
      </c>
      <c r="Z379" s="2" t="str">
        <f t="shared" si="52"/>
        <v>MEEP</v>
      </c>
      <c r="AA379" s="2">
        <f>IF(Z379="HERE",Y379,AA378+Graph!$G$1*1000)</f>
        <v>117889942.6091238</v>
      </c>
      <c r="AB379" s="2">
        <f t="shared" si="63"/>
        <v>420000</v>
      </c>
      <c r="AC379" s="2">
        <f t="shared" si="75"/>
        <v>46345299.694597594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309</v>
      </c>
      <c r="C380" s="7"/>
      <c r="D380" s="2" t="e">
        <f t="shared" si="55"/>
        <v>#N/A</v>
      </c>
      <c r="E380" s="2" t="e">
        <f t="shared" si="67"/>
        <v>#N/A</v>
      </c>
      <c r="F380" s="2">
        <v>1692582.099639833</v>
      </c>
      <c r="G380" s="2">
        <f t="shared" si="79"/>
        <v>538938.14285714284</v>
      </c>
      <c r="H380" s="2">
        <f t="shared" si="76"/>
        <v>183235587.98031187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4033261.8571428717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1730055.2280912399</v>
      </c>
      <c r="Q380" s="2">
        <f t="shared" si="80"/>
        <v>550000</v>
      </c>
      <c r="R380" s="2">
        <f t="shared" si="77"/>
        <v>187164180.44657856</v>
      </c>
      <c r="S380" s="2">
        <f t="shared" si="58"/>
        <v>538938.14285713434</v>
      </c>
      <c r="T380" s="2">
        <f t="shared" si="59"/>
        <v>11061.857142857276</v>
      </c>
      <c r="U380" s="2">
        <f t="shared" si="60"/>
        <v>550000</v>
      </c>
      <c r="V380" s="2">
        <f t="shared" si="78"/>
        <v>137964783.98031259</v>
      </c>
      <c r="W380" s="2">
        <f t="shared" si="61"/>
        <v>538938.14285713434</v>
      </c>
      <c r="X380" s="2">
        <f t="shared" si="51"/>
        <v>11061.857142865658</v>
      </c>
      <c r="Y380" s="2">
        <f t="shared" si="74"/>
        <v>49199396.466265947</v>
      </c>
      <c r="Z380" s="2" t="str">
        <f t="shared" si="52"/>
        <v>MEEP</v>
      </c>
      <c r="AA380" s="2">
        <f>IF(Z380="HERE",Y380,AA379+Graph!$G$1*1000)</f>
        <v>118309942.6091238</v>
      </c>
      <c r="AB380" s="2">
        <f t="shared" si="63"/>
        <v>420000</v>
      </c>
      <c r="AC380" s="2">
        <f t="shared" si="75"/>
        <v>46345299.694597594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310</v>
      </c>
      <c r="C381" s="7"/>
      <c r="D381" s="2" t="e">
        <f t="shared" si="55"/>
        <v>#N/A</v>
      </c>
      <c r="E381" s="2" t="e">
        <f t="shared" si="67"/>
        <v>#N/A</v>
      </c>
      <c r="F381" s="2">
        <v>1696596.415846318</v>
      </c>
      <c r="G381" s="2">
        <f t="shared" si="79"/>
        <v>538938.14285714284</v>
      </c>
      <c r="H381" s="2">
        <f t="shared" si="76"/>
        <v>183774526.123169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4044323.714285729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1734172.004801929</v>
      </c>
      <c r="Q381" s="2">
        <f t="shared" si="80"/>
        <v>550000</v>
      </c>
      <c r="R381" s="2">
        <f t="shared" si="77"/>
        <v>187714180.44657856</v>
      </c>
      <c r="S381" s="2">
        <f t="shared" si="58"/>
        <v>538938.14285713434</v>
      </c>
      <c r="T381" s="2">
        <f t="shared" si="59"/>
        <v>11061.857142857276</v>
      </c>
      <c r="U381" s="2">
        <f t="shared" si="60"/>
        <v>550000</v>
      </c>
      <c r="V381" s="2">
        <f t="shared" si="78"/>
        <v>138503722.12316972</v>
      </c>
      <c r="W381" s="2">
        <f t="shared" si="61"/>
        <v>538938.14285713434</v>
      </c>
      <c r="X381" s="2">
        <f t="shared" si="51"/>
        <v>11061.857142865658</v>
      </c>
      <c r="Y381" s="2">
        <f t="shared" si="74"/>
        <v>49210458.323408812</v>
      </c>
      <c r="Z381" s="2" t="str">
        <f t="shared" si="52"/>
        <v>MEEP</v>
      </c>
      <c r="AA381" s="2">
        <f>IF(Z381="HERE",Y381,AA380+Graph!$G$1*1000)</f>
        <v>118729942.6091238</v>
      </c>
      <c r="AB381" s="2">
        <f t="shared" si="63"/>
        <v>420000</v>
      </c>
      <c r="AC381" s="2">
        <f t="shared" si="75"/>
        <v>46345299.694597594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311</v>
      </c>
      <c r="C382" s="7"/>
      <c r="D382" s="2" t="e">
        <f t="shared" si="55"/>
        <v>#N/A</v>
      </c>
      <c r="E382" s="2" t="e">
        <f t="shared" si="67"/>
        <v>#N/A</v>
      </c>
      <c r="F382" s="2">
        <v>1700610.732052803</v>
      </c>
      <c r="G382" s="2">
        <f t="shared" si="79"/>
        <v>538938.14285714284</v>
      </c>
      <c r="H382" s="2">
        <f t="shared" si="76"/>
        <v>184313464.26602614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4055385.5714285863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1738288.7815125883</v>
      </c>
      <c r="Q382" s="2">
        <f t="shared" si="80"/>
        <v>550000</v>
      </c>
      <c r="R382" s="2">
        <f t="shared" si="77"/>
        <v>188264180.44657856</v>
      </c>
      <c r="S382" s="2">
        <f t="shared" si="58"/>
        <v>538938.14285713434</v>
      </c>
      <c r="T382" s="2">
        <f t="shared" si="59"/>
        <v>11061.857142857276</v>
      </c>
      <c r="U382" s="2">
        <f t="shared" si="60"/>
        <v>550000</v>
      </c>
      <c r="V382" s="2">
        <f t="shared" si="78"/>
        <v>139042660.26602685</v>
      </c>
      <c r="W382" s="2">
        <f t="shared" si="61"/>
        <v>538938.14285713434</v>
      </c>
      <c r="X382" s="2">
        <f t="shared" si="51"/>
        <v>11061.857142865658</v>
      </c>
      <c r="Y382" s="2">
        <f t="shared" si="74"/>
        <v>49221520.180551678</v>
      </c>
      <c r="Z382" s="2" t="str">
        <f t="shared" si="52"/>
        <v>MEEP</v>
      </c>
      <c r="AA382" s="2">
        <f>IF(Z382="HERE",Y382,AA381+Graph!$G$1*1000)</f>
        <v>119149942.6091238</v>
      </c>
      <c r="AB382" s="2">
        <f t="shared" si="63"/>
        <v>420000</v>
      </c>
      <c r="AC382" s="2">
        <f t="shared" si="75"/>
        <v>46345299.694597594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312</v>
      </c>
      <c r="C383" s="7"/>
      <c r="D383" s="2" t="e">
        <f t="shared" si="55"/>
        <v>#N/A</v>
      </c>
      <c r="E383" s="2" t="e">
        <f t="shared" si="67"/>
        <v>#N/A</v>
      </c>
      <c r="F383" s="2">
        <v>1704625.0482592881</v>
      </c>
      <c r="G383" s="2">
        <f t="shared" si="79"/>
        <v>538938.14285714284</v>
      </c>
      <c r="H383" s="2">
        <f t="shared" si="76"/>
        <v>184852402.40888327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4066447.4285714435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1742405.5582232773</v>
      </c>
      <c r="Q383" s="2">
        <f t="shared" si="80"/>
        <v>550000</v>
      </c>
      <c r="R383" s="2">
        <f t="shared" si="77"/>
        <v>188814180.44657856</v>
      </c>
      <c r="S383" s="2">
        <f t="shared" si="58"/>
        <v>538938.14285713434</v>
      </c>
      <c r="T383" s="2">
        <f t="shared" si="59"/>
        <v>11061.857142857276</v>
      </c>
      <c r="U383" s="2">
        <f t="shared" si="60"/>
        <v>550000</v>
      </c>
      <c r="V383" s="2">
        <f t="shared" si="78"/>
        <v>139581598.40888399</v>
      </c>
      <c r="W383" s="2">
        <f t="shared" si="61"/>
        <v>538938.14285713434</v>
      </c>
      <c r="X383" s="2">
        <f t="shared" si="51"/>
        <v>11061.857142865658</v>
      </c>
      <c r="Y383" s="2">
        <f t="shared" si="74"/>
        <v>49232582.037694544</v>
      </c>
      <c r="Z383" s="2" t="str">
        <f t="shared" si="52"/>
        <v>MEEP</v>
      </c>
      <c r="AA383" s="2">
        <f>IF(Z383="HERE",Y383,AA382+Graph!$G$1*1000)</f>
        <v>119569942.6091238</v>
      </c>
      <c r="AB383" s="2">
        <f t="shared" si="63"/>
        <v>420000</v>
      </c>
      <c r="AC383" s="2">
        <f t="shared" si="75"/>
        <v>46345299.694597594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313</v>
      </c>
      <c r="C384" s="7"/>
      <c r="D384" s="2" t="e">
        <f t="shared" si="55"/>
        <v>#N/A</v>
      </c>
      <c r="E384" s="2" t="e">
        <f t="shared" si="67"/>
        <v>#N/A</v>
      </c>
      <c r="F384" s="2">
        <v>1708639.3644657731</v>
      </c>
      <c r="G384" s="2">
        <f t="shared" si="79"/>
        <v>538938.14285714284</v>
      </c>
      <c r="H384" s="2">
        <f t="shared" si="76"/>
        <v>185391340.55174041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4077509.2857143008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1746522.3349339664</v>
      </c>
      <c r="Q384" s="2">
        <f t="shared" si="80"/>
        <v>550000</v>
      </c>
      <c r="R384" s="2">
        <f t="shared" si="77"/>
        <v>189364180.44657856</v>
      </c>
      <c r="S384" s="2">
        <f t="shared" si="58"/>
        <v>538938.14285713434</v>
      </c>
      <c r="T384" s="2">
        <f t="shared" si="59"/>
        <v>11061.857142857276</v>
      </c>
      <c r="U384" s="2">
        <f t="shared" si="60"/>
        <v>550000</v>
      </c>
      <c r="V384" s="2">
        <f t="shared" si="78"/>
        <v>140120536.55174112</v>
      </c>
      <c r="W384" s="2">
        <f t="shared" si="61"/>
        <v>538938.14285713434</v>
      </c>
      <c r="X384" s="2">
        <f t="shared" si="51"/>
        <v>11061.857142865658</v>
      </c>
      <c r="Y384" s="2">
        <f t="shared" si="74"/>
        <v>49243643.894837409</v>
      </c>
      <c r="Z384" s="2" t="str">
        <f t="shared" si="52"/>
        <v>MEEP</v>
      </c>
      <c r="AA384" s="2">
        <f>IF(Z384="HERE",Y384,AA383+Graph!$G$1*1000)</f>
        <v>119989942.6091238</v>
      </c>
      <c r="AB384" s="2">
        <f t="shared" si="63"/>
        <v>420000</v>
      </c>
      <c r="AC384" s="2">
        <f t="shared" si="75"/>
        <v>46345299.694597594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314</v>
      </c>
      <c r="C385" s="7"/>
      <c r="D385" s="2" t="e">
        <f t="shared" si="55"/>
        <v>#N/A</v>
      </c>
      <c r="E385" s="2" t="e">
        <f t="shared" si="67"/>
        <v>#N/A</v>
      </c>
      <c r="F385" s="2">
        <v>1712653.6806722581</v>
      </c>
      <c r="G385" s="2">
        <f t="shared" si="79"/>
        <v>538938.14285714284</v>
      </c>
      <c r="H385" s="2">
        <f t="shared" si="76"/>
        <v>185930278.69459754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4088571.1428571581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1750639.1116446555</v>
      </c>
      <c r="Q385" s="2">
        <f t="shared" si="80"/>
        <v>550000</v>
      </c>
      <c r="R385" s="2">
        <f t="shared" si="77"/>
        <v>189914180.44657856</v>
      </c>
      <c r="S385" s="2">
        <f t="shared" si="58"/>
        <v>538938.14285713434</v>
      </c>
      <c r="T385" s="2">
        <f t="shared" si="59"/>
        <v>11061.857142857276</v>
      </c>
      <c r="U385" s="2">
        <f t="shared" si="60"/>
        <v>550000</v>
      </c>
      <c r="V385" s="2">
        <f t="shared" si="78"/>
        <v>140659474.69459826</v>
      </c>
      <c r="W385" s="2">
        <f t="shared" si="61"/>
        <v>538938.14285713434</v>
      </c>
      <c r="X385" s="2">
        <f t="shared" si="51"/>
        <v>11061.857142865658</v>
      </c>
      <c r="Y385" s="2">
        <f t="shared" si="74"/>
        <v>49254705.751980275</v>
      </c>
      <c r="Z385" s="2" t="str">
        <f t="shared" si="52"/>
        <v>MEEP</v>
      </c>
      <c r="AA385" s="2">
        <f>IF(Z385="HERE",Y385,AA384+Graph!$G$1*1000)</f>
        <v>120409942.6091238</v>
      </c>
      <c r="AB385" s="2">
        <f t="shared" si="63"/>
        <v>420000</v>
      </c>
      <c r="AC385" s="2">
        <f t="shared" si="75"/>
        <v>46345299.694597594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2:I385">
    <cfRule type="cellIs" dxfId="111" priority="22" operator="greaterThan">
      <formula>0</formula>
    </cfRule>
  </conditionalFormatting>
  <conditionalFormatting sqref="C31:C64 C117:C385 C72:C114">
    <cfRule type="cellIs" dxfId="110" priority="23" operator="greaterThan">
      <formula>0</formula>
    </cfRule>
  </conditionalFormatting>
  <conditionalFormatting sqref="C31:C64 C117:C385 C72:C114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09" priority="25" operator="greaterThan">
      <formula>0</formula>
    </cfRule>
  </conditionalFormatting>
  <conditionalFormatting sqref="C115">
    <cfRule type="cellIs" dxfId="108" priority="26" operator="greaterThan">
      <formula>0</formula>
    </cfRule>
  </conditionalFormatting>
  <conditionalFormatting sqref="C65">
    <cfRule type="cellIs" dxfId="107" priority="20" operator="greaterThan">
      <formula>0</formula>
    </cfRule>
  </conditionalFormatting>
  <conditionalFormatting sqref="C65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06" priority="19" operator="greaterThan">
      <formula>0</formula>
    </cfRule>
  </conditionalFormatting>
  <conditionalFormatting sqref="C66">
    <cfRule type="cellIs" dxfId="105" priority="17" operator="greaterThan">
      <formula>0</formula>
    </cfRule>
  </conditionalFormatting>
  <conditionalFormatting sqref="C66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04" priority="16" operator="greaterThan">
      <formula>0</formula>
    </cfRule>
  </conditionalFormatting>
  <conditionalFormatting sqref="C67">
    <cfRule type="cellIs" dxfId="103" priority="14" operator="greaterThan">
      <formula>0</formula>
    </cfRule>
  </conditionalFormatting>
  <conditionalFormatting sqref="C67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02" priority="13" operator="greaterThan">
      <formula>0</formula>
    </cfRule>
  </conditionalFormatting>
  <conditionalFormatting sqref="C68">
    <cfRule type="cellIs" dxfId="101" priority="11" operator="greaterThan">
      <formula>0</formula>
    </cfRule>
  </conditionalFormatting>
  <conditionalFormatting sqref="C68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00" priority="10" operator="greaterThan">
      <formula>0</formula>
    </cfRule>
  </conditionalFormatting>
  <conditionalFormatting sqref="C69">
    <cfRule type="cellIs" dxfId="99" priority="8" operator="greaterThan">
      <formula>0</formula>
    </cfRule>
  </conditionalFormatting>
  <conditionalFormatting sqref="C6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98" priority="7" operator="greaterThan">
      <formula>0</formula>
    </cfRule>
  </conditionalFormatting>
  <conditionalFormatting sqref="C70">
    <cfRule type="cellIs" dxfId="97" priority="5" operator="greaterThan">
      <formula>0</formula>
    </cfRule>
  </conditionalFormatting>
  <conditionalFormatting sqref="C70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96" priority="4" operator="greaterThan">
      <formula>0</formula>
    </cfRule>
  </conditionalFormatting>
  <conditionalFormatting sqref="C71">
    <cfRule type="cellIs" dxfId="13" priority="2" operator="greaterThan">
      <formula>0</formula>
    </cfRule>
  </conditionalFormatting>
  <conditionalFormatting sqref="C7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topLeftCell="A43" workbookViewId="0">
      <selection activeCell="I71" sqref="I71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72</v>
      </c>
      <c r="O1" s="2" t="s">
        <v>11</v>
      </c>
      <c r="P1" s="2" t="s">
        <v>12</v>
      </c>
      <c r="Q1" s="25" t="s">
        <v>79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50</v>
      </c>
      <c r="AE1" s="2" t="s">
        <v>23</v>
      </c>
      <c r="AF1" s="21" t="s">
        <v>51</v>
      </c>
      <c r="AG1" s="21" t="s">
        <v>52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-69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-68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-67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-66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-65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-64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-63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-62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-61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-60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-59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-58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-57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-56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-55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-54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-53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-52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-51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-50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-49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-48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-47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-46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-45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-44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-43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-42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-41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-40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SUM((600000-LOOKUP(2,1/(ISNUMBER($K$1:$K$194)),$K$1:$K$194))/1000)</f>
        <v>588.93814285714279</v>
      </c>
    </row>
    <row r="32" spans="1:37" ht="15" x14ac:dyDescent="0.25">
      <c r="A32" s="1">
        <v>44208</v>
      </c>
      <c r="B32" s="2">
        <f t="shared" si="0"/>
        <v>-39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-38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-37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-36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-35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-34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315671.64081633091</v>
      </c>
      <c r="G37" s="2">
        <f>IF(F37&gt;600000,$AK$31*1000,F37)</f>
        <v>315671.64081633091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318000.81632652879</v>
      </c>
      <c r="Q37" s="2">
        <f>IF(P37&gt;600000,600000,P37)</f>
        <v>318000.81632652879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-33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319685.95702278614</v>
      </c>
      <c r="G38" s="2">
        <f t="shared" ref="G38:G101" si="25">IF(F38&gt;600000,$AK$31*1000,F38)</f>
        <v>319685.95702278614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322117.59303721786</v>
      </c>
      <c r="Q38" s="2">
        <f t="shared" ref="Q38:Q101" si="26">IF(P38&gt;600000,600000,P38)</f>
        <v>322117.59303721786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-32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323700.27322927117</v>
      </c>
      <c r="G39" s="2">
        <f t="shared" si="25"/>
        <v>323700.27322927117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326234.36974790692</v>
      </c>
      <c r="Q39" s="2">
        <f t="shared" si="26"/>
        <v>326234.36974790692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-31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327714.58943575621</v>
      </c>
      <c r="G40" s="2">
        <f t="shared" si="25"/>
        <v>327714.58943575621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330351.14645856619</v>
      </c>
      <c r="Q40" s="2">
        <f t="shared" si="26"/>
        <v>330351.14645856619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-30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331728.90564224124</v>
      </c>
      <c r="G41" s="2">
        <f t="shared" si="25"/>
        <v>331728.90564224124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334467.92316925526</v>
      </c>
      <c r="Q41" s="2">
        <f t="shared" si="26"/>
        <v>334467.92316925526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-29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335743.22184872627</v>
      </c>
      <c r="G42" s="2">
        <f t="shared" si="25"/>
        <v>335743.22184872627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338584.69987994432</v>
      </c>
      <c r="Q42" s="2">
        <f t="shared" si="26"/>
        <v>338584.69987994432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-28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339757.53805521131</v>
      </c>
      <c r="G43" s="2">
        <f t="shared" si="25"/>
        <v>339757.53805521131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342701.47659063339</v>
      </c>
      <c r="Q43" s="2">
        <f t="shared" si="26"/>
        <v>342701.47659063339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-27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343771.85426169634</v>
      </c>
      <c r="G44" s="2">
        <f t="shared" si="25"/>
        <v>343771.85426169634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346818.25330132246</v>
      </c>
      <c r="Q44" s="2">
        <f t="shared" si="26"/>
        <v>346818.25330132246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-26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347786.17046818137</v>
      </c>
      <c r="G45" s="2">
        <f t="shared" si="25"/>
        <v>347786.17046818137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350935.03001201153</v>
      </c>
      <c r="Q45" s="2">
        <f t="shared" si="26"/>
        <v>350935.03001201153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-25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351800.4866746664</v>
      </c>
      <c r="G46" s="2">
        <f t="shared" si="25"/>
        <v>351800.4866746664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355051.8067227006</v>
      </c>
      <c r="Q46" s="2">
        <f t="shared" si="26"/>
        <v>355051.8067227006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-24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355814.80288115144</v>
      </c>
      <c r="G47" s="2">
        <f t="shared" si="25"/>
        <v>355814.80288115144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359168.58343335986</v>
      </c>
      <c r="Q47" s="2">
        <f t="shared" si="26"/>
        <v>359168.58343335986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-23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5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363285.36014404893</v>
      </c>
      <c r="Q48" s="2">
        <f t="shared" si="26"/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-22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363843.4352941215</v>
      </c>
      <c r="G49" s="2">
        <f t="shared" si="25"/>
        <v>363843.4352941215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367402.136854738</v>
      </c>
      <c r="Q49" s="2">
        <f t="shared" si="26"/>
        <v>367402.136854738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-21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367857.75150060654</v>
      </c>
      <c r="G50" s="2">
        <f t="shared" si="25"/>
        <v>367857.75150060654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371518.91356542706</v>
      </c>
      <c r="Q50" s="2">
        <f t="shared" si="26"/>
        <v>371518.91356542706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-20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371872.06770706177</v>
      </c>
      <c r="G51" s="2">
        <f t="shared" si="25"/>
        <v>371872.06770706177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375635.69027611613</v>
      </c>
      <c r="Q51" s="2">
        <f t="shared" si="26"/>
        <v>375635.69027611613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-19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375886.3839135468</v>
      </c>
      <c r="G52" s="2">
        <f t="shared" si="25"/>
        <v>375886.3839135468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379752.4669868052</v>
      </c>
      <c r="Q52" s="2">
        <f t="shared" si="26"/>
        <v>379752.4669868052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-18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379900.70012003183</v>
      </c>
      <c r="G53" s="2">
        <f t="shared" si="25"/>
        <v>379900.70012003183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383869.24369746447</v>
      </c>
      <c r="Q53" s="2">
        <f t="shared" si="26"/>
        <v>383869.24369746447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-17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383915.01632651687</v>
      </c>
      <c r="G54" s="2">
        <f t="shared" si="25"/>
        <v>383915.01632651687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387986.02040815353</v>
      </c>
      <c r="Q54" s="2">
        <f t="shared" si="26"/>
        <v>387986.02040815353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-16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387929.3325330019</v>
      </c>
      <c r="G55" s="2">
        <f t="shared" si="25"/>
        <v>387929.3325330019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392102.7971188426</v>
      </c>
      <c r="Q55" s="2">
        <f t="shared" si="26"/>
        <v>392102.7971188426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-15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391943.64873948693</v>
      </c>
      <c r="G56" s="2">
        <f t="shared" si="25"/>
        <v>391943.64873948693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396219.57382953167</v>
      </c>
      <c r="Q56" s="2">
        <f t="shared" si="26"/>
        <v>396219.57382953167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-14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395957.96494597197</v>
      </c>
      <c r="G57" s="2">
        <f t="shared" si="25"/>
        <v>395957.96494597197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400336.35054022074</v>
      </c>
      <c r="Q57" s="2">
        <f t="shared" si="26"/>
        <v>400336.35054022074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-13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399972.281152457</v>
      </c>
      <c r="G58" s="2">
        <f t="shared" si="25"/>
        <v>399972.281152457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404453.12725090981</v>
      </c>
      <c r="Q58" s="2">
        <f t="shared" si="26"/>
        <v>404453.12725090981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-12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403986.59735894203</v>
      </c>
      <c r="G59" s="2">
        <f t="shared" si="25"/>
        <v>403986.59735894203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408569.90396156907</v>
      </c>
      <c r="Q59" s="2">
        <f t="shared" si="26"/>
        <v>408569.90396156907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-11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408000.91356542706</v>
      </c>
      <c r="G60" s="2">
        <f t="shared" si="25"/>
        <v>408000.91356542706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412686.68067225814</v>
      </c>
      <c r="Q60" s="2">
        <f t="shared" si="26"/>
        <v>412686.68067225814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-10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412015.2297719121</v>
      </c>
      <c r="G61" s="2">
        <f t="shared" si="25"/>
        <v>412015.2297719121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416803.45738294721</v>
      </c>
      <c r="Q61" s="2">
        <f t="shared" si="26"/>
        <v>416803.45738294721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-9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416029.54597839713</v>
      </c>
      <c r="G62" s="2">
        <f t="shared" si="25"/>
        <v>416029.54597839713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420920.23409363627</v>
      </c>
      <c r="Q62" s="2">
        <f t="shared" si="26"/>
        <v>420920.23409363627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-8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420043.86218485236</v>
      </c>
      <c r="G63" s="2">
        <f t="shared" si="25"/>
        <v>420043.86218485236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425037.01080432534</v>
      </c>
      <c r="Q63" s="2">
        <f t="shared" si="26"/>
        <v>425037.01080432534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-7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424058.17839133739</v>
      </c>
      <c r="G64" s="2">
        <f t="shared" si="25"/>
        <v>424058.17839133739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429153.78751501441</v>
      </c>
      <c r="Q64" s="2">
        <f t="shared" si="26"/>
        <v>429153.78751501441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-6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428072.49459782243</v>
      </c>
      <c r="G65" s="2">
        <f t="shared" si="25"/>
        <v>428072.49459782243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433270.56422567368</v>
      </c>
      <c r="Q65" s="2">
        <f t="shared" si="26"/>
        <v>433270.56422567368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-5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432086.81080430746</v>
      </c>
      <c r="G66" s="2">
        <f t="shared" si="25"/>
        <v>432086.81080430746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437387.34093636274</v>
      </c>
      <c r="Q66" s="2">
        <f t="shared" si="26"/>
        <v>437387.34093636274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-4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436101.12701079249</v>
      </c>
      <c r="G67" s="2">
        <f t="shared" si="25"/>
        <v>436101.12701079249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441504.11764705181</v>
      </c>
      <c r="Q67" s="2">
        <f t="shared" si="26"/>
        <v>441504.11764705181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-3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440115.44321727753</v>
      </c>
      <c r="G68" s="2">
        <f t="shared" si="25"/>
        <v>440115.44321727753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445620.89435774088</v>
      </c>
      <c r="Q68" s="2">
        <f t="shared" si="26"/>
        <v>445620.89435774088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-2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444129.75942376256</v>
      </c>
      <c r="G69" s="2">
        <f t="shared" si="25"/>
        <v>444129.75942376256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449737.67106842995</v>
      </c>
      <c r="Q69" s="2">
        <f t="shared" si="26"/>
        <v>449737.67106842995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-1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448144.07563024759</v>
      </c>
      <c r="G70" s="2">
        <f t="shared" si="25"/>
        <v>448144.07563024759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453854.44777911901</v>
      </c>
      <c r="Q70" s="2">
        <f t="shared" si="26"/>
        <v>453854.44777911901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0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452158.39183673263</v>
      </c>
      <c r="G71" s="2">
        <f t="shared" si="25"/>
        <v>452158.39183673263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457971.22448980808</v>
      </c>
      <c r="Q71" s="2">
        <f t="shared" si="26"/>
        <v>457971.22448980808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1</v>
      </c>
      <c r="C72" s="7"/>
      <c r="D72" s="2" t="e">
        <f t="shared" si="12"/>
        <v>#N/A</v>
      </c>
      <c r="E72" s="2" t="e">
        <f t="shared" si="22"/>
        <v>#N/A</v>
      </c>
      <c r="F72" s="2">
        <v>456172.70804321766</v>
      </c>
      <c r="G72" s="2">
        <f t="shared" si="25"/>
        <v>456172.70804321766</v>
      </c>
      <c r="H72" s="2">
        <f t="shared" si="13"/>
        <v>18038293.708043218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626209.85714285716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462088.00120046735</v>
      </c>
      <c r="Q72" s="2">
        <f t="shared" si="26"/>
        <v>462088.00120046735</v>
      </c>
      <c r="R72" s="2">
        <f t="shared" si="16"/>
        <v>18659357.001200467</v>
      </c>
      <c r="S72" s="2">
        <f t="shared" si="17"/>
        <v>456172.70804321766</v>
      </c>
      <c r="T72" s="2">
        <f t="shared" si="18"/>
        <v>11061.857142857159</v>
      </c>
      <c r="U72" s="2">
        <f t="shared" si="19"/>
        <v>462088.00120046735</v>
      </c>
      <c r="V72" s="2">
        <f t="shared" si="5"/>
        <v>628519.79310344823</v>
      </c>
      <c r="W72" s="2">
        <f t="shared" si="20"/>
        <v>13371.793103448232</v>
      </c>
      <c r="X72" s="2">
        <f t="shared" si="6"/>
        <v>448716.20809701912</v>
      </c>
      <c r="Y72" s="2">
        <f t="shared" si="7"/>
        <v>18030837.208097018</v>
      </c>
      <c r="Z72" s="2" t="str">
        <f t="shared" si="8"/>
        <v>HERE</v>
      </c>
      <c r="AA72" s="2">
        <f>IF(Z72="HERE",Y72,AA71+Graph!$G$1*1000)</f>
        <v>18030837.208097018</v>
      </c>
      <c r="AB72" s="2">
        <f t="shared" si="21"/>
        <v>448716.2080970183</v>
      </c>
      <c r="AC72" s="2">
        <f t="shared" si="9"/>
        <v>628519.79310344823</v>
      </c>
      <c r="AD72" s="3">
        <f t="shared" si="10"/>
        <v>18030837.208097018</v>
      </c>
      <c r="AE72" s="2">
        <f>IF(AE70&gt;=52800000,52800000,IF(AB51=Graph!G$1*1000,AE71+Graph!G$1*1000,AC72))</f>
        <v>628519.79310344823</v>
      </c>
      <c r="AF72" s="3">
        <f t="shared" si="11"/>
        <v>628519.79310344823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2</v>
      </c>
      <c r="C73" s="7"/>
      <c r="D73" s="2" t="e">
        <f t="shared" si="12"/>
        <v>#N/A</v>
      </c>
      <c r="E73" s="2" t="e">
        <f t="shared" si="22"/>
        <v>#N/A</v>
      </c>
      <c r="F73" s="2">
        <v>460187.02424970269</v>
      </c>
      <c r="G73" s="2">
        <f t="shared" si="25"/>
        <v>460187.02424970269</v>
      </c>
      <c r="H73" s="2">
        <f t="shared" si="13"/>
        <v>18498480.73229292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637271.71428571432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466204.77791115642</v>
      </c>
      <c r="Q73" s="2">
        <f t="shared" si="26"/>
        <v>466204.77791115642</v>
      </c>
      <c r="R73" s="2">
        <f t="shared" si="16"/>
        <v>19125561.779111624</v>
      </c>
      <c r="S73" s="2">
        <f t="shared" si="17"/>
        <v>460187.02424970269</v>
      </c>
      <c r="T73" s="2">
        <f t="shared" si="18"/>
        <v>11061.857142857159</v>
      </c>
      <c r="U73" s="2">
        <f t="shared" si="19"/>
        <v>466204.77791115642</v>
      </c>
      <c r="V73" s="2">
        <f t="shared" si="5"/>
        <v>641891.58620689658</v>
      </c>
      <c r="W73" s="2">
        <f t="shared" si="20"/>
        <v>13371.793103448348</v>
      </c>
      <c r="X73" s="2">
        <f t="shared" si="6"/>
        <v>452832.98480770807</v>
      </c>
      <c r="Y73" s="2">
        <f t="shared" si="7"/>
        <v>18483670.192904726</v>
      </c>
      <c r="Z73" s="2" t="str">
        <f t="shared" si="8"/>
        <v>HERE</v>
      </c>
      <c r="AA73" s="2">
        <f>IF(Z73="HERE",Y73,AA72+Graph!$G$1*1000)</f>
        <v>18483670.192904726</v>
      </c>
      <c r="AB73" s="2">
        <f t="shared" si="21"/>
        <v>452832.98480770737</v>
      </c>
      <c r="AC73" s="2">
        <f t="shared" si="9"/>
        <v>641891.58620689658</v>
      </c>
      <c r="AD73" s="3">
        <f t="shared" si="10"/>
        <v>18483670.192904726</v>
      </c>
      <c r="AE73" s="2">
        <f>IF(AE71&gt;=52800000,52800000,IF(AB52=Graph!G$1*1000,AE72+Graph!G$1*1000,AC73))</f>
        <v>641891.58620689658</v>
      </c>
      <c r="AF73" s="3">
        <f t="shared" si="11"/>
        <v>641891.58620689658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3</v>
      </c>
      <c r="C74" s="7"/>
      <c r="D74" s="2" t="e">
        <f t="shared" si="12"/>
        <v>#N/A</v>
      </c>
      <c r="E74" s="2" t="e">
        <f t="shared" si="22"/>
        <v>#N/A</v>
      </c>
      <c r="F74" s="2">
        <v>464201.34045618773</v>
      </c>
      <c r="G74" s="2">
        <f t="shared" si="25"/>
        <v>464201.34045618773</v>
      </c>
      <c r="H74" s="2">
        <f t="shared" si="13"/>
        <v>18962682.072749108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648333.57142857148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470321.55462184548</v>
      </c>
      <c r="Q74" s="2">
        <f t="shared" si="26"/>
        <v>470321.55462184548</v>
      </c>
      <c r="R74" s="2">
        <f t="shared" si="16"/>
        <v>19595883.333733469</v>
      </c>
      <c r="S74" s="2">
        <f t="shared" si="17"/>
        <v>464201.34045618773</v>
      </c>
      <c r="T74" s="2">
        <f t="shared" si="18"/>
        <v>11061.857142857159</v>
      </c>
      <c r="U74" s="2">
        <f t="shared" si="19"/>
        <v>470321.55462184548</v>
      </c>
      <c r="V74" s="2">
        <f t="shared" si="5"/>
        <v>655263.37931034481</v>
      </c>
      <c r="W74" s="2">
        <f t="shared" si="20"/>
        <v>13371.793103448232</v>
      </c>
      <c r="X74" s="2">
        <f t="shared" si="6"/>
        <v>456949.76151839725</v>
      </c>
      <c r="Y74" s="2">
        <f t="shared" si="7"/>
        <v>18940619.954423122</v>
      </c>
      <c r="Z74" s="2" t="str">
        <f t="shared" si="8"/>
        <v>HERE</v>
      </c>
      <c r="AA74" s="2">
        <f>IF(Z74="HERE",Y74,AA73+Graph!$G$1*1000)</f>
        <v>18940619.954423122</v>
      </c>
      <c r="AB74" s="2">
        <f t="shared" si="21"/>
        <v>456949.76151839644</v>
      </c>
      <c r="AC74" s="2">
        <f t="shared" si="9"/>
        <v>655263.37931034481</v>
      </c>
      <c r="AD74" s="3">
        <f t="shared" si="10"/>
        <v>18940619.954423122</v>
      </c>
      <c r="AE74" s="2">
        <f>IF(AE72&gt;=52800000,52800000,IF(AB53=Graph!G$1*1000,AE73+Graph!G$1*1000,AC74))</f>
        <v>655263.37931034481</v>
      </c>
      <c r="AF74" s="3">
        <f t="shared" si="11"/>
        <v>655263.37931034481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4</v>
      </c>
      <c r="C75" s="7"/>
      <c r="D75" s="2" t="e">
        <f t="shared" si="12"/>
        <v>#N/A</v>
      </c>
      <c r="E75" s="2" t="e">
        <f t="shared" si="22"/>
        <v>#N/A</v>
      </c>
      <c r="F75" s="2">
        <v>468215.65666264296</v>
      </c>
      <c r="G75" s="2">
        <f t="shared" si="25"/>
        <v>468215.65666264296</v>
      </c>
      <c r="H75" s="2">
        <f t="shared" si="13"/>
        <v>19430897.729411751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659395.42857142864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474438.33133253455</v>
      </c>
      <c r="Q75" s="2">
        <f t="shared" si="26"/>
        <v>474438.33133253455</v>
      </c>
      <c r="R75" s="2">
        <f t="shared" si="16"/>
        <v>20070321.665066004</v>
      </c>
      <c r="S75" s="2">
        <f t="shared" si="17"/>
        <v>468215.65666264296</v>
      </c>
      <c r="T75" s="2">
        <f t="shared" si="18"/>
        <v>11061.857142857159</v>
      </c>
      <c r="U75" s="2">
        <f t="shared" si="19"/>
        <v>474438.33133253455</v>
      </c>
      <c r="V75" s="2">
        <f t="shared" si="5"/>
        <v>668635.17241379316</v>
      </c>
      <c r="W75" s="2">
        <f t="shared" si="20"/>
        <v>13371.793103448348</v>
      </c>
      <c r="X75" s="2">
        <f t="shared" si="6"/>
        <v>461066.5382290862</v>
      </c>
      <c r="Y75" s="2">
        <f t="shared" si="7"/>
        <v>19401686.492652208</v>
      </c>
      <c r="Z75" s="2" t="str">
        <f t="shared" si="8"/>
        <v>HERE</v>
      </c>
      <c r="AA75" s="2">
        <f>IF(Z75="HERE",Y75,AA74+Graph!$G$1*1000)</f>
        <v>19401686.492652208</v>
      </c>
      <c r="AB75" s="2">
        <f t="shared" si="21"/>
        <v>461066.53822908551</v>
      </c>
      <c r="AC75" s="2">
        <f t="shared" si="9"/>
        <v>668635.17241379316</v>
      </c>
      <c r="AD75" s="3">
        <f t="shared" si="10"/>
        <v>19401686.492652208</v>
      </c>
      <c r="AE75" s="2">
        <f>IF(AE73&gt;=52800000,52800000,IF(AB54=Graph!G$1*1000,AE74+Graph!G$1*1000,AC75))</f>
        <v>668635.17241379316</v>
      </c>
      <c r="AF75" s="3">
        <f t="shared" si="11"/>
        <v>668635.17241379316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5</v>
      </c>
      <c r="C76" s="7"/>
      <c r="D76" s="2" t="e">
        <f t="shared" si="12"/>
        <v>#N/A</v>
      </c>
      <c r="E76" s="2" t="e">
        <f t="shared" si="22"/>
        <v>#N/A</v>
      </c>
      <c r="F76" s="2">
        <v>472229.97286912799</v>
      </c>
      <c r="G76" s="2">
        <f t="shared" si="25"/>
        <v>472229.97286912799</v>
      </c>
      <c r="H76" s="2">
        <f t="shared" si="13"/>
        <v>19903127.702280879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670457.2857142858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478555.10804322362</v>
      </c>
      <c r="Q76" s="2">
        <f t="shared" si="26"/>
        <v>478555.10804322362</v>
      </c>
      <c r="R76" s="2">
        <f t="shared" si="16"/>
        <v>20548876.773109227</v>
      </c>
      <c r="S76" s="2">
        <f t="shared" si="17"/>
        <v>472229.97286912799</v>
      </c>
      <c r="T76" s="2">
        <f t="shared" si="18"/>
        <v>11061.857142857159</v>
      </c>
      <c r="U76" s="2">
        <f t="shared" si="19"/>
        <v>478555.10804322362</v>
      </c>
      <c r="V76" s="2">
        <f t="shared" si="5"/>
        <v>682006.96551724139</v>
      </c>
      <c r="W76" s="2">
        <f t="shared" si="20"/>
        <v>13371.793103448232</v>
      </c>
      <c r="X76" s="2">
        <f t="shared" si="6"/>
        <v>465183.31493977539</v>
      </c>
      <c r="Y76" s="2">
        <f t="shared" si="7"/>
        <v>19866869.807591982</v>
      </c>
      <c r="Z76" s="2" t="str">
        <f t="shared" si="8"/>
        <v>HERE</v>
      </c>
      <c r="AA76" s="2">
        <f>IF(Z76="HERE",Y76,AA75+Graph!$G$1*1000)</f>
        <v>19866869.807591982</v>
      </c>
      <c r="AB76" s="2">
        <f t="shared" si="21"/>
        <v>465183.31493977457</v>
      </c>
      <c r="AC76" s="2">
        <f t="shared" si="9"/>
        <v>682006.96551724139</v>
      </c>
      <c r="AD76" s="3">
        <f t="shared" si="10"/>
        <v>19866869.807591982</v>
      </c>
      <c r="AE76" s="2">
        <f>IF(AE74&gt;=52800000,52800000,IF(AB55=Graph!G$1*1000,AE75+Graph!G$1*1000,AC76))</f>
        <v>682006.96551724139</v>
      </c>
      <c r="AF76" s="3">
        <f t="shared" si="11"/>
        <v>682006.96551724139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6</v>
      </c>
      <c r="C77" s="7"/>
      <c r="D77" s="2" t="e">
        <f t="shared" si="12"/>
        <v>#N/A</v>
      </c>
      <c r="E77" s="2" t="e">
        <f t="shared" si="22"/>
        <v>#N/A</v>
      </c>
      <c r="F77" s="2">
        <v>476244.28907561302</v>
      </c>
      <c r="G77" s="2">
        <f t="shared" si="25"/>
        <v>476244.28907561302</v>
      </c>
      <c r="H77" s="2">
        <f t="shared" si="13"/>
        <v>20379371.991356492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681519.14285714296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482671.88475391269</v>
      </c>
      <c r="Q77" s="2">
        <f t="shared" si="26"/>
        <v>482671.88475391269</v>
      </c>
      <c r="R77" s="2">
        <f t="shared" si="16"/>
        <v>21031548.65786314</v>
      </c>
      <c r="S77" s="2">
        <f t="shared" si="17"/>
        <v>476244.28907561302</v>
      </c>
      <c r="T77" s="2">
        <f t="shared" si="18"/>
        <v>11061.857142857159</v>
      </c>
      <c r="U77" s="2">
        <f t="shared" si="19"/>
        <v>482671.88475391269</v>
      </c>
      <c r="V77" s="2">
        <f t="shared" si="5"/>
        <v>695378.75862068962</v>
      </c>
      <c r="W77" s="2">
        <f t="shared" si="20"/>
        <v>13371.793103448232</v>
      </c>
      <c r="X77" s="2">
        <f t="shared" si="6"/>
        <v>469300.09165046446</v>
      </c>
      <c r="Y77" s="2">
        <f t="shared" si="7"/>
        <v>20336169.899242446</v>
      </c>
      <c r="Z77" s="2" t="str">
        <f t="shared" si="8"/>
        <v>HERE</v>
      </c>
      <c r="AA77" s="2">
        <f>IF(Z77="HERE",Y77,AA76+Graph!$G$1*1000)</f>
        <v>20336169.899242446</v>
      </c>
      <c r="AB77" s="2">
        <f t="shared" si="21"/>
        <v>469300.09165046364</v>
      </c>
      <c r="AC77" s="2">
        <f t="shared" si="9"/>
        <v>695378.75862068962</v>
      </c>
      <c r="AD77" s="3">
        <f t="shared" si="10"/>
        <v>20336169.899242446</v>
      </c>
      <c r="AE77" s="2">
        <f>IF(AE75&gt;=52800000,52800000,IF(AB56=Graph!G$1*1000,AE76+Graph!G$1*1000,AC77))</f>
        <v>695378.75862068962</v>
      </c>
      <c r="AF77" s="3">
        <f t="shared" si="11"/>
        <v>695378.75862068962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7</v>
      </c>
      <c r="C78" s="7"/>
      <c r="D78" s="2" t="e">
        <f t="shared" si="12"/>
        <v>#N/A</v>
      </c>
      <c r="E78" s="2" t="e">
        <f t="shared" si="22"/>
        <v>#N/A</v>
      </c>
      <c r="F78" s="2">
        <v>480258.60528209805</v>
      </c>
      <c r="G78" s="2">
        <f t="shared" si="25"/>
        <v>480258.60528209805</v>
      </c>
      <c r="H78" s="2">
        <f t="shared" si="13"/>
        <v>20859630.59663859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692581.00000000012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486788.66146457195</v>
      </c>
      <c r="Q78" s="2">
        <f t="shared" si="26"/>
        <v>486788.66146457195</v>
      </c>
      <c r="R78" s="2">
        <f t="shared" si="16"/>
        <v>21518337.319327712</v>
      </c>
      <c r="S78" s="2">
        <f t="shared" si="17"/>
        <v>480258.60528209805</v>
      </c>
      <c r="T78" s="2">
        <f t="shared" si="18"/>
        <v>11061.857142857159</v>
      </c>
      <c r="U78" s="2">
        <f t="shared" si="19"/>
        <v>486788.66146457195</v>
      </c>
      <c r="V78" s="2">
        <f t="shared" si="5"/>
        <v>708750.55172413797</v>
      </c>
      <c r="W78" s="2">
        <f t="shared" si="20"/>
        <v>13371.793103448348</v>
      </c>
      <c r="X78" s="2">
        <f t="shared" si="6"/>
        <v>473416.8683611236</v>
      </c>
      <c r="Y78" s="2">
        <f t="shared" si="7"/>
        <v>20809586.767603569</v>
      </c>
      <c r="Z78" s="2" t="str">
        <f t="shared" si="8"/>
        <v>HERE</v>
      </c>
      <c r="AA78" s="2">
        <f>IF(Z78="HERE",Y78,AA77+Graph!$G$1*1000)</f>
        <v>20809586.767603569</v>
      </c>
      <c r="AB78" s="2">
        <f t="shared" si="21"/>
        <v>473416.86836112291</v>
      </c>
      <c r="AC78" s="2">
        <f t="shared" si="9"/>
        <v>708750.55172413797</v>
      </c>
      <c r="AD78" s="3">
        <f t="shared" si="10"/>
        <v>20809586.767603569</v>
      </c>
      <c r="AE78" s="2">
        <f>IF(AE76&gt;=52800000,52800000,IF(AB57=Graph!G$1*1000,AE77+Graph!G$1*1000,AC78))</f>
        <v>708750.55172413797</v>
      </c>
      <c r="AF78" s="3">
        <f t="shared" si="11"/>
        <v>708750.55172413797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8</v>
      </c>
      <c r="C79" s="7"/>
      <c r="D79" s="2" t="e">
        <f t="shared" si="12"/>
        <v>#N/A</v>
      </c>
      <c r="E79" s="2" t="e">
        <f t="shared" si="22"/>
        <v>#N/A</v>
      </c>
      <c r="F79" s="2">
        <v>484272.92148858309</v>
      </c>
      <c r="G79" s="2">
        <f t="shared" si="25"/>
        <v>484272.92148858309</v>
      </c>
      <c r="H79" s="2">
        <f t="shared" si="13"/>
        <v>21343903.518127173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703642.85714285728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490905.43817526102</v>
      </c>
      <c r="Q79" s="2">
        <f t="shared" si="26"/>
        <v>490905.43817526102</v>
      </c>
      <c r="R79" s="2">
        <f t="shared" si="16"/>
        <v>22009242.757502973</v>
      </c>
      <c r="S79" s="2">
        <f t="shared" si="17"/>
        <v>484272.92148858309</v>
      </c>
      <c r="T79" s="2">
        <f t="shared" si="18"/>
        <v>11061.857142857159</v>
      </c>
      <c r="U79" s="2">
        <f t="shared" si="19"/>
        <v>490905.43817526102</v>
      </c>
      <c r="V79" s="2">
        <f t="shared" si="5"/>
        <v>722122.3448275862</v>
      </c>
      <c r="W79" s="2">
        <f t="shared" si="20"/>
        <v>13371.793103448232</v>
      </c>
      <c r="X79" s="2">
        <f t="shared" si="6"/>
        <v>477533.64507181279</v>
      </c>
      <c r="Y79" s="2">
        <f t="shared" si="7"/>
        <v>21287120.412675381</v>
      </c>
      <c r="Z79" s="2" t="str">
        <f t="shared" si="8"/>
        <v>HERE</v>
      </c>
      <c r="AA79" s="2">
        <f>IF(Z79="HERE",Y79,AA78+Graph!$G$1*1000)</f>
        <v>21287120.412675381</v>
      </c>
      <c r="AB79" s="2">
        <f t="shared" si="21"/>
        <v>477533.64507181197</v>
      </c>
      <c r="AC79" s="2">
        <f t="shared" si="9"/>
        <v>722122.3448275862</v>
      </c>
      <c r="AD79" s="3">
        <f t="shared" si="10"/>
        <v>21287120.412675381</v>
      </c>
      <c r="AE79" s="2">
        <f>IF(AE77&gt;=52800000,52800000,IF(AB58=Graph!G$1*1000,AE78+Graph!G$1*1000,AC79))</f>
        <v>722122.3448275862</v>
      </c>
      <c r="AF79" s="3">
        <f t="shared" si="11"/>
        <v>722122.3448275862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9</v>
      </c>
      <c r="C80" s="7"/>
      <c r="D80" s="2" t="e">
        <f t="shared" si="12"/>
        <v>#N/A</v>
      </c>
      <c r="E80" s="2" t="e">
        <f t="shared" si="22"/>
        <v>#N/A</v>
      </c>
      <c r="F80" s="2">
        <v>488287.23769506812</v>
      </c>
      <c r="G80" s="2">
        <f t="shared" si="25"/>
        <v>488287.23769506812</v>
      </c>
      <c r="H80" s="2">
        <f t="shared" si="13"/>
        <v>21832190.755822241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714704.71428571444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495022.21488595009</v>
      </c>
      <c r="Q80" s="2">
        <f t="shared" si="26"/>
        <v>495022.21488595009</v>
      </c>
      <c r="R80" s="2">
        <f t="shared" si="16"/>
        <v>22504264.972388923</v>
      </c>
      <c r="S80" s="2">
        <f t="shared" si="17"/>
        <v>488287.23769506812</v>
      </c>
      <c r="T80" s="2">
        <f t="shared" si="18"/>
        <v>11061.857142857159</v>
      </c>
      <c r="U80" s="2">
        <f t="shared" si="19"/>
        <v>495022.21488595009</v>
      </c>
      <c r="V80" s="2">
        <f t="shared" si="5"/>
        <v>735494.13793103443</v>
      </c>
      <c r="W80" s="2">
        <f t="shared" si="20"/>
        <v>13371.793103448232</v>
      </c>
      <c r="X80" s="2">
        <f t="shared" si="6"/>
        <v>481650.42178250186</v>
      </c>
      <c r="Y80" s="2">
        <f t="shared" si="7"/>
        <v>21768770.834457882</v>
      </c>
      <c r="Z80" s="2" t="str">
        <f t="shared" si="8"/>
        <v>HERE</v>
      </c>
      <c r="AA80" s="2">
        <f>IF(Z80="HERE",Y80,AA79+Graph!$G$1*1000)</f>
        <v>21768770.834457882</v>
      </c>
      <c r="AB80" s="2">
        <f t="shared" si="21"/>
        <v>481650.42178250104</v>
      </c>
      <c r="AC80" s="2">
        <f t="shared" si="9"/>
        <v>735494.13793103443</v>
      </c>
      <c r="AD80" s="3">
        <f t="shared" si="10"/>
        <v>21768770.834457882</v>
      </c>
      <c r="AE80" s="2">
        <f>IF(AE78&gt;=52800000,52800000,IF(AB59=Graph!G$1*1000,AE79+Graph!G$1*1000,AC80))</f>
        <v>735494.13793103443</v>
      </c>
      <c r="AF80" s="3">
        <f t="shared" si="11"/>
        <v>735494.13793103443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10</v>
      </c>
      <c r="C81" s="7"/>
      <c r="D81" s="2" t="e">
        <f t="shared" si="12"/>
        <v>#N/A</v>
      </c>
      <c r="E81" s="2" t="e">
        <f t="shared" si="22"/>
        <v>#N/A</v>
      </c>
      <c r="F81" s="2">
        <v>492301.55390155315</v>
      </c>
      <c r="G81" s="2">
        <f t="shared" si="25"/>
        <v>492301.55390155315</v>
      </c>
      <c r="H81" s="2">
        <f t="shared" si="13"/>
        <v>22324492.309723794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725766.57142857159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499138.99159663916</v>
      </c>
      <c r="Q81" s="2">
        <f t="shared" si="26"/>
        <v>499138.99159663916</v>
      </c>
      <c r="R81" s="2">
        <f t="shared" si="16"/>
        <v>23003403.963985562</v>
      </c>
      <c r="S81" s="2">
        <f t="shared" si="17"/>
        <v>492301.55390155315</v>
      </c>
      <c r="T81" s="2">
        <f t="shared" si="18"/>
        <v>11061.857142857159</v>
      </c>
      <c r="U81" s="2">
        <f t="shared" si="19"/>
        <v>499138.99159663916</v>
      </c>
      <c r="V81" s="2">
        <f t="shared" si="5"/>
        <v>748865.93103448278</v>
      </c>
      <c r="W81" s="2">
        <f t="shared" si="20"/>
        <v>13371.793103448348</v>
      </c>
      <c r="X81" s="2">
        <f t="shared" si="6"/>
        <v>485767.19849319081</v>
      </c>
      <c r="Y81" s="2">
        <f t="shared" si="7"/>
        <v>22254538.032951072</v>
      </c>
      <c r="Z81" s="2" t="str">
        <f t="shared" si="8"/>
        <v>HERE</v>
      </c>
      <c r="AA81" s="2">
        <f>IF(Z81="HERE",Y81,AA80+Graph!$G$1*1000)</f>
        <v>22254538.032951072</v>
      </c>
      <c r="AB81" s="2">
        <f t="shared" si="21"/>
        <v>485767.19849319011</v>
      </c>
      <c r="AC81" s="2">
        <f t="shared" si="9"/>
        <v>748865.93103448278</v>
      </c>
      <c r="AD81" s="3">
        <f t="shared" si="10"/>
        <v>22254538.032951072</v>
      </c>
      <c r="AE81" s="2">
        <f>IF(AE79&gt;=52800000,52800000,IF(AB60=Graph!G$1*1000,AE80+Graph!G$1*1000,AC81))</f>
        <v>748865.93103448278</v>
      </c>
      <c r="AF81" s="3">
        <f t="shared" si="11"/>
        <v>748865.93103448278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11</v>
      </c>
      <c r="C82" s="7"/>
      <c r="D82" s="2" t="e">
        <f t="shared" si="12"/>
        <v>#N/A</v>
      </c>
      <c r="E82" s="2" t="e">
        <f t="shared" si="22"/>
        <v>#N/A</v>
      </c>
      <c r="F82" s="2">
        <v>496315.87010803819</v>
      </c>
      <c r="G82" s="2">
        <f t="shared" si="25"/>
        <v>496315.87010803819</v>
      </c>
      <c r="H82" s="2">
        <f t="shared" si="13"/>
        <v>22820808.179831833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736828.42857142875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503255.76830732822</v>
      </c>
      <c r="Q82" s="2">
        <f t="shared" si="26"/>
        <v>503255.76830732822</v>
      </c>
      <c r="R82" s="2">
        <f t="shared" si="16"/>
        <v>23506659.732292891</v>
      </c>
      <c r="S82" s="2">
        <f t="shared" si="17"/>
        <v>496315.87010803819</v>
      </c>
      <c r="T82" s="2">
        <f t="shared" si="18"/>
        <v>11061.857142857159</v>
      </c>
      <c r="U82" s="2">
        <f t="shared" si="19"/>
        <v>503255.76830732822</v>
      </c>
      <c r="V82" s="2">
        <f t="shared" si="5"/>
        <v>762237.72413793101</v>
      </c>
      <c r="W82" s="2">
        <f t="shared" si="20"/>
        <v>13371.793103448232</v>
      </c>
      <c r="X82" s="2">
        <f t="shared" si="6"/>
        <v>489883.97520387999</v>
      </c>
      <c r="Y82" s="2">
        <f t="shared" si="7"/>
        <v>22744422.008154951</v>
      </c>
      <c r="Z82" s="2" t="str">
        <f t="shared" si="8"/>
        <v>HERE</v>
      </c>
      <c r="AA82" s="2">
        <f>IF(Z82="HERE",Y82,AA81+Graph!$G$1*1000)</f>
        <v>22744422.008154951</v>
      </c>
      <c r="AB82" s="2">
        <f t="shared" si="21"/>
        <v>489883.97520387918</v>
      </c>
      <c r="AC82" s="2">
        <f t="shared" si="9"/>
        <v>762237.72413793101</v>
      </c>
      <c r="AD82" s="3">
        <f t="shared" si="10"/>
        <v>22744422.008154951</v>
      </c>
      <c r="AE82" s="2">
        <f>IF(AE80&gt;=52800000,52800000,IF(AB61=Graph!G$1*1000,AE81+Graph!G$1*1000,AC82))</f>
        <v>762237.72413793101</v>
      </c>
      <c r="AF82" s="3">
        <f t="shared" si="11"/>
        <v>762237.72413793101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12</v>
      </c>
      <c r="C83" s="7"/>
      <c r="D83" s="2" t="e">
        <f t="shared" si="12"/>
        <v>#N/A</v>
      </c>
      <c r="E83" s="2" t="e">
        <f t="shared" si="22"/>
        <v>#N/A</v>
      </c>
      <c r="F83" s="2">
        <v>500330.18631452322</v>
      </c>
      <c r="G83" s="2">
        <f t="shared" si="25"/>
        <v>500330.18631452322</v>
      </c>
      <c r="H83" s="2">
        <f t="shared" si="13"/>
        <v>23321138.366146356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747890.28571428591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507372.54501801729</v>
      </c>
      <c r="Q83" s="2">
        <f t="shared" si="26"/>
        <v>507372.54501801729</v>
      </c>
      <c r="R83" s="2">
        <f t="shared" si="16"/>
        <v>24014032.277310908</v>
      </c>
      <c r="S83" s="2">
        <f t="shared" si="17"/>
        <v>500330.18631452322</v>
      </c>
      <c r="T83" s="2">
        <f t="shared" si="18"/>
        <v>11061.857142857159</v>
      </c>
      <c r="U83" s="2">
        <f t="shared" si="19"/>
        <v>507372.54501801729</v>
      </c>
      <c r="V83" s="2">
        <f t="shared" si="5"/>
        <v>775609.51724137925</v>
      </c>
      <c r="W83" s="2">
        <f t="shared" si="20"/>
        <v>13371.793103448232</v>
      </c>
      <c r="X83" s="2">
        <f t="shared" si="6"/>
        <v>494000.75191456906</v>
      </c>
      <c r="Y83" s="2">
        <f t="shared" si="7"/>
        <v>23238422.760069519</v>
      </c>
      <c r="Z83" s="2" t="str">
        <f t="shared" si="8"/>
        <v>HERE</v>
      </c>
      <c r="AA83" s="2">
        <f>IF(Z83="HERE",Y83,AA82+Graph!$G$1*1000)</f>
        <v>23238422.760069519</v>
      </c>
      <c r="AB83" s="2">
        <f t="shared" si="21"/>
        <v>494000.75191456825</v>
      </c>
      <c r="AC83" s="2">
        <f t="shared" si="9"/>
        <v>775609.51724137925</v>
      </c>
      <c r="AD83" s="3">
        <f t="shared" si="10"/>
        <v>23238422.760069519</v>
      </c>
      <c r="AE83" s="2">
        <f>IF(AE81&gt;=52800000,52800000,IF(AB62=Graph!G$1*1000,AE82+Graph!G$1*1000,AC83))</f>
        <v>775609.51724137925</v>
      </c>
      <c r="AF83" s="3">
        <f t="shared" si="11"/>
        <v>775609.51724137925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13</v>
      </c>
      <c r="C84" s="7"/>
      <c r="D84" s="2" t="e">
        <f t="shared" si="12"/>
        <v>#N/A</v>
      </c>
      <c r="E84" s="2" t="e">
        <f t="shared" si="22"/>
        <v>#N/A</v>
      </c>
      <c r="F84" s="2">
        <v>504344.50252100825</v>
      </c>
      <c r="G84" s="2">
        <f t="shared" si="25"/>
        <v>504344.50252100825</v>
      </c>
      <c r="H84" s="2">
        <f t="shared" si="13"/>
        <v>23825482.868667364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758952.14285714307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511489.32172867656</v>
      </c>
      <c r="Q84" s="2">
        <f t="shared" si="26"/>
        <v>511489.32172867656</v>
      </c>
      <c r="R84" s="2">
        <f t="shared" si="16"/>
        <v>24525521.599039584</v>
      </c>
      <c r="S84" s="2">
        <f t="shared" si="17"/>
        <v>504344.50252100825</v>
      </c>
      <c r="T84" s="2">
        <f t="shared" si="18"/>
        <v>11061.857142857159</v>
      </c>
      <c r="U84" s="2">
        <f t="shared" si="19"/>
        <v>511489.32172867656</v>
      </c>
      <c r="V84" s="2">
        <f t="shared" si="5"/>
        <v>788981.31034482759</v>
      </c>
      <c r="W84" s="2">
        <f t="shared" si="20"/>
        <v>13371.793103448348</v>
      </c>
      <c r="X84" s="2">
        <f t="shared" si="6"/>
        <v>498117.52862522821</v>
      </c>
      <c r="Y84" s="2">
        <f t="shared" si="7"/>
        <v>23736540.288694747</v>
      </c>
      <c r="Z84" s="2" t="str">
        <f t="shared" si="8"/>
        <v>HERE</v>
      </c>
      <c r="AA84" s="2">
        <f>IF(Z84="HERE",Y84,AA83+Graph!$G$1*1000)</f>
        <v>23736540.288694747</v>
      </c>
      <c r="AB84" s="2">
        <f t="shared" si="21"/>
        <v>498117.52862522751</v>
      </c>
      <c r="AC84" s="2">
        <f t="shared" si="9"/>
        <v>788981.31034482759</v>
      </c>
      <c r="AD84" s="3">
        <f t="shared" si="10"/>
        <v>23736540.288694747</v>
      </c>
      <c r="AE84" s="2">
        <f>IF(AE82&gt;=52800000,52800000,IF(AB63=Graph!G$1*1000,AE83+Graph!G$1*1000,AC84))</f>
        <v>788981.31034482759</v>
      </c>
      <c r="AF84" s="3">
        <f t="shared" si="11"/>
        <v>788981.31034482759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14</v>
      </c>
      <c r="C85" s="7"/>
      <c r="D85" s="2" t="e">
        <f t="shared" si="12"/>
        <v>#N/A</v>
      </c>
      <c r="E85" s="2" t="e">
        <f t="shared" si="22"/>
        <v>#N/A</v>
      </c>
      <c r="F85" s="2">
        <v>508358.81872749329</v>
      </c>
      <c r="G85" s="2">
        <f t="shared" si="25"/>
        <v>508358.81872749329</v>
      </c>
      <c r="H85" s="2">
        <f t="shared" si="13"/>
        <v>24333841.687394857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770014.00000000023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515606.09843936563</v>
      </c>
      <c r="Q85" s="2">
        <f t="shared" si="26"/>
        <v>515606.09843936563</v>
      </c>
      <c r="R85" s="2">
        <f t="shared" si="16"/>
        <v>25041127.69747895</v>
      </c>
      <c r="S85" s="2">
        <f t="shared" si="17"/>
        <v>508358.81872749329</v>
      </c>
      <c r="T85" s="2">
        <f t="shared" si="18"/>
        <v>11061.857142857159</v>
      </c>
      <c r="U85" s="2">
        <f t="shared" si="19"/>
        <v>515606.09843936563</v>
      </c>
      <c r="V85" s="2">
        <f t="shared" si="5"/>
        <v>802353.10344827583</v>
      </c>
      <c r="W85" s="2">
        <f t="shared" si="20"/>
        <v>13371.793103448232</v>
      </c>
      <c r="X85" s="2">
        <f t="shared" si="6"/>
        <v>502234.30533591739</v>
      </c>
      <c r="Y85" s="2">
        <f t="shared" si="7"/>
        <v>24238774.594030663</v>
      </c>
      <c r="Z85" s="2" t="str">
        <f t="shared" si="8"/>
        <v>HERE</v>
      </c>
      <c r="AA85" s="2">
        <f>IF(Z85="HERE",Y85,AA84+Graph!$G$1*1000)</f>
        <v>24238774.594030663</v>
      </c>
      <c r="AB85" s="2">
        <f t="shared" si="21"/>
        <v>502234.30533591658</v>
      </c>
      <c r="AC85" s="2">
        <f t="shared" si="9"/>
        <v>802353.10344827583</v>
      </c>
      <c r="AD85" s="3">
        <f t="shared" si="10"/>
        <v>24238774.594030663</v>
      </c>
      <c r="AE85" s="2">
        <f>IF(AE83&gt;=52800000,52800000,IF(AB64=Graph!G$1*1000,AE84+Graph!G$1*1000,AC85))</f>
        <v>802353.10344827583</v>
      </c>
      <c r="AF85" s="3">
        <f t="shared" si="11"/>
        <v>802353.10344827583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15</v>
      </c>
      <c r="C86" s="7"/>
      <c r="D86" s="2" t="e">
        <f t="shared" si="12"/>
        <v>#N/A</v>
      </c>
      <c r="E86" s="2" t="e">
        <f t="shared" si="22"/>
        <v>#N/A</v>
      </c>
      <c r="F86" s="2">
        <v>512373.13493397832</v>
      </c>
      <c r="G86" s="2">
        <f t="shared" si="25"/>
        <v>512373.13493397832</v>
      </c>
      <c r="H86" s="2">
        <f t="shared" si="13"/>
        <v>24846214.822328836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781075.85714285739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519722.87515005469</v>
      </c>
      <c r="Q86" s="2">
        <f t="shared" si="26"/>
        <v>519722.87515005469</v>
      </c>
      <c r="R86" s="2">
        <f t="shared" si="16"/>
        <v>25560850.572629005</v>
      </c>
      <c r="S86" s="2">
        <f t="shared" si="17"/>
        <v>512373.13493397832</v>
      </c>
      <c r="T86" s="2">
        <f t="shared" si="18"/>
        <v>11061.857142857159</v>
      </c>
      <c r="U86" s="2">
        <f t="shared" si="19"/>
        <v>519722.87515005469</v>
      </c>
      <c r="V86" s="2">
        <f t="shared" si="5"/>
        <v>815724.89655172406</v>
      </c>
      <c r="W86" s="2">
        <f t="shared" si="20"/>
        <v>13371.793103448232</v>
      </c>
      <c r="X86" s="2">
        <f t="shared" si="6"/>
        <v>506351.08204660646</v>
      </c>
      <c r="Y86" s="2">
        <f t="shared" si="7"/>
        <v>24745125.676077269</v>
      </c>
      <c r="Z86" s="2" t="str">
        <f t="shared" si="8"/>
        <v>HERE</v>
      </c>
      <c r="AA86" s="2">
        <f>IF(Z86="HERE",Y86,AA85+Graph!$G$1*1000)</f>
        <v>24745125.676077269</v>
      </c>
      <c r="AB86" s="2">
        <f t="shared" si="21"/>
        <v>506351.08204660565</v>
      </c>
      <c r="AC86" s="2">
        <f t="shared" si="9"/>
        <v>815724.89655172406</v>
      </c>
      <c r="AD86" s="3">
        <f t="shared" si="10"/>
        <v>24745125.676077269</v>
      </c>
      <c r="AE86" s="2">
        <f>IF(AE84&gt;=52800000,52800000,IF(AB65=Graph!G$1*1000,AE85+Graph!G$1*1000,AC86))</f>
        <v>815724.89655172406</v>
      </c>
      <c r="AF86" s="3">
        <f t="shared" si="11"/>
        <v>815724.89655172406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16</v>
      </c>
      <c r="C87" s="7"/>
      <c r="D87" s="2" t="e">
        <f t="shared" si="12"/>
        <v>#N/A</v>
      </c>
      <c r="E87" s="2" t="e">
        <f t="shared" si="22"/>
        <v>#N/A</v>
      </c>
      <c r="F87" s="2">
        <v>516387.45114043355</v>
      </c>
      <c r="G87" s="2">
        <f t="shared" si="25"/>
        <v>516387.45114043355</v>
      </c>
      <c r="H87" s="2">
        <f t="shared" si="13"/>
        <v>25362602.273469269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792137.71428571455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523839.65186074376</v>
      </c>
      <c r="Q87" s="2">
        <f t="shared" si="26"/>
        <v>523839.65186074376</v>
      </c>
      <c r="R87" s="2">
        <f t="shared" si="16"/>
        <v>26084690.224489748</v>
      </c>
      <c r="S87" s="2">
        <f t="shared" si="17"/>
        <v>516387.45114043355</v>
      </c>
      <c r="T87" s="2">
        <f t="shared" si="18"/>
        <v>11061.857142857159</v>
      </c>
      <c r="U87" s="2">
        <f t="shared" si="19"/>
        <v>523839.65186074376</v>
      </c>
      <c r="V87" s="2">
        <f t="shared" si="5"/>
        <v>829096.68965517241</v>
      </c>
      <c r="W87" s="2">
        <f t="shared" si="20"/>
        <v>13371.793103448348</v>
      </c>
      <c r="X87" s="2">
        <f t="shared" si="6"/>
        <v>510467.85875729541</v>
      </c>
      <c r="Y87" s="2">
        <f t="shared" si="7"/>
        <v>25255593.534834564</v>
      </c>
      <c r="Z87" s="2" t="str">
        <f t="shared" si="8"/>
        <v>HERE</v>
      </c>
      <c r="AA87" s="2">
        <f>IF(Z87="HERE",Y87,AA86+Graph!$G$1*1000)</f>
        <v>25255593.534834564</v>
      </c>
      <c r="AB87" s="2">
        <f t="shared" si="21"/>
        <v>510467.85875729471</v>
      </c>
      <c r="AC87" s="2">
        <f t="shared" si="9"/>
        <v>829096.68965517241</v>
      </c>
      <c r="AD87" s="3">
        <f t="shared" si="10"/>
        <v>25255593.534834564</v>
      </c>
      <c r="AE87" s="2">
        <f>IF(AE85&gt;=52800000,52800000,IF(AB66=Graph!G$1*1000,AE86+Graph!G$1*1000,AC87))</f>
        <v>829096.68965517241</v>
      </c>
      <c r="AF87" s="3">
        <f t="shared" si="11"/>
        <v>829096.68965517241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17</v>
      </c>
      <c r="C88" s="7"/>
      <c r="D88" s="2" t="e">
        <f t="shared" si="12"/>
        <v>#N/A</v>
      </c>
      <c r="E88" s="2" t="e">
        <f t="shared" si="22"/>
        <v>#N/A</v>
      </c>
      <c r="F88" s="2">
        <v>520401.76734691858</v>
      </c>
      <c r="G88" s="2">
        <f t="shared" si="25"/>
        <v>520401.76734691858</v>
      </c>
      <c r="H88" s="2">
        <f t="shared" si="13"/>
        <v>25883004.040816188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803199.57142857171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527956.42857143283</v>
      </c>
      <c r="Q88" s="2">
        <f t="shared" si="26"/>
        <v>527956.42857143283</v>
      </c>
      <c r="R88" s="2">
        <f t="shared" si="16"/>
        <v>26612646.653061181</v>
      </c>
      <c r="S88" s="2">
        <f t="shared" si="17"/>
        <v>520401.76734691858</v>
      </c>
      <c r="T88" s="2">
        <f t="shared" si="18"/>
        <v>11061.857142857159</v>
      </c>
      <c r="U88" s="2">
        <f t="shared" si="19"/>
        <v>527956.42857143283</v>
      </c>
      <c r="V88" s="2">
        <f t="shared" si="5"/>
        <v>842468.48275862075</v>
      </c>
      <c r="W88" s="2">
        <f t="shared" si="20"/>
        <v>13371.793103448348</v>
      </c>
      <c r="X88" s="2">
        <f t="shared" si="6"/>
        <v>514584.63546798448</v>
      </c>
      <c r="Y88" s="2">
        <f t="shared" si="7"/>
        <v>25770178.170302548</v>
      </c>
      <c r="Z88" s="2" t="str">
        <f t="shared" si="8"/>
        <v>HERE</v>
      </c>
      <c r="AA88" s="2">
        <f>IF(Z88="HERE",Y88,AA87+Graph!$G$1*1000)</f>
        <v>25770178.170302548</v>
      </c>
      <c r="AB88" s="2">
        <f t="shared" si="21"/>
        <v>514584.63546798378</v>
      </c>
      <c r="AC88" s="2">
        <f t="shared" si="9"/>
        <v>842468.48275862075</v>
      </c>
      <c r="AD88" s="3">
        <f t="shared" si="10"/>
        <v>25770178.170302548</v>
      </c>
      <c r="AE88" s="2">
        <f>IF(AE86&gt;=52800000,52800000,IF(AB67=Graph!G$1*1000,AE87+Graph!G$1*1000,AC88))</f>
        <v>842468.48275862075</v>
      </c>
      <c r="AF88" s="3">
        <f t="shared" si="11"/>
        <v>842468.48275862075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18</v>
      </c>
      <c r="C89" s="7"/>
      <c r="D89" s="2" t="e">
        <f t="shared" si="12"/>
        <v>#N/A</v>
      </c>
      <c r="E89" s="2" t="e">
        <f t="shared" si="22"/>
        <v>#N/A</v>
      </c>
      <c r="F89" s="2">
        <v>524416.08355340362</v>
      </c>
      <c r="G89" s="2">
        <f t="shared" si="25"/>
        <v>524416.08355340362</v>
      </c>
      <c r="H89" s="2">
        <f t="shared" si="13"/>
        <v>26407420.124369591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814261.42857142887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532073.2052821219</v>
      </c>
      <c r="Q89" s="2">
        <f t="shared" si="26"/>
        <v>532073.2052821219</v>
      </c>
      <c r="R89" s="2">
        <f t="shared" si="16"/>
        <v>27144719.858343303</v>
      </c>
      <c r="S89" s="2">
        <f t="shared" si="17"/>
        <v>524416.08355340362</v>
      </c>
      <c r="T89" s="2">
        <f t="shared" si="18"/>
        <v>11061.857142857159</v>
      </c>
      <c r="U89" s="2">
        <f t="shared" si="19"/>
        <v>532073.2052821219</v>
      </c>
      <c r="V89" s="2">
        <f t="shared" si="5"/>
        <v>855840.27586206899</v>
      </c>
      <c r="W89" s="2">
        <f t="shared" si="20"/>
        <v>13371.793103448232</v>
      </c>
      <c r="X89" s="2">
        <f t="shared" si="6"/>
        <v>518701.41217867367</v>
      </c>
      <c r="Y89" s="2">
        <f t="shared" si="7"/>
        <v>26288879.58248122</v>
      </c>
      <c r="Z89" s="2" t="str">
        <f t="shared" si="8"/>
        <v>HERE</v>
      </c>
      <c r="AA89" s="2">
        <f>IF(Z89="HERE",Y89,AA88+Graph!$G$1*1000)</f>
        <v>26288879.58248122</v>
      </c>
      <c r="AB89" s="2">
        <f t="shared" si="21"/>
        <v>518701.41217867285</v>
      </c>
      <c r="AC89" s="2">
        <f t="shared" si="9"/>
        <v>855840.27586206899</v>
      </c>
      <c r="AD89" s="3">
        <f t="shared" si="10"/>
        <v>26288879.58248122</v>
      </c>
      <c r="AE89" s="2">
        <f>IF(AE87&gt;=52800000,52800000,IF(AB68=Graph!G$1*1000,AE88+Graph!G$1*1000,AC89))</f>
        <v>855840.27586206899</v>
      </c>
      <c r="AF89" s="3">
        <f t="shared" si="11"/>
        <v>855840.27586206899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19</v>
      </c>
      <c r="C90" s="7"/>
      <c r="D90" s="2" t="e">
        <f t="shared" si="12"/>
        <v>#N/A</v>
      </c>
      <c r="E90" s="2" t="e">
        <f t="shared" si="22"/>
        <v>#N/A</v>
      </c>
      <c r="F90" s="2">
        <v>528430.39975988865</v>
      </c>
      <c r="G90" s="2">
        <f t="shared" si="25"/>
        <v>528430.39975988865</v>
      </c>
      <c r="H90" s="2">
        <f t="shared" si="13"/>
        <v>26935850.52412948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825323.28571428603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536189.98199278116</v>
      </c>
      <c r="Q90" s="2">
        <f t="shared" si="26"/>
        <v>536189.98199278116</v>
      </c>
      <c r="R90" s="2">
        <f t="shared" si="16"/>
        <v>27680909.840336084</v>
      </c>
      <c r="S90" s="2">
        <f t="shared" si="17"/>
        <v>528430.39975988865</v>
      </c>
      <c r="T90" s="2">
        <f t="shared" si="18"/>
        <v>11061.857142857159</v>
      </c>
      <c r="U90" s="2">
        <f t="shared" si="19"/>
        <v>536189.98199278116</v>
      </c>
      <c r="V90" s="2">
        <f t="shared" si="5"/>
        <v>869212.06896551722</v>
      </c>
      <c r="W90" s="2">
        <f t="shared" si="20"/>
        <v>13371.793103448232</v>
      </c>
      <c r="X90" s="2">
        <f t="shared" si="6"/>
        <v>522818.18888933293</v>
      </c>
      <c r="Y90" s="2">
        <f t="shared" si="7"/>
        <v>26811697.771370552</v>
      </c>
      <c r="Z90" s="2" t="str">
        <f t="shared" si="8"/>
        <v>HERE</v>
      </c>
      <c r="AA90" s="2">
        <f>IF(Z90="HERE",Y90,AA89+Graph!$G$1*1000)</f>
        <v>26811697.771370552</v>
      </c>
      <c r="AB90" s="2">
        <f t="shared" si="21"/>
        <v>522818.18888933212</v>
      </c>
      <c r="AC90" s="2">
        <f t="shared" si="9"/>
        <v>869212.06896551722</v>
      </c>
      <c r="AD90" s="3">
        <f t="shared" si="10"/>
        <v>26811697.771370552</v>
      </c>
      <c r="AE90" s="2">
        <f>IF(AE88&gt;=52800000,52800000,IF(AB69=Graph!G$1*1000,AE89+Graph!G$1*1000,AC90))</f>
        <v>869212.06896551722</v>
      </c>
      <c r="AF90" s="3">
        <f t="shared" si="11"/>
        <v>869212.06896551722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20</v>
      </c>
      <c r="C91" s="7"/>
      <c r="D91" s="2" t="e">
        <f t="shared" si="12"/>
        <v>#N/A</v>
      </c>
      <c r="E91" s="2" t="e">
        <f t="shared" si="22"/>
        <v>#N/A</v>
      </c>
      <c r="F91" s="2">
        <v>532444.71596637368</v>
      </c>
      <c r="G91" s="2">
        <f t="shared" si="25"/>
        <v>532444.71596637368</v>
      </c>
      <c r="H91" s="2">
        <f t="shared" si="13"/>
        <v>27468295.240095854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836385.14285714319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540306.75870347023</v>
      </c>
      <c r="Q91" s="2">
        <f t="shared" si="26"/>
        <v>540306.75870347023</v>
      </c>
      <c r="R91" s="2">
        <f t="shared" si="16"/>
        <v>28221216.599039555</v>
      </c>
      <c r="S91" s="2">
        <f t="shared" si="17"/>
        <v>532444.71596637368</v>
      </c>
      <c r="T91" s="2">
        <f t="shared" si="18"/>
        <v>11061.857142857159</v>
      </c>
      <c r="U91" s="2">
        <f t="shared" si="19"/>
        <v>540306.75870347023</v>
      </c>
      <c r="V91" s="2">
        <f t="shared" si="5"/>
        <v>882583.86206896557</v>
      </c>
      <c r="W91" s="2">
        <f t="shared" si="20"/>
        <v>13371.793103448348</v>
      </c>
      <c r="X91" s="2">
        <f t="shared" si="6"/>
        <v>526934.96560002188</v>
      </c>
      <c r="Y91" s="2">
        <f t="shared" si="7"/>
        <v>27338632.736970574</v>
      </c>
      <c r="Z91" s="2" t="str">
        <f t="shared" si="8"/>
        <v>HERE</v>
      </c>
      <c r="AA91" s="2">
        <f>IF(Z91="HERE",Y91,AA90+Graph!$G$1*1000)</f>
        <v>27338632.736970574</v>
      </c>
      <c r="AB91" s="2">
        <f t="shared" si="21"/>
        <v>526934.96560002118</v>
      </c>
      <c r="AC91" s="2">
        <f t="shared" si="9"/>
        <v>882583.86206896557</v>
      </c>
      <c r="AD91" s="3">
        <f t="shared" si="10"/>
        <v>27338632.736970574</v>
      </c>
      <c r="AE91" s="2">
        <f>IF(AE89&gt;=52800000,52800000,IF(AB70=Graph!G$1*1000,AE90+Graph!G$1*1000,AC91))</f>
        <v>882583.86206896557</v>
      </c>
      <c r="AF91" s="3">
        <f t="shared" si="11"/>
        <v>882583.86206896557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21</v>
      </c>
      <c r="C92" s="7"/>
      <c r="D92" s="2" t="e">
        <f t="shared" si="12"/>
        <v>#N/A</v>
      </c>
      <c r="E92" s="2" t="e">
        <f t="shared" si="22"/>
        <v>#N/A</v>
      </c>
      <c r="F92" s="2">
        <v>536459.03217285872</v>
      </c>
      <c r="G92" s="2">
        <f t="shared" si="25"/>
        <v>536459.03217285872</v>
      </c>
      <c r="H92" s="2">
        <f t="shared" si="13"/>
        <v>28004754.272268713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847447.00000000035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544423.5354141593</v>
      </c>
      <c r="Q92" s="2">
        <f t="shared" si="26"/>
        <v>544423.5354141593</v>
      </c>
      <c r="R92" s="2">
        <f t="shared" si="16"/>
        <v>28765640.134453714</v>
      </c>
      <c r="S92" s="2">
        <f t="shared" si="17"/>
        <v>536459.03217285872</v>
      </c>
      <c r="T92" s="2">
        <f t="shared" si="18"/>
        <v>11061.857142857159</v>
      </c>
      <c r="U92" s="2">
        <f t="shared" si="19"/>
        <v>544423.5354141593</v>
      </c>
      <c r="V92" s="2">
        <f t="shared" si="5"/>
        <v>895955.6551724138</v>
      </c>
      <c r="W92" s="2">
        <f t="shared" si="20"/>
        <v>13371.793103448232</v>
      </c>
      <c r="X92" s="2">
        <f t="shared" si="6"/>
        <v>531051.74231071107</v>
      </c>
      <c r="Y92" s="2">
        <f t="shared" si="7"/>
        <v>27869684.479281284</v>
      </c>
      <c r="Z92" s="2" t="str">
        <f t="shared" si="8"/>
        <v>HERE</v>
      </c>
      <c r="AA92" s="2">
        <f>IF(Z92="HERE",Y92,AA91+Graph!$G$1*1000)</f>
        <v>27869684.479281284</v>
      </c>
      <c r="AB92" s="2">
        <f t="shared" si="21"/>
        <v>531051.74231071025</v>
      </c>
      <c r="AC92" s="2">
        <f t="shared" si="9"/>
        <v>895955.6551724138</v>
      </c>
      <c r="AD92" s="3">
        <f t="shared" si="10"/>
        <v>27869684.479281284</v>
      </c>
      <c r="AE92" s="2">
        <f>IF(AE90&gt;=52800000,52800000,IF(AB71=Graph!G$1*1000,AE91+Graph!G$1*1000,AC92))</f>
        <v>895955.6551724138</v>
      </c>
      <c r="AF92" s="3">
        <f t="shared" si="11"/>
        <v>895955.6551724138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22</v>
      </c>
      <c r="C93" s="7"/>
      <c r="D93" s="2" t="e">
        <f t="shared" si="12"/>
        <v>#N/A</v>
      </c>
      <c r="E93" s="2" t="e">
        <f t="shared" si="22"/>
        <v>#N/A</v>
      </c>
      <c r="F93" s="2">
        <v>540473.34837934375</v>
      </c>
      <c r="G93" s="2">
        <f t="shared" si="25"/>
        <v>540473.34837934375</v>
      </c>
      <c r="H93" s="2">
        <f t="shared" si="13"/>
        <v>28545227.620648056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858508.85714285751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548540.31212484837</v>
      </c>
      <c r="Q93" s="2">
        <f t="shared" si="26"/>
        <v>548540.31212484837</v>
      </c>
      <c r="R93" s="2">
        <f t="shared" si="16"/>
        <v>29314180.446578562</v>
      </c>
      <c r="S93" s="2">
        <f t="shared" si="17"/>
        <v>540473.34837934375</v>
      </c>
      <c r="T93" s="2">
        <f t="shared" si="18"/>
        <v>11061.857142857159</v>
      </c>
      <c r="U93" s="2">
        <f t="shared" si="19"/>
        <v>548540.31212484837</v>
      </c>
      <c r="V93" s="2">
        <f t="shared" si="5"/>
        <v>909327.44827586203</v>
      </c>
      <c r="W93" s="2">
        <f t="shared" si="20"/>
        <v>13371.793103448232</v>
      </c>
      <c r="X93" s="2">
        <f t="shared" si="6"/>
        <v>535168.51902140013</v>
      </c>
      <c r="Y93" s="2">
        <f t="shared" si="7"/>
        <v>28404852.998302683</v>
      </c>
      <c r="Z93" s="2" t="str">
        <f t="shared" si="8"/>
        <v>HERE</v>
      </c>
      <c r="AA93" s="2">
        <f>IF(Z93="HERE",Y93,AA92+Graph!$G$1*1000)</f>
        <v>28404852.998302683</v>
      </c>
      <c r="AB93" s="2">
        <f t="shared" si="21"/>
        <v>535168.51902139932</v>
      </c>
      <c r="AC93" s="2">
        <f t="shared" si="9"/>
        <v>909327.44827586203</v>
      </c>
      <c r="AD93" s="3">
        <f t="shared" si="10"/>
        <v>28404852.998302683</v>
      </c>
      <c r="AE93" s="2">
        <f>IF(AE91&gt;=52800000,52800000,IF(AB72=Graph!G$1*1000,AE92+Graph!G$1*1000,AC93))</f>
        <v>909327.44827586203</v>
      </c>
      <c r="AF93" s="3">
        <f t="shared" si="11"/>
        <v>909327.44827586203</v>
      </c>
      <c r="AG93" s="3">
        <f t="shared" si="29"/>
        <v>16259179.476942489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23</v>
      </c>
      <c r="C94" s="7"/>
      <c r="D94" s="2" t="e">
        <f t="shared" si="12"/>
        <v>#N/A</v>
      </c>
      <c r="E94" s="2" t="e">
        <f t="shared" si="22"/>
        <v>#N/A</v>
      </c>
      <c r="F94" s="2">
        <v>544487.66458582878</v>
      </c>
      <c r="G94" s="2">
        <f t="shared" si="25"/>
        <v>544487.66458582878</v>
      </c>
      <c r="H94" s="2">
        <f t="shared" si="13"/>
        <v>29089715.285233885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869570.71428571467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552657.08883553743</v>
      </c>
      <c r="Q94" s="2">
        <f t="shared" si="26"/>
        <v>552657.08883553743</v>
      </c>
      <c r="R94" s="2">
        <f t="shared" si="16"/>
        <v>29866837.5354141</v>
      </c>
      <c r="S94" s="2">
        <f t="shared" si="17"/>
        <v>544487.66458582878</v>
      </c>
      <c r="T94" s="2">
        <f t="shared" si="18"/>
        <v>11061.857142857159</v>
      </c>
      <c r="U94" s="2">
        <f t="shared" si="19"/>
        <v>552657.08883553743</v>
      </c>
      <c r="V94" s="2">
        <f t="shared" si="5"/>
        <v>922699.24137931038</v>
      </c>
      <c r="W94" s="2">
        <f t="shared" si="20"/>
        <v>13371.793103448348</v>
      </c>
      <c r="X94" s="2">
        <f t="shared" si="6"/>
        <v>539285.29573208909</v>
      </c>
      <c r="Y94" s="2">
        <f t="shared" si="7"/>
        <v>28944138.294034772</v>
      </c>
      <c r="Z94" s="2" t="str">
        <f t="shared" si="8"/>
        <v>HERE</v>
      </c>
      <c r="AA94" s="2">
        <f>IF(Z94="HERE",Y94,AA93+Graph!$G$1*1000)</f>
        <v>28944138.294034772</v>
      </c>
      <c r="AB94" s="2">
        <f t="shared" si="21"/>
        <v>539285.29573208839</v>
      </c>
      <c r="AC94" s="2">
        <f t="shared" si="9"/>
        <v>922699.24137931038</v>
      </c>
      <c r="AD94" s="3">
        <f t="shared" si="10"/>
        <v>28944138.294034772</v>
      </c>
      <c r="AE94" s="2">
        <f>IF(AE92&gt;=52800000,52800000,IF(AB73=Graph!G$1*1000,AE93+Graph!G$1*1000,AC94))</f>
        <v>922699.24137931038</v>
      </c>
      <c r="AF94" s="3">
        <f t="shared" si="11"/>
        <v>922699.24137931038</v>
      </c>
      <c r="AG94" s="3">
        <f t="shared" si="29"/>
        <v>16667397.752924599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24</v>
      </c>
      <c r="C95" s="7"/>
      <c r="D95" s="2" t="e">
        <f t="shared" si="12"/>
        <v>#N/A</v>
      </c>
      <c r="E95" s="2" t="e">
        <f t="shared" si="22"/>
        <v>#N/A</v>
      </c>
      <c r="F95" s="2">
        <v>548501.98079231381</v>
      </c>
      <c r="G95" s="2">
        <f t="shared" si="25"/>
        <v>548501.98079231381</v>
      </c>
      <c r="H95" s="2">
        <f t="shared" si="13"/>
        <v>29638217.266026199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880632.57142857183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556773.8655462265</v>
      </c>
      <c r="Q95" s="2">
        <f t="shared" si="26"/>
        <v>556773.8655462265</v>
      </c>
      <c r="R95" s="2">
        <f t="shared" si="16"/>
        <v>30423611.400960326</v>
      </c>
      <c r="S95" s="2">
        <f t="shared" si="17"/>
        <v>548501.98079231381</v>
      </c>
      <c r="T95" s="2">
        <f t="shared" si="18"/>
        <v>11061.857142857159</v>
      </c>
      <c r="U95" s="2">
        <f t="shared" si="19"/>
        <v>556773.8655462265</v>
      </c>
      <c r="V95" s="2">
        <f t="shared" si="5"/>
        <v>936071.03448275861</v>
      </c>
      <c r="W95" s="2">
        <f t="shared" si="20"/>
        <v>13371.793103448232</v>
      </c>
      <c r="X95" s="2">
        <f t="shared" si="6"/>
        <v>543402.07244277827</v>
      </c>
      <c r="Y95" s="2">
        <f t="shared" ref="Y95:Y158" si="30">IF(COUNT($C96)=0,IF(COUNT($C95)=1,C95,SUM(Y94+X95)),C95)</f>
        <v>29487540.366477549</v>
      </c>
      <c r="Z95" s="2" t="str">
        <f t="shared" si="8"/>
        <v>HERE</v>
      </c>
      <c r="AA95" s="2">
        <f>IF(Z95="HERE",Y95,AA94+Graph!$G$1*1000)</f>
        <v>29487540.366477549</v>
      </c>
      <c r="AB95" s="2">
        <f t="shared" si="21"/>
        <v>543402.07244277745</v>
      </c>
      <c r="AC95" s="2">
        <f t="shared" ref="AC95:AC158" si="31">IF(Z96="HERE",V95,AC94)</f>
        <v>936071.03448275861</v>
      </c>
      <c r="AD95" s="3">
        <f t="shared" si="10"/>
        <v>29487540.366477549</v>
      </c>
      <c r="AE95" s="2">
        <f>IF(AE93&gt;=52800000,52800000,IF(AB74=Graph!G$1*1000,AE94+Graph!G$1*1000,AC95))</f>
        <v>936071.03448275861</v>
      </c>
      <c r="AF95" s="3">
        <f t="shared" si="11"/>
        <v>936071.03448275861</v>
      </c>
      <c r="AG95" s="3">
        <f t="shared" si="29"/>
        <v>17079321.127946328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25</v>
      </c>
      <c r="C96" s="7"/>
      <c r="D96" s="2" t="e">
        <f t="shared" si="12"/>
        <v>#N/A</v>
      </c>
      <c r="E96" s="2" t="e">
        <f t="shared" si="22"/>
        <v>#N/A</v>
      </c>
      <c r="F96" s="2">
        <v>552516.29699879885</v>
      </c>
      <c r="G96" s="2">
        <f t="shared" si="25"/>
        <v>552516.29699879885</v>
      </c>
      <c r="H96" s="2">
        <f t="shared" ref="H96:H159" si="32">IF(COUNT($C97)=0,IF(COUNT($C96)=1,C96,SUM(H95+G96)),C96)</f>
        <v>30190733.563024998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891694.42857142899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560890.64225688577</v>
      </c>
      <c r="Q96" s="2">
        <f t="shared" si="26"/>
        <v>560890.64225688577</v>
      </c>
      <c r="R96" s="2">
        <f t="shared" ref="R96:R159" si="33">IF(COUNT($C97)=0,IF(COUNT($C96)=1,M96,SUM(R95+Q96)),M96)</f>
        <v>30984502.043217212</v>
      </c>
      <c r="S96" s="2">
        <f t="shared" si="17"/>
        <v>552516.29699879885</v>
      </c>
      <c r="T96" s="2">
        <f t="shared" si="18"/>
        <v>11061.857142857159</v>
      </c>
      <c r="U96" s="2">
        <f t="shared" si="19"/>
        <v>560890.64225688577</v>
      </c>
      <c r="V96" s="2">
        <f t="shared" si="5"/>
        <v>949442.82758620684</v>
      </c>
      <c r="W96" s="2">
        <f t="shared" si="20"/>
        <v>13371.793103448232</v>
      </c>
      <c r="X96" s="2">
        <f t="shared" si="6"/>
        <v>547518.84915343754</v>
      </c>
      <c r="Y96" s="2">
        <f t="shared" si="30"/>
        <v>30035059.215630986</v>
      </c>
      <c r="Z96" s="2" t="str">
        <f t="shared" si="8"/>
        <v>HERE</v>
      </c>
      <c r="AA96" s="2">
        <f>IF(Z96="HERE",Y96,AA95+Graph!$G$1*1000)</f>
        <v>30035059.215630986</v>
      </c>
      <c r="AB96" s="2">
        <f t="shared" si="21"/>
        <v>547518.84915343672</v>
      </c>
      <c r="AC96" s="2">
        <f t="shared" si="31"/>
        <v>949442.82758620684</v>
      </c>
      <c r="AD96" s="3">
        <f t="shared" si="10"/>
        <v>30035059.215630986</v>
      </c>
      <c r="AE96" s="2">
        <f>IF(AE94&gt;=52800000,52800000,IF(AB75=Graph!G$1*1000,AE95+Graph!G$1*1000,AC96))</f>
        <v>949442.82758620684</v>
      </c>
      <c r="AF96" s="3">
        <f t="shared" si="11"/>
        <v>949442.82758620684</v>
      </c>
      <c r="AG96" s="3">
        <f t="shared" si="29"/>
        <v>17494949.60200768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26</v>
      </c>
      <c r="C97" s="7"/>
      <c r="D97" s="2" t="e">
        <f t="shared" si="12"/>
        <v>#N/A</v>
      </c>
      <c r="E97" s="2" t="e">
        <f t="shared" si="22"/>
        <v>#N/A</v>
      </c>
      <c r="F97" s="2">
        <v>556530.61320528388</v>
      </c>
      <c r="G97" s="2">
        <f t="shared" si="25"/>
        <v>556530.61320528388</v>
      </c>
      <c r="H97" s="2">
        <f t="shared" si="32"/>
        <v>30747264.176230282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902756.28571428615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565007.41896757483</v>
      </c>
      <c r="Q97" s="2">
        <f t="shared" si="26"/>
        <v>565007.41896757483</v>
      </c>
      <c r="R97" s="2">
        <f t="shared" si="33"/>
        <v>31549509.462184787</v>
      </c>
      <c r="S97" s="2">
        <f t="shared" si="17"/>
        <v>556530.61320528388</v>
      </c>
      <c r="T97" s="2">
        <f t="shared" si="18"/>
        <v>11061.857142857159</v>
      </c>
      <c r="U97" s="2">
        <f t="shared" si="19"/>
        <v>565007.41896757483</v>
      </c>
      <c r="V97" s="2">
        <f t="shared" si="5"/>
        <v>962814.62068965519</v>
      </c>
      <c r="W97" s="2">
        <f t="shared" si="20"/>
        <v>13371.793103448348</v>
      </c>
      <c r="X97" s="2">
        <f t="shared" si="6"/>
        <v>551635.62586412649</v>
      </c>
      <c r="Y97" s="2">
        <f t="shared" si="30"/>
        <v>30586694.841495112</v>
      </c>
      <c r="Z97" s="2" t="str">
        <f t="shared" si="8"/>
        <v>HERE</v>
      </c>
      <c r="AA97" s="2">
        <f>IF(Z97="HERE",Y97,AA96+Graph!$G$1*1000)</f>
        <v>30586694.841495112</v>
      </c>
      <c r="AB97" s="2">
        <f t="shared" si="21"/>
        <v>551635.62586412579</v>
      </c>
      <c r="AC97" s="2">
        <f t="shared" si="31"/>
        <v>962814.62068965519</v>
      </c>
      <c r="AD97" s="3">
        <f t="shared" si="10"/>
        <v>30586694.841495112</v>
      </c>
      <c r="AE97" s="2">
        <f>IF(AE95&gt;=52800000,52800000,IF(AB76=Graph!G$1*1000,AE96+Graph!G$1*1000,AC97))</f>
        <v>962814.62068965519</v>
      </c>
      <c r="AF97" s="3">
        <f t="shared" si="11"/>
        <v>962814.62068965519</v>
      </c>
      <c r="AG97" s="3">
        <f t="shared" si="29"/>
        <v>17914283.175108649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27</v>
      </c>
      <c r="C98" s="7"/>
      <c r="D98" s="2" t="e">
        <f t="shared" si="12"/>
        <v>#N/A</v>
      </c>
      <c r="E98" s="2" t="e">
        <f t="shared" si="22"/>
        <v>#N/A</v>
      </c>
      <c r="F98" s="2">
        <v>560544.92941176891</v>
      </c>
      <c r="G98" s="2">
        <f t="shared" si="25"/>
        <v>560544.92941176891</v>
      </c>
      <c r="H98" s="2">
        <f t="shared" si="32"/>
        <v>31307809.105642051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913818.14285714331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569124.1956782639</v>
      </c>
      <c r="Q98" s="2">
        <f t="shared" si="26"/>
        <v>569124.1956782639</v>
      </c>
      <c r="R98" s="2">
        <f t="shared" si="33"/>
        <v>32118633.657863051</v>
      </c>
      <c r="S98" s="2">
        <f t="shared" si="17"/>
        <v>560544.92941176891</v>
      </c>
      <c r="T98" s="2">
        <f t="shared" si="18"/>
        <v>11061.857142857159</v>
      </c>
      <c r="U98" s="2">
        <f t="shared" si="19"/>
        <v>569124.1956782639</v>
      </c>
      <c r="V98" s="2">
        <f t="shared" si="5"/>
        <v>976186.41379310342</v>
      </c>
      <c r="W98" s="2">
        <f t="shared" si="20"/>
        <v>13371.793103448232</v>
      </c>
      <c r="X98" s="2">
        <f t="shared" si="6"/>
        <v>555752.40257481567</v>
      </c>
      <c r="Y98" s="2">
        <f t="shared" si="30"/>
        <v>31142447.244069926</v>
      </c>
      <c r="Z98" s="2" t="str">
        <f t="shared" si="8"/>
        <v>HERE</v>
      </c>
      <c r="AA98" s="2">
        <f>IF(Z98="HERE",Y98,AA97+Graph!$G$1*1000)</f>
        <v>31142447.244069926</v>
      </c>
      <c r="AB98" s="2">
        <f t="shared" si="21"/>
        <v>555752.40257481486</v>
      </c>
      <c r="AC98" s="2">
        <f t="shared" si="31"/>
        <v>976186.41379310342</v>
      </c>
      <c r="AD98" s="3">
        <f t="shared" si="10"/>
        <v>31142447.244069926</v>
      </c>
      <c r="AE98" s="2">
        <f>IF(AE96&gt;=52800000,52800000,IF(AB77=Graph!G$1*1000,AE97+Graph!G$1*1000,AC98))</f>
        <v>976186.41379310342</v>
      </c>
      <c r="AF98" s="3">
        <f t="shared" si="11"/>
        <v>976186.41379310342</v>
      </c>
      <c r="AG98" s="3">
        <f t="shared" si="29"/>
        <v>18337321.847249236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28</v>
      </c>
      <c r="C99" s="7"/>
      <c r="D99" s="2" t="e">
        <f t="shared" si="12"/>
        <v>#N/A</v>
      </c>
      <c r="E99" s="2" t="e">
        <f t="shared" si="22"/>
        <v>#N/A</v>
      </c>
      <c r="F99" s="2">
        <v>564559.24561822414</v>
      </c>
      <c r="G99" s="2">
        <f t="shared" si="25"/>
        <v>564559.24561822414</v>
      </c>
      <c r="H99" s="2">
        <f t="shared" si="32"/>
        <v>31872368.351260275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924880.00000000047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573240.97238895297</v>
      </c>
      <c r="Q99" s="2">
        <f t="shared" si="26"/>
        <v>573240.97238895297</v>
      </c>
      <c r="R99" s="2">
        <f t="shared" si="33"/>
        <v>32691874.630252004</v>
      </c>
      <c r="S99" s="2">
        <f t="shared" si="17"/>
        <v>564559.24561822414</v>
      </c>
      <c r="T99" s="2">
        <f t="shared" si="18"/>
        <v>11061.857142857159</v>
      </c>
      <c r="U99" s="2">
        <f t="shared" si="19"/>
        <v>573240.97238895297</v>
      </c>
      <c r="V99" s="2">
        <f t="shared" si="5"/>
        <v>989558.20689655165</v>
      </c>
      <c r="W99" s="2">
        <f t="shared" si="20"/>
        <v>13371.793103448232</v>
      </c>
      <c r="X99" s="2">
        <f t="shared" si="6"/>
        <v>559869.17928550474</v>
      </c>
      <c r="Y99" s="2">
        <f t="shared" si="30"/>
        <v>31702316.42335543</v>
      </c>
      <c r="Z99" s="2" t="str">
        <f t="shared" si="8"/>
        <v>HERE</v>
      </c>
      <c r="AA99" s="2">
        <f>IF(Z99="HERE",Y99,AA98+Graph!$G$1*1000)</f>
        <v>31702316.42335543</v>
      </c>
      <c r="AB99" s="2">
        <f t="shared" si="21"/>
        <v>559869.17928550392</v>
      </c>
      <c r="AC99" s="2">
        <f t="shared" si="31"/>
        <v>989558.20689655165</v>
      </c>
      <c r="AD99" s="3">
        <f t="shared" si="10"/>
        <v>31702316.42335543</v>
      </c>
      <c r="AE99" s="2">
        <f>IF(AE97&gt;=52800000,52800000,IF(AB78=Graph!G$1*1000,AE98+Graph!G$1*1000,AC99))</f>
        <v>989558.20689655165</v>
      </c>
      <c r="AF99" s="3">
        <f t="shared" si="11"/>
        <v>989558.20689655165</v>
      </c>
      <c r="AG99" s="3">
        <f t="shared" si="29"/>
        <v>18764065.618429419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29</v>
      </c>
      <c r="C100" s="14"/>
      <c r="D100" s="13" t="e">
        <f t="shared" si="12"/>
        <v>#N/A</v>
      </c>
      <c r="E100" s="13" t="e">
        <f t="shared" si="22"/>
        <v>#N/A</v>
      </c>
      <c r="F100" s="13">
        <v>568573.56182470918</v>
      </c>
      <c r="G100" s="2">
        <f t="shared" si="25"/>
        <v>568573.56182470918</v>
      </c>
      <c r="H100" s="13">
        <f t="shared" si="32"/>
        <v>32440941.913084984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935941.85714285763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577357.74909964204</v>
      </c>
      <c r="Q100" s="2">
        <f t="shared" si="26"/>
        <v>577357.74909964204</v>
      </c>
      <c r="R100" s="13">
        <f t="shared" si="33"/>
        <v>33269232.379351646</v>
      </c>
      <c r="S100" s="13">
        <f t="shared" si="17"/>
        <v>568573.56182470918</v>
      </c>
      <c r="T100" s="13">
        <f t="shared" si="18"/>
        <v>11061.857142857159</v>
      </c>
      <c r="U100" s="13">
        <f t="shared" si="19"/>
        <v>577357.74909964204</v>
      </c>
      <c r="V100" s="13">
        <f t="shared" si="5"/>
        <v>1002930</v>
      </c>
      <c r="W100" s="13">
        <f t="shared" si="20"/>
        <v>13371.793103448348</v>
      </c>
      <c r="X100" s="13">
        <f t="shared" si="6"/>
        <v>563985.95599619369</v>
      </c>
      <c r="Y100" s="2">
        <f t="shared" si="30"/>
        <v>32266302.379351623</v>
      </c>
      <c r="Z100" s="2" t="str">
        <f t="shared" si="8"/>
        <v>HERE</v>
      </c>
      <c r="AA100" s="2">
        <f>IF(Z100="HERE",Y100,AA99+Graph!$G$1*1000)</f>
        <v>32266302.379351623</v>
      </c>
      <c r="AB100" s="2">
        <f t="shared" si="21"/>
        <v>563985.95599619299</v>
      </c>
      <c r="AC100" s="2">
        <f t="shared" si="31"/>
        <v>1002930</v>
      </c>
      <c r="AD100" s="3">
        <f t="shared" si="10"/>
        <v>32266302.379351623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19194514.488649223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30</v>
      </c>
      <c r="C101" s="7"/>
      <c r="D101" s="2" t="e">
        <f t="shared" si="12"/>
        <v>#N/A</v>
      </c>
      <c r="E101" s="2" t="e">
        <f t="shared" si="22"/>
        <v>#N/A</v>
      </c>
      <c r="F101" s="2">
        <v>572587.87803119421</v>
      </c>
      <c r="G101" s="2">
        <f t="shared" si="25"/>
        <v>572587.87803119421</v>
      </c>
      <c r="H101" s="2">
        <f t="shared" si="32"/>
        <v>33013529.791116178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947003.71428571478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581474.52581033111</v>
      </c>
      <c r="Q101" s="2">
        <f t="shared" si="26"/>
        <v>581474.52581033111</v>
      </c>
      <c r="R101" s="2">
        <f t="shared" si="33"/>
        <v>33850706.905161977</v>
      </c>
      <c r="S101" s="2">
        <f t="shared" si="17"/>
        <v>572587.87803119421</v>
      </c>
      <c r="T101" s="2">
        <f t="shared" si="18"/>
        <v>11061.857142857159</v>
      </c>
      <c r="U101" s="2">
        <f t="shared" si="19"/>
        <v>581474.52581033111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528036.81152461679</v>
      </c>
      <c r="Y101" s="2">
        <f t="shared" si="30"/>
        <v>32794339.190876242</v>
      </c>
      <c r="Z101" s="2" t="str">
        <f t="shared" si="8"/>
        <v>HERE</v>
      </c>
      <c r="AA101" s="2">
        <f>IF(Z101="HERE",Y101,AA100+Graph!$G$1*1000)</f>
        <v>32794339.190876242</v>
      </c>
      <c r="AB101" s="2">
        <f t="shared" si="21"/>
        <v>528036.81152461842</v>
      </c>
      <c r="AC101" s="2">
        <f t="shared" si="31"/>
        <v>1056367.7142857143</v>
      </c>
      <c r="AD101" s="3">
        <f t="shared" si="10"/>
        <v>32794339.190876242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19628668.457908645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31</v>
      </c>
      <c r="C102" s="7"/>
      <c r="D102" s="2" t="e">
        <f t="shared" si="12"/>
        <v>#N/A</v>
      </c>
      <c r="E102" s="2" t="e">
        <f t="shared" si="22"/>
        <v>#N/A</v>
      </c>
      <c r="F102" s="2">
        <v>576602.19423767924</v>
      </c>
      <c r="G102" s="2">
        <f t="shared" ref="G102:G165" si="35">IF(F102&gt;600000,$AK$31*1000,F102)</f>
        <v>576602.19423767924</v>
      </c>
      <c r="H102" s="2">
        <f t="shared" si="32"/>
        <v>33590131.985353857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958065.57142857194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585591.30252102017</v>
      </c>
      <c r="Q102" s="2">
        <f t="shared" ref="Q102:Q165" si="36">IF(P102&gt;600000,600000,P102)</f>
        <v>585591.30252102017</v>
      </c>
      <c r="R102" s="2">
        <f t="shared" si="33"/>
        <v>34436298.207682997</v>
      </c>
      <c r="S102" s="2">
        <f t="shared" si="17"/>
        <v>576602.19423767924</v>
      </c>
      <c r="T102" s="2">
        <f t="shared" si="18"/>
        <v>11061.857142857159</v>
      </c>
      <c r="U102" s="2">
        <f t="shared" si="19"/>
        <v>585591.30252102017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532153.58823530586</v>
      </c>
      <c r="Y102" s="2">
        <f t="shared" si="30"/>
        <v>33326492.779111549</v>
      </c>
      <c r="Z102" s="2" t="str">
        <f t="shared" si="8"/>
        <v>HERE</v>
      </c>
      <c r="AA102" s="2">
        <f>IF(Z102="HERE",Y102,AA101+Graph!$G$1*1000)</f>
        <v>33326492.779111549</v>
      </c>
      <c r="AB102" s="2">
        <f t="shared" si="21"/>
        <v>532153.58823530748</v>
      </c>
      <c r="AC102" s="2">
        <f t="shared" si="31"/>
        <v>1109805.4285714286</v>
      </c>
      <c r="AD102" s="3">
        <f t="shared" si="10"/>
        <v>33326492.779111549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20066527.526207689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32</v>
      </c>
      <c r="C103" s="7"/>
      <c r="D103" s="2" t="e">
        <f t="shared" si="12"/>
        <v>#N/A</v>
      </c>
      <c r="E103" s="2" t="e">
        <f t="shared" si="22"/>
        <v>#N/A</v>
      </c>
      <c r="F103" s="2">
        <v>580616.51044416428</v>
      </c>
      <c r="G103" s="2">
        <f t="shared" si="35"/>
        <v>580616.51044416428</v>
      </c>
      <c r="H103" s="2">
        <f t="shared" si="32"/>
        <v>34170748.495798022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969127.4285714291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589708.07923167944</v>
      </c>
      <c r="Q103" s="2">
        <f t="shared" si="36"/>
        <v>589708.07923167944</v>
      </c>
      <c r="R103" s="2">
        <f t="shared" si="33"/>
        <v>35026006.286914676</v>
      </c>
      <c r="S103" s="2">
        <f t="shared" si="17"/>
        <v>580616.51044416428</v>
      </c>
      <c r="T103" s="2">
        <f t="shared" si="18"/>
        <v>11061.857142857159</v>
      </c>
      <c r="U103" s="2">
        <f t="shared" si="19"/>
        <v>589708.07923167944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536270.36494596535</v>
      </c>
      <c r="Y103" s="2">
        <f t="shared" si="30"/>
        <v>33862763.144057512</v>
      </c>
      <c r="Z103" s="2" t="str">
        <f t="shared" si="8"/>
        <v>HERE</v>
      </c>
      <c r="AA103" s="2">
        <f>IF(Z103="HERE",Y103,AA102+Graph!$G$1*1000)</f>
        <v>33862763.144057512</v>
      </c>
      <c r="AB103" s="2">
        <f t="shared" si="21"/>
        <v>536270.36494596303</v>
      </c>
      <c r="AC103" s="2">
        <f t="shared" si="31"/>
        <v>1163243.1428571427</v>
      </c>
      <c r="AD103" s="3">
        <f t="shared" si="10"/>
        <v>33862763.144057512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20508091.693546351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33</v>
      </c>
      <c r="C104" s="7"/>
      <c r="D104" s="2" t="e">
        <f t="shared" si="12"/>
        <v>#N/A</v>
      </c>
      <c r="E104" s="2" t="e">
        <f t="shared" si="22"/>
        <v>#N/A</v>
      </c>
      <c r="F104" s="2">
        <v>584630.82665064931</v>
      </c>
      <c r="G104" s="2">
        <f t="shared" si="35"/>
        <v>584630.82665064931</v>
      </c>
      <c r="H104" s="2">
        <f t="shared" si="32"/>
        <v>34755379.322448671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980189.28571428626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593824.85594236851</v>
      </c>
      <c r="Q104" s="2">
        <f t="shared" si="36"/>
        <v>593824.85594236851</v>
      </c>
      <c r="R104" s="2">
        <f t="shared" si="33"/>
        <v>35619831.142857045</v>
      </c>
      <c r="S104" s="2">
        <f t="shared" si="17"/>
        <v>584630.82665064931</v>
      </c>
      <c r="T104" s="2">
        <f t="shared" si="18"/>
        <v>11061.857142857159</v>
      </c>
      <c r="U104" s="2">
        <f t="shared" si="19"/>
        <v>593824.85594236851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540387.14165665419</v>
      </c>
      <c r="Y104" s="2">
        <f t="shared" si="30"/>
        <v>34403150.285714164</v>
      </c>
      <c r="Z104" s="2" t="str">
        <f t="shared" si="8"/>
        <v>HERE</v>
      </c>
      <c r="AA104" s="2">
        <f>IF(Z104="HERE",Y104,AA103+Graph!$G$1*1000)</f>
        <v>34403150.285714164</v>
      </c>
      <c r="AB104" s="2">
        <f t="shared" si="21"/>
        <v>540387.14165665209</v>
      </c>
      <c r="AC104" s="2">
        <f t="shared" si="31"/>
        <v>1216680.857142857</v>
      </c>
      <c r="AD104" s="3">
        <f t="shared" si="10"/>
        <v>34403150.285714164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20953360.959924635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34</v>
      </c>
      <c r="C105" s="7"/>
      <c r="D105" s="2" t="e">
        <f t="shared" si="12"/>
        <v>#N/A</v>
      </c>
      <c r="E105" s="2" t="e">
        <f t="shared" si="22"/>
        <v>#N/A</v>
      </c>
      <c r="F105" s="2">
        <v>588645.14285713434</v>
      </c>
      <c r="G105" s="2">
        <f t="shared" si="35"/>
        <v>588645.14285713434</v>
      </c>
      <c r="H105" s="2">
        <f t="shared" si="32"/>
        <v>35344024.465305805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991251.14285714342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597941.63265305758</v>
      </c>
      <c r="Q105" s="2">
        <f t="shared" si="36"/>
        <v>597941.63265305758</v>
      </c>
      <c r="R105" s="2">
        <f t="shared" si="33"/>
        <v>36217772.775510103</v>
      </c>
      <c r="S105" s="2">
        <f t="shared" si="17"/>
        <v>588645.14285713434</v>
      </c>
      <c r="T105" s="2">
        <f t="shared" si="18"/>
        <v>11061.857142857159</v>
      </c>
      <c r="U105" s="2">
        <f t="shared" si="19"/>
        <v>597941.63265305758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544503.91836734326</v>
      </c>
      <c r="Y105" s="2">
        <f t="shared" si="30"/>
        <v>34947654.204081506</v>
      </c>
      <c r="Z105" s="2" t="str">
        <f t="shared" si="8"/>
        <v>HERE</v>
      </c>
      <c r="AA105" s="2">
        <f>IF(Z105="HERE",Y105,AA104+Graph!$G$1*1000)</f>
        <v>34947654.204081506</v>
      </c>
      <c r="AB105" s="2">
        <f t="shared" si="21"/>
        <v>544503.91836734116</v>
      </c>
      <c r="AC105" s="2">
        <f t="shared" si="31"/>
        <v>1270118.5714285714</v>
      </c>
      <c r="AD105" s="3">
        <f t="shared" si="10"/>
        <v>34947654.204081506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21402335.325342517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35</v>
      </c>
      <c r="C106" s="7"/>
      <c r="D106" s="2" t="e">
        <f t="shared" si="12"/>
        <v>#N/A</v>
      </c>
      <c r="E106" s="2" t="e">
        <f t="shared" si="22"/>
        <v>#N/A</v>
      </c>
      <c r="F106" s="2">
        <v>592659.45906361938</v>
      </c>
      <c r="G106" s="2">
        <f t="shared" si="35"/>
        <v>592659.45906361938</v>
      </c>
      <c r="H106" s="2">
        <f t="shared" si="32"/>
        <v>35936683.924369425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1002313.0000000006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602058.40936374664</v>
      </c>
      <c r="Q106" s="2">
        <f t="shared" si="36"/>
        <v>600000</v>
      </c>
      <c r="R106" s="2">
        <f t="shared" si="33"/>
        <v>36817772.775510103</v>
      </c>
      <c r="S106" s="2">
        <f t="shared" si="17"/>
        <v>592659.45906361938</v>
      </c>
      <c r="T106" s="2">
        <f t="shared" si="18"/>
        <v>11061.857142857159</v>
      </c>
      <c r="U106" s="2">
        <f t="shared" si="19"/>
        <v>600000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546562.28571428568</v>
      </c>
      <c r="Y106" s="2">
        <f t="shared" si="30"/>
        <v>35494216.489795789</v>
      </c>
      <c r="Z106" s="2" t="str">
        <f t="shared" si="8"/>
        <v>HERE</v>
      </c>
      <c r="AA106" s="2">
        <f>IF(Z106="HERE",Y106,AA105+Graph!$G$1*1000)</f>
        <v>35494216.489795789</v>
      </c>
      <c r="AB106" s="2">
        <f t="shared" si="21"/>
        <v>546562.28571428359</v>
      </c>
      <c r="AC106" s="2">
        <f t="shared" si="31"/>
        <v>1323556.2857142857</v>
      </c>
      <c r="AD106" s="3">
        <f t="shared" si="10"/>
        <v>35494216.489795789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21855014.789800014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36</v>
      </c>
      <c r="C107" s="7"/>
      <c r="D107" s="2" t="e">
        <f t="shared" si="12"/>
        <v>#N/A</v>
      </c>
      <c r="E107" s="2" t="e">
        <f t="shared" si="22"/>
        <v>#N/A</v>
      </c>
      <c r="F107" s="2">
        <v>596673.77527010441</v>
      </c>
      <c r="G107" s="2">
        <f t="shared" si="35"/>
        <v>596673.77527010441</v>
      </c>
      <c r="H107" s="2">
        <f t="shared" si="32"/>
        <v>36533357.699639529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1013374.8571428577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606175.18607443571</v>
      </c>
      <c r="Q107" s="2">
        <f t="shared" si="36"/>
        <v>600000</v>
      </c>
      <c r="R107" s="2">
        <f t="shared" si="33"/>
        <v>37417772.775510103</v>
      </c>
      <c r="S107" s="2">
        <f t="shared" si="17"/>
        <v>596673.77527010441</v>
      </c>
      <c r="T107" s="2">
        <f t="shared" si="18"/>
        <v>11061.857142857159</v>
      </c>
      <c r="U107" s="2">
        <f t="shared" si="19"/>
        <v>600000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546562.28571428568</v>
      </c>
      <c r="Y107" s="2">
        <f t="shared" si="30"/>
        <v>36040778.775510073</v>
      </c>
      <c r="Z107" s="2" t="str">
        <f t="shared" si="8"/>
        <v>HERE</v>
      </c>
      <c r="AA107" s="2">
        <f>IF(Z107="HERE",Y107,AA106+Graph!$G$1*1000)</f>
        <v>36040778.775510073</v>
      </c>
      <c r="AB107" s="2">
        <f t="shared" si="21"/>
        <v>546562.28571428359</v>
      </c>
      <c r="AC107" s="2">
        <f t="shared" si="31"/>
        <v>1376994</v>
      </c>
      <c r="AD107" s="3">
        <f t="shared" si="10"/>
        <v>36040778.775510073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22311399.353297129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37</v>
      </c>
      <c r="C108" s="7"/>
      <c r="D108" s="2" t="e">
        <f t="shared" si="12"/>
        <v>#N/A</v>
      </c>
      <c r="E108" s="2" t="e">
        <f t="shared" si="22"/>
        <v>#N/A</v>
      </c>
      <c r="F108" s="2">
        <v>600688.09147658944</v>
      </c>
      <c r="G108" s="2">
        <f t="shared" si="35"/>
        <v>588938.14285714284</v>
      </c>
      <c r="H108" s="2">
        <f t="shared" si="32"/>
        <v>37122295.842496671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1024436.7142857149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610291.96278512478</v>
      </c>
      <c r="Q108" s="2">
        <f t="shared" si="36"/>
        <v>600000</v>
      </c>
      <c r="R108" s="2">
        <f t="shared" si="33"/>
        <v>38017772.775510103</v>
      </c>
      <c r="S108" s="2">
        <f t="shared" si="17"/>
        <v>588938.14285714179</v>
      </c>
      <c r="T108" s="2">
        <f t="shared" si="18"/>
        <v>11061.857142857159</v>
      </c>
      <c r="U108" s="2">
        <f t="shared" si="19"/>
        <v>600000</v>
      </c>
      <c r="V108" s="2">
        <f t="shared" si="34"/>
        <v>1508825.75</v>
      </c>
      <c r="W108" s="2">
        <f t="shared" si="20"/>
        <v>131831.75</v>
      </c>
      <c r="X108" s="2">
        <f t="shared" si="6"/>
        <v>468168.25</v>
      </c>
      <c r="Y108" s="2">
        <f t="shared" si="30"/>
        <v>36508947.025510073</v>
      </c>
      <c r="Z108" s="2" t="str">
        <f t="shared" si="8"/>
        <v>HERE</v>
      </c>
      <c r="AA108" s="2">
        <f>IF(Z108="HERE",Y108,AA107+Graph!$G$1*1000)</f>
        <v>36508947.025510073</v>
      </c>
      <c r="AB108" s="2">
        <f t="shared" si="21"/>
        <v>468168.25</v>
      </c>
      <c r="AC108" s="2">
        <f t="shared" si="31"/>
        <v>1508825.75</v>
      </c>
      <c r="AD108" s="3">
        <f t="shared" si="10"/>
        <v>36508947.025510073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22771489.015833866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38</v>
      </c>
      <c r="C109" s="7"/>
      <c r="D109" s="2" t="e">
        <f t="shared" si="12"/>
        <v>#N/A</v>
      </c>
      <c r="E109" s="2" t="e">
        <f t="shared" si="22"/>
        <v>#N/A</v>
      </c>
      <c r="F109" s="2">
        <v>604702.40768307447</v>
      </c>
      <c r="G109" s="2">
        <f t="shared" si="35"/>
        <v>588938.14285714284</v>
      </c>
      <c r="H109" s="2">
        <f t="shared" si="32"/>
        <v>37711233.985353813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1035498.5714285721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614408.73949578404</v>
      </c>
      <c r="Q109" s="2">
        <f t="shared" si="36"/>
        <v>600000</v>
      </c>
      <c r="R109" s="2">
        <f t="shared" si="33"/>
        <v>38617772.775510103</v>
      </c>
      <c r="S109" s="2">
        <f t="shared" si="17"/>
        <v>588938.14285714179</v>
      </c>
      <c r="T109" s="2">
        <f t="shared" si="18"/>
        <v>11061.857142857159</v>
      </c>
      <c r="U109" s="2">
        <f t="shared" si="19"/>
        <v>600000</v>
      </c>
      <c r="V109" s="2">
        <f t="shared" si="34"/>
        <v>1640657.5</v>
      </c>
      <c r="W109" s="2">
        <f t="shared" si="20"/>
        <v>131831.75</v>
      </c>
      <c r="X109" s="2">
        <f t="shared" si="6"/>
        <v>468168.25</v>
      </c>
      <c r="Y109" s="2">
        <f t="shared" si="30"/>
        <v>36977115.275510073</v>
      </c>
      <c r="Z109" s="2" t="str">
        <f t="shared" si="8"/>
        <v>HERE</v>
      </c>
      <c r="AA109" s="2">
        <f>IF(Z109="HERE",Y109,AA108+Graph!$G$1*1000)</f>
        <v>36977115.275510073</v>
      </c>
      <c r="AB109" s="2">
        <f t="shared" si="21"/>
        <v>468168.25</v>
      </c>
      <c r="AC109" s="2">
        <f t="shared" si="31"/>
        <v>1640657.5</v>
      </c>
      <c r="AD109" s="3">
        <f t="shared" si="10"/>
        <v>36977115.275510073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23235283.777410224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39</v>
      </c>
      <c r="C110" s="7"/>
      <c r="D110" s="2" t="e">
        <f t="shared" si="12"/>
        <v>#N/A</v>
      </c>
      <c r="E110" s="2" t="e">
        <f t="shared" si="22"/>
        <v>#N/A</v>
      </c>
      <c r="F110" s="2">
        <v>608716.72388955951</v>
      </c>
      <c r="G110" s="2">
        <f t="shared" si="35"/>
        <v>588938.14285714284</v>
      </c>
      <c r="H110" s="2">
        <f t="shared" si="32"/>
        <v>38300172.128210954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1046560.4285714292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618525.51620647311</v>
      </c>
      <c r="Q110" s="2">
        <f t="shared" si="36"/>
        <v>600000</v>
      </c>
      <c r="R110" s="2">
        <f t="shared" si="33"/>
        <v>39217772.775510103</v>
      </c>
      <c r="S110" s="2">
        <f t="shared" si="17"/>
        <v>588938.14285714179</v>
      </c>
      <c r="T110" s="2">
        <f t="shared" si="18"/>
        <v>11061.857142857159</v>
      </c>
      <c r="U110" s="2">
        <f t="shared" si="19"/>
        <v>600000</v>
      </c>
      <c r="V110" s="2">
        <f t="shared" si="34"/>
        <v>1772489.25</v>
      </c>
      <c r="W110" s="2">
        <f t="shared" si="20"/>
        <v>131831.75</v>
      </c>
      <c r="X110" s="2">
        <f t="shared" si="6"/>
        <v>468168.25</v>
      </c>
      <c r="Y110" s="2">
        <f t="shared" si="30"/>
        <v>37445283.525510073</v>
      </c>
      <c r="Z110" s="2" t="str">
        <f t="shared" si="8"/>
        <v>HERE</v>
      </c>
      <c r="AA110" s="2">
        <f>IF(Z110="HERE",Y110,AA109+Graph!$G$1*1000)</f>
        <v>37445283.525510073</v>
      </c>
      <c r="AB110" s="2">
        <f t="shared" si="21"/>
        <v>468168.25</v>
      </c>
      <c r="AC110" s="2">
        <f t="shared" si="31"/>
        <v>1772489.25</v>
      </c>
      <c r="AD110" s="3">
        <f t="shared" si="10"/>
        <v>37445283.525510073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23702783.638026204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40</v>
      </c>
      <c r="C111" s="7"/>
      <c r="D111" s="2" t="e">
        <f t="shared" si="12"/>
        <v>#N/A</v>
      </c>
      <c r="E111" s="2" t="e">
        <f t="shared" si="22"/>
        <v>#N/A</v>
      </c>
      <c r="F111" s="2">
        <v>612731.04009604454</v>
      </c>
      <c r="G111" s="2">
        <f t="shared" si="35"/>
        <v>588938.14285714284</v>
      </c>
      <c r="H111" s="2">
        <f t="shared" si="32"/>
        <v>38889110.271068096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1057622.2857142864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622642.29291716218</v>
      </c>
      <c r="Q111" s="2">
        <f t="shared" si="36"/>
        <v>600000</v>
      </c>
      <c r="R111" s="2">
        <f t="shared" si="33"/>
        <v>39817772.775510103</v>
      </c>
      <c r="S111" s="2">
        <f t="shared" si="17"/>
        <v>588938.14285714179</v>
      </c>
      <c r="T111" s="2">
        <f t="shared" si="18"/>
        <v>11061.857142857159</v>
      </c>
      <c r="U111" s="2">
        <f t="shared" si="19"/>
        <v>600000</v>
      </c>
      <c r="V111" s="2">
        <f t="shared" si="34"/>
        <v>1904321</v>
      </c>
      <c r="W111" s="2">
        <f t="shared" si="20"/>
        <v>131831.75</v>
      </c>
      <c r="X111" s="2">
        <f t="shared" si="6"/>
        <v>468168.25</v>
      </c>
      <c r="Y111" s="2">
        <f t="shared" si="30"/>
        <v>37913451.775510073</v>
      </c>
      <c r="Z111" s="2" t="str">
        <f t="shared" si="8"/>
        <v>HERE</v>
      </c>
      <c r="AA111" s="2">
        <f>IF(Z111="HERE",Y111,AA110+Graph!$G$1*1000)</f>
        <v>37913451.775510073</v>
      </c>
      <c r="AB111" s="2">
        <f t="shared" si="21"/>
        <v>468168.25</v>
      </c>
      <c r="AC111" s="2">
        <f t="shared" si="31"/>
        <v>1904321</v>
      </c>
      <c r="AD111" s="3">
        <f t="shared" si="10"/>
        <v>37913451.775510073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24173988.597681772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41</v>
      </c>
      <c r="C112" s="7"/>
      <c r="D112" s="2" t="e">
        <f t="shared" si="12"/>
        <v>#N/A</v>
      </c>
      <c r="E112" s="2" t="e">
        <f t="shared" si="22"/>
        <v>#N/A</v>
      </c>
      <c r="F112" s="2">
        <v>616745.35630249977</v>
      </c>
      <c r="G112" s="2">
        <f t="shared" si="35"/>
        <v>588938.14285714284</v>
      </c>
      <c r="H112" s="2">
        <f t="shared" si="32"/>
        <v>39478048.413925238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1068684.1428571434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626759.06962785125</v>
      </c>
      <c r="Q112" s="2">
        <f t="shared" si="36"/>
        <v>600000</v>
      </c>
      <c r="R112" s="2">
        <f t="shared" si="33"/>
        <v>40417772.775510103</v>
      </c>
      <c r="S112" s="2">
        <f t="shared" si="17"/>
        <v>588938.14285714179</v>
      </c>
      <c r="T112" s="2">
        <f t="shared" si="18"/>
        <v>11061.857142857043</v>
      </c>
      <c r="U112" s="2">
        <f t="shared" si="19"/>
        <v>600000</v>
      </c>
      <c r="V112" s="2">
        <f t="shared" si="34"/>
        <v>2036152.75</v>
      </c>
      <c r="W112" s="2">
        <f t="shared" si="20"/>
        <v>131831.75</v>
      </c>
      <c r="X112" s="2">
        <f t="shared" si="6"/>
        <v>468168.25</v>
      </c>
      <c r="Y112" s="2">
        <f t="shared" si="30"/>
        <v>38381620.025510073</v>
      </c>
      <c r="Z112" s="2" t="str">
        <f t="shared" si="8"/>
        <v>HERE</v>
      </c>
      <c r="AA112" s="2">
        <f>IF(Z112="HERE",Y112,AA111+Graph!$G$1*1000)</f>
        <v>38381620.025510073</v>
      </c>
      <c r="AB112" s="2">
        <f t="shared" si="21"/>
        <v>468168.25</v>
      </c>
      <c r="AC112" s="2">
        <f t="shared" si="31"/>
        <v>2036152.75</v>
      </c>
      <c r="AD112" s="3">
        <f t="shared" si="10"/>
        <v>38381620.025510073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24648898.656376965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42</v>
      </c>
      <c r="C113" s="7"/>
      <c r="D113" s="2" t="e">
        <f t="shared" si="12"/>
        <v>#N/A</v>
      </c>
      <c r="E113" s="2" t="e">
        <f t="shared" si="22"/>
        <v>#N/A</v>
      </c>
      <c r="F113" s="2">
        <v>620759.6725089848</v>
      </c>
      <c r="G113" s="2">
        <f t="shared" si="35"/>
        <v>588938.14285714284</v>
      </c>
      <c r="H113" s="2">
        <f t="shared" si="32"/>
        <v>40066986.55678238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1079746.0000000005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630875.84633854032</v>
      </c>
      <c r="Q113" s="2">
        <f t="shared" si="36"/>
        <v>600000</v>
      </c>
      <c r="R113" s="2">
        <f t="shared" si="33"/>
        <v>41017772.775510103</v>
      </c>
      <c r="S113" s="2">
        <f t="shared" si="17"/>
        <v>588938.14285714179</v>
      </c>
      <c r="T113" s="2">
        <f t="shared" si="18"/>
        <v>11061.857142857043</v>
      </c>
      <c r="U113" s="2">
        <f t="shared" si="19"/>
        <v>600000</v>
      </c>
      <c r="V113" s="2">
        <f t="shared" si="34"/>
        <v>2167984.5</v>
      </c>
      <c r="W113" s="2">
        <f t="shared" si="20"/>
        <v>131831.75</v>
      </c>
      <c r="X113" s="2">
        <f t="shared" si="6"/>
        <v>468168.25</v>
      </c>
      <c r="Y113" s="2">
        <f t="shared" si="30"/>
        <v>38849788.275510073</v>
      </c>
      <c r="Z113" s="2" t="str">
        <f t="shared" si="8"/>
        <v>HERE</v>
      </c>
      <c r="AA113" s="2">
        <f>IF(Z113="HERE",Y113,AA112+Graph!$G$1*1000)</f>
        <v>38849788.275510073</v>
      </c>
      <c r="AB113" s="2">
        <f t="shared" si="21"/>
        <v>468168.25</v>
      </c>
      <c r="AC113" s="2">
        <f t="shared" si="31"/>
        <v>2167984.5</v>
      </c>
      <c r="AD113" s="3">
        <f t="shared" si="10"/>
        <v>38849788.275510073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25127513.814111777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43</v>
      </c>
      <c r="C114" s="7"/>
      <c r="D114" s="2" t="e">
        <f t="shared" si="12"/>
        <v>#N/A</v>
      </c>
      <c r="E114" s="2" t="e">
        <f t="shared" si="22"/>
        <v>#N/A</v>
      </c>
      <c r="F114" s="2">
        <v>624773.98871546984</v>
      </c>
      <c r="G114" s="2">
        <f t="shared" si="35"/>
        <v>588938.14285714284</v>
      </c>
      <c r="H114" s="2">
        <f t="shared" si="32"/>
        <v>40655924.699639522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1090807.8571428575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634992.62304922938</v>
      </c>
      <c r="Q114" s="2">
        <f t="shared" si="36"/>
        <v>600000</v>
      </c>
      <c r="R114" s="2">
        <f t="shared" si="33"/>
        <v>41617772.775510103</v>
      </c>
      <c r="S114" s="2">
        <f t="shared" si="17"/>
        <v>588938.14285714179</v>
      </c>
      <c r="T114" s="2">
        <f t="shared" si="18"/>
        <v>11061.857142857043</v>
      </c>
      <c r="U114" s="2">
        <f t="shared" si="19"/>
        <v>600000</v>
      </c>
      <c r="V114" s="2">
        <f t="shared" si="34"/>
        <v>2299816.25</v>
      </c>
      <c r="W114" s="2">
        <f t="shared" si="20"/>
        <v>131831.75</v>
      </c>
      <c r="X114" s="2">
        <f t="shared" si="6"/>
        <v>468168.25</v>
      </c>
      <c r="Y114" s="2">
        <f t="shared" si="30"/>
        <v>39317956.525510073</v>
      </c>
      <c r="Z114" s="2" t="str">
        <f t="shared" si="8"/>
        <v>HERE</v>
      </c>
      <c r="AA114" s="2">
        <f>IF(Z114="HERE",Y114,AA113+Graph!$G$1*1000)</f>
        <v>39317956.525510073</v>
      </c>
      <c r="AB114" s="2">
        <f t="shared" si="21"/>
        <v>468168.25</v>
      </c>
      <c r="AC114" s="2">
        <f t="shared" si="31"/>
        <v>2299816.25</v>
      </c>
      <c r="AD114" s="3">
        <f t="shared" si="10"/>
        <v>39317956.525510073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25609834.070886206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44</v>
      </c>
      <c r="C115" s="7"/>
      <c r="D115" s="2" t="e">
        <f t="shared" si="12"/>
        <v>#N/A</v>
      </c>
      <c r="E115" s="2" t="e">
        <f t="shared" si="22"/>
        <v>#N/A</v>
      </c>
      <c r="F115" s="2">
        <v>628788.30492195487</v>
      </c>
      <c r="G115" s="2">
        <f t="shared" si="35"/>
        <v>588938.14285714284</v>
      </c>
      <c r="H115" s="2">
        <f t="shared" si="32"/>
        <v>41244862.842496663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1101869.7142857146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639109.39975988865</v>
      </c>
      <c r="Q115" s="2">
        <f t="shared" si="36"/>
        <v>600000</v>
      </c>
      <c r="R115" s="2">
        <f t="shared" si="33"/>
        <v>42217772.775510103</v>
      </c>
      <c r="S115" s="2">
        <f t="shared" si="17"/>
        <v>588938.14285714179</v>
      </c>
      <c r="T115" s="2">
        <f t="shared" si="18"/>
        <v>11061.857142857043</v>
      </c>
      <c r="U115" s="2">
        <f t="shared" si="19"/>
        <v>600000</v>
      </c>
      <c r="V115" s="2">
        <f t="shared" si="34"/>
        <v>2431648</v>
      </c>
      <c r="W115" s="2">
        <f t="shared" si="20"/>
        <v>131831.75</v>
      </c>
      <c r="X115" s="2">
        <f t="shared" si="6"/>
        <v>468168.25</v>
      </c>
      <c r="Y115" s="2">
        <f t="shared" si="30"/>
        <v>39786124.775510073</v>
      </c>
      <c r="Z115" s="2" t="str">
        <f t="shared" si="8"/>
        <v>HERE</v>
      </c>
      <c r="AA115" s="2">
        <f>IF(Z115="HERE",Y115,AA114+Graph!$G$1*1000)</f>
        <v>39786124.775510073</v>
      </c>
      <c r="AB115" s="2">
        <f t="shared" si="21"/>
        <v>468168.25</v>
      </c>
      <c r="AC115" s="2">
        <f t="shared" si="31"/>
        <v>2431648</v>
      </c>
      <c r="AD115" s="3">
        <f t="shared" si="10"/>
        <v>39786124.775510073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26095859.42670026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45</v>
      </c>
      <c r="C116" s="7"/>
      <c r="D116" s="2" t="e">
        <f t="shared" si="12"/>
        <v>#N/A</v>
      </c>
      <c r="E116" s="2" t="e">
        <f t="shared" si="22"/>
        <v>#N/A</v>
      </c>
      <c r="F116" s="2">
        <v>632802.6211284399</v>
      </c>
      <c r="G116" s="2">
        <f t="shared" si="35"/>
        <v>588938.14285714284</v>
      </c>
      <c r="H116" s="2">
        <f t="shared" si="32"/>
        <v>41833800.985353805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1112931.5714285716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643226.17647057772</v>
      </c>
      <c r="Q116" s="2">
        <f t="shared" si="36"/>
        <v>600000</v>
      </c>
      <c r="R116" s="2">
        <f t="shared" si="33"/>
        <v>42817772.775510103</v>
      </c>
      <c r="S116" s="2">
        <f t="shared" si="17"/>
        <v>588938.14285714179</v>
      </c>
      <c r="T116" s="2">
        <f t="shared" si="18"/>
        <v>11061.857142857043</v>
      </c>
      <c r="U116" s="2">
        <f t="shared" si="19"/>
        <v>600000</v>
      </c>
      <c r="V116" s="2">
        <f t="shared" si="34"/>
        <v>2639309</v>
      </c>
      <c r="W116" s="2">
        <f t="shared" si="20"/>
        <v>207661</v>
      </c>
      <c r="X116" s="2">
        <f t="shared" si="6"/>
        <v>392339</v>
      </c>
      <c r="Y116" s="2">
        <f t="shared" si="30"/>
        <v>40178463.775510073</v>
      </c>
      <c r="Z116" s="2" t="str">
        <f t="shared" si="8"/>
        <v>HERE</v>
      </c>
      <c r="AA116" s="2">
        <f>IF(Z116="HERE",Y116,AA115+Graph!$G$1*1000)</f>
        <v>40178463.775510073</v>
      </c>
      <c r="AB116" s="2">
        <f t="shared" si="21"/>
        <v>392339</v>
      </c>
      <c r="AC116" s="2">
        <f t="shared" si="31"/>
        <v>2639309</v>
      </c>
      <c r="AD116" s="3">
        <f t="shared" si="10"/>
        <v>40178463.775510073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26585589.881553933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46</v>
      </c>
      <c r="C117" s="7"/>
      <c r="D117" s="2" t="e">
        <f t="shared" si="12"/>
        <v>#N/A</v>
      </c>
      <c r="E117" s="2" t="e">
        <f t="shared" si="22"/>
        <v>#N/A</v>
      </c>
      <c r="F117" s="2">
        <v>636816.93733492494</v>
      </c>
      <c r="G117" s="2">
        <f t="shared" si="35"/>
        <v>588938.14285714284</v>
      </c>
      <c r="H117" s="2">
        <f t="shared" si="32"/>
        <v>42422739.128210947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1123993.4285714286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647342.95318126678</v>
      </c>
      <c r="Q117" s="2">
        <f t="shared" si="36"/>
        <v>600000</v>
      </c>
      <c r="R117" s="2">
        <f t="shared" si="33"/>
        <v>43417772.775510103</v>
      </c>
      <c r="S117" s="2">
        <f t="shared" si="17"/>
        <v>588938.14285714179</v>
      </c>
      <c r="T117" s="2">
        <f t="shared" si="18"/>
        <v>11061.857142857043</v>
      </c>
      <c r="U117" s="2">
        <f t="shared" si="19"/>
        <v>600000</v>
      </c>
      <c r="V117" s="2">
        <f t="shared" si="34"/>
        <v>2918252</v>
      </c>
      <c r="W117" s="2">
        <f t="shared" si="20"/>
        <v>278943</v>
      </c>
      <c r="X117" s="2">
        <f t="shared" si="6"/>
        <v>321057</v>
      </c>
      <c r="Y117" s="2">
        <f t="shared" si="30"/>
        <v>40499520.775510073</v>
      </c>
      <c r="Z117" s="2" t="str">
        <f t="shared" si="8"/>
        <v>HERE</v>
      </c>
      <c r="AA117" s="2">
        <f>IF(Z117="HERE",Y117,AA116+Graph!$G$1*1000)</f>
        <v>40499520.775510073</v>
      </c>
      <c r="AB117" s="2">
        <f t="shared" si="21"/>
        <v>321057</v>
      </c>
      <c r="AC117" s="2">
        <f t="shared" si="31"/>
        <v>2918252</v>
      </c>
      <c r="AD117" s="3">
        <f t="shared" si="10"/>
        <v>40499520.775510073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27079025.435447201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47</v>
      </c>
      <c r="C118" s="7"/>
      <c r="D118" s="2" t="e">
        <f t="shared" si="12"/>
        <v>#N/A</v>
      </c>
      <c r="E118" s="2" t="e">
        <f t="shared" si="22"/>
        <v>#N/A</v>
      </c>
      <c r="F118" s="2">
        <v>640831.25354140997</v>
      </c>
      <c r="G118" s="2">
        <f t="shared" si="35"/>
        <v>588938.14285714284</v>
      </c>
      <c r="H118" s="2">
        <f t="shared" si="32"/>
        <v>43011677.271068089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1135055.2857142857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651459.72989195585</v>
      </c>
      <c r="Q118" s="2">
        <f t="shared" si="36"/>
        <v>600000</v>
      </c>
      <c r="R118" s="2">
        <f t="shared" si="33"/>
        <v>44017772.775510103</v>
      </c>
      <c r="S118" s="2">
        <f t="shared" si="17"/>
        <v>588938.14285714179</v>
      </c>
      <c r="T118" s="2">
        <f t="shared" si="18"/>
        <v>11061.857142857043</v>
      </c>
      <c r="U118" s="2">
        <f t="shared" si="19"/>
        <v>600000</v>
      </c>
      <c r="V118" s="2">
        <f t="shared" si="34"/>
        <v>3234946</v>
      </c>
      <c r="W118" s="2">
        <f t="shared" si="20"/>
        <v>316694</v>
      </c>
      <c r="X118" s="2">
        <f t="shared" si="6"/>
        <v>283306</v>
      </c>
      <c r="Y118" s="2">
        <f t="shared" si="30"/>
        <v>40782826.775510073</v>
      </c>
      <c r="Z118" s="2" t="str">
        <f t="shared" si="8"/>
        <v>HERE</v>
      </c>
      <c r="AA118" s="2">
        <f>IF(Z118="HERE",Y118,AA117+Graph!$G$1*1000)</f>
        <v>40782826.775510073</v>
      </c>
      <c r="AB118" s="2">
        <f t="shared" si="21"/>
        <v>283306</v>
      </c>
      <c r="AC118" s="2">
        <f t="shared" si="31"/>
        <v>3234946</v>
      </c>
      <c r="AD118" s="3">
        <f t="shared" si="10"/>
        <v>40782826.775510073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27576166.088380083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48</v>
      </c>
      <c r="C119" s="7"/>
      <c r="D119" s="2" t="e">
        <f t="shared" si="12"/>
        <v>#N/A</v>
      </c>
      <c r="E119" s="2" t="e">
        <f t="shared" si="22"/>
        <v>#N/A</v>
      </c>
      <c r="F119" s="2">
        <v>644845.569747895</v>
      </c>
      <c r="G119" s="2">
        <f t="shared" si="35"/>
        <v>588938.14285714284</v>
      </c>
      <c r="H119" s="2">
        <f t="shared" si="32"/>
        <v>43600615.413925231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1146117.1428571427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655576.50660264492</v>
      </c>
      <c r="Q119" s="2">
        <f t="shared" si="36"/>
        <v>600000</v>
      </c>
      <c r="R119" s="2">
        <f t="shared" si="33"/>
        <v>44617772.775510103</v>
      </c>
      <c r="S119" s="2">
        <f t="shared" si="17"/>
        <v>588938.14285714179</v>
      </c>
      <c r="T119" s="2">
        <f t="shared" si="18"/>
        <v>11061.857142857043</v>
      </c>
      <c r="U119" s="2">
        <f t="shared" si="19"/>
        <v>600000</v>
      </c>
      <c r="V119" s="2">
        <f t="shared" si="34"/>
        <v>3559179</v>
      </c>
      <c r="W119" s="2">
        <f t="shared" si="20"/>
        <v>324233</v>
      </c>
      <c r="X119" s="2">
        <f t="shared" si="6"/>
        <v>275767</v>
      </c>
      <c r="Y119" s="2">
        <f t="shared" si="30"/>
        <v>41058593.775510073</v>
      </c>
      <c r="Z119" s="2" t="str">
        <f t="shared" si="8"/>
        <v>HERE</v>
      </c>
      <c r="AA119" s="2">
        <f>IF(Z119="HERE",Y119,AA118+Graph!$G$1*1000)</f>
        <v>41058593.775510073</v>
      </c>
      <c r="AB119" s="2">
        <f t="shared" si="21"/>
        <v>275767</v>
      </c>
      <c r="AC119" s="2">
        <f t="shared" si="31"/>
        <v>3559179</v>
      </c>
      <c r="AD119" s="3">
        <f t="shared" si="10"/>
        <v>41058593.775510073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28077011.840352591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49</v>
      </c>
      <c r="C120" s="7"/>
      <c r="D120" s="2" t="e">
        <f t="shared" si="12"/>
        <v>#N/A</v>
      </c>
      <c r="E120" s="2" t="e">
        <f t="shared" si="22"/>
        <v>#N/A</v>
      </c>
      <c r="F120" s="2">
        <v>648859.88595438004</v>
      </c>
      <c r="G120" s="2">
        <f t="shared" si="35"/>
        <v>588938.14285714284</v>
      </c>
      <c r="H120" s="2">
        <f t="shared" si="32"/>
        <v>44189553.556782372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1157178.9999999998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659693.28331333399</v>
      </c>
      <c r="Q120" s="2">
        <f t="shared" si="36"/>
        <v>600000</v>
      </c>
      <c r="R120" s="2">
        <f t="shared" si="33"/>
        <v>45217772.775510103</v>
      </c>
      <c r="S120" s="2">
        <f t="shared" si="17"/>
        <v>588938.14285714179</v>
      </c>
      <c r="T120" s="2">
        <f t="shared" si="18"/>
        <v>11061.857142857043</v>
      </c>
      <c r="U120" s="2">
        <f t="shared" si="19"/>
        <v>600000</v>
      </c>
      <c r="V120" s="2">
        <f t="shared" si="34"/>
        <v>3837094</v>
      </c>
      <c r="W120" s="2">
        <f t="shared" si="20"/>
        <v>277915</v>
      </c>
      <c r="X120" s="2">
        <f t="shared" si="6"/>
        <v>322085</v>
      </c>
      <c r="Y120" s="2">
        <f t="shared" si="30"/>
        <v>41380678.775510073</v>
      </c>
      <c r="Z120" s="2" t="str">
        <f t="shared" si="8"/>
        <v>HERE</v>
      </c>
      <c r="AA120" s="2">
        <f>IF(Z120="HERE",Y120,AA119+Graph!$G$1*1000)</f>
        <v>41380678.775510073</v>
      </c>
      <c r="AB120" s="2">
        <f t="shared" si="21"/>
        <v>322085</v>
      </c>
      <c r="AC120" s="2">
        <f t="shared" si="31"/>
        <v>3837094</v>
      </c>
      <c r="AD120" s="3">
        <f t="shared" si="10"/>
        <v>41380678.775510073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28581562.691364717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50</v>
      </c>
      <c r="C121" s="7"/>
      <c r="D121" s="2" t="e">
        <f t="shared" si="12"/>
        <v>#N/A</v>
      </c>
      <c r="E121" s="2" t="e">
        <f t="shared" si="22"/>
        <v>#N/A</v>
      </c>
      <c r="F121" s="2">
        <v>652874.20216086507</v>
      </c>
      <c r="G121" s="2">
        <f t="shared" si="35"/>
        <v>588938.14285714284</v>
      </c>
      <c r="H121" s="2">
        <f t="shared" si="32"/>
        <v>44778491.699639514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1168240.8571428568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663810.06002399325</v>
      </c>
      <c r="Q121" s="2">
        <f t="shared" si="36"/>
        <v>600000</v>
      </c>
      <c r="R121" s="2">
        <f t="shared" si="33"/>
        <v>45817772.775510103</v>
      </c>
      <c r="S121" s="2">
        <f t="shared" si="17"/>
        <v>588938.14285714179</v>
      </c>
      <c r="T121" s="2">
        <f t="shared" si="18"/>
        <v>11061.857142857043</v>
      </c>
      <c r="U121" s="2">
        <f t="shared" si="19"/>
        <v>600000</v>
      </c>
      <c r="V121" s="2">
        <f t="shared" si="34"/>
        <v>4062501</v>
      </c>
      <c r="W121" s="2">
        <f t="shared" si="20"/>
        <v>225407</v>
      </c>
      <c r="X121" s="2">
        <f t="shared" si="6"/>
        <v>374593</v>
      </c>
      <c r="Y121" s="2">
        <f t="shared" si="30"/>
        <v>41755271.775510073</v>
      </c>
      <c r="Z121" s="2" t="str">
        <f t="shared" si="8"/>
        <v>HERE</v>
      </c>
      <c r="AA121" s="2">
        <f>IF(Z121="HERE",Y121,AA120+Graph!$G$1*1000)</f>
        <v>41755271.775510073</v>
      </c>
      <c r="AB121" s="2">
        <f t="shared" si="21"/>
        <v>374593</v>
      </c>
      <c r="AC121" s="2">
        <f t="shared" si="31"/>
        <v>4062501</v>
      </c>
      <c r="AD121" s="3">
        <f t="shared" si="10"/>
        <v>41755271.775510073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29089818.64141646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51</v>
      </c>
      <c r="C122" s="7"/>
      <c r="D122" s="2" t="e">
        <f t="shared" si="12"/>
        <v>#N/A</v>
      </c>
      <c r="E122" s="2" t="e">
        <f t="shared" si="22"/>
        <v>#N/A</v>
      </c>
      <c r="F122" s="2">
        <v>656888.5183673501</v>
      </c>
      <c r="G122" s="2">
        <f t="shared" si="35"/>
        <v>588938.14285714284</v>
      </c>
      <c r="H122" s="2">
        <f t="shared" si="32"/>
        <v>45367429.842496656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1179302.7142857139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667926.83673468232</v>
      </c>
      <c r="Q122" s="2">
        <f t="shared" si="36"/>
        <v>600000</v>
      </c>
      <c r="R122" s="2">
        <f t="shared" si="33"/>
        <v>46417772.775510103</v>
      </c>
      <c r="S122" s="2">
        <f t="shared" si="17"/>
        <v>588938.14285714179</v>
      </c>
      <c r="T122" s="2">
        <f t="shared" si="18"/>
        <v>11061.857142857043</v>
      </c>
      <c r="U122" s="2">
        <f t="shared" si="19"/>
        <v>600000</v>
      </c>
      <c r="V122" s="2">
        <f t="shared" si="34"/>
        <v>4266577</v>
      </c>
      <c r="W122" s="2">
        <f t="shared" si="20"/>
        <v>204076</v>
      </c>
      <c r="X122" s="2">
        <f t="shared" si="6"/>
        <v>395924</v>
      </c>
      <c r="Y122" s="2">
        <f t="shared" si="30"/>
        <v>42151195.775510073</v>
      </c>
      <c r="Z122" s="2" t="str">
        <f t="shared" si="8"/>
        <v>HERE</v>
      </c>
      <c r="AA122" s="2">
        <f>IF(Z122="HERE",Y122,AA121+Graph!$G$1*1000)</f>
        <v>42151195.775510073</v>
      </c>
      <c r="AB122" s="2">
        <f t="shared" si="21"/>
        <v>395924</v>
      </c>
      <c r="AC122" s="2">
        <f t="shared" si="31"/>
        <v>4266577</v>
      </c>
      <c r="AD122" s="3">
        <f t="shared" si="10"/>
        <v>42151195.775510073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29567723.657502905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52</v>
      </c>
      <c r="C123" s="7"/>
      <c r="D123" s="2" t="e">
        <f t="shared" si="12"/>
        <v>#N/A</v>
      </c>
      <c r="E123" s="2" t="e">
        <f t="shared" si="22"/>
        <v>#N/A</v>
      </c>
      <c r="F123" s="2">
        <v>660902.83457383513</v>
      </c>
      <c r="G123" s="2">
        <f t="shared" si="35"/>
        <v>588938.14285714284</v>
      </c>
      <c r="H123" s="2">
        <f t="shared" si="32"/>
        <v>45956367.985353798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1190364.5714285709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672043.61344537139</v>
      </c>
      <c r="Q123" s="2">
        <f t="shared" si="36"/>
        <v>600000</v>
      </c>
      <c r="R123" s="2">
        <f t="shared" si="33"/>
        <v>47017772.775510103</v>
      </c>
      <c r="S123" s="2">
        <f t="shared" si="17"/>
        <v>588938.14285714179</v>
      </c>
      <c r="T123" s="2">
        <f t="shared" si="18"/>
        <v>11061.857142857043</v>
      </c>
      <c r="U123" s="2">
        <f t="shared" si="19"/>
        <v>600000</v>
      </c>
      <c r="V123" s="2">
        <f t="shared" si="34"/>
        <v>4609740</v>
      </c>
      <c r="W123" s="2">
        <f t="shared" si="20"/>
        <v>343163</v>
      </c>
      <c r="X123" s="2">
        <f t="shared" si="6"/>
        <v>256837</v>
      </c>
      <c r="Y123" s="2">
        <f t="shared" si="30"/>
        <v>42408032.775510073</v>
      </c>
      <c r="Z123" s="2" t="str">
        <f t="shared" si="8"/>
        <v>HERE</v>
      </c>
      <c r="AA123" s="2">
        <f>IF(Z123="HERE",Y123,AA122+Graph!$G$1*1000)</f>
        <v>42408032.775510073</v>
      </c>
      <c r="AB123" s="2">
        <f t="shared" si="21"/>
        <v>256837</v>
      </c>
      <c r="AC123" s="2">
        <f t="shared" si="31"/>
        <v>4609740</v>
      </c>
      <c r="AD123" s="3">
        <f t="shared" si="10"/>
        <v>42408032.775510073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30049333.772628967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53</v>
      </c>
      <c r="C124" s="7"/>
      <c r="D124" s="2" t="e">
        <f t="shared" si="12"/>
        <v>#N/A</v>
      </c>
      <c r="E124" s="2" t="e">
        <f t="shared" si="22"/>
        <v>#N/A</v>
      </c>
      <c r="F124" s="2">
        <v>664917.15078029037</v>
      </c>
      <c r="G124" s="2">
        <f t="shared" si="35"/>
        <v>588938.14285714284</v>
      </c>
      <c r="H124" s="2">
        <f t="shared" si="32"/>
        <v>46545306.128210939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1201426.4285714279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676160.39015606046</v>
      </c>
      <c r="Q124" s="2">
        <f t="shared" si="36"/>
        <v>600000</v>
      </c>
      <c r="R124" s="2">
        <f t="shared" si="33"/>
        <v>47617772.775510103</v>
      </c>
      <c r="S124" s="2">
        <f t="shared" si="17"/>
        <v>588938.14285714179</v>
      </c>
      <c r="T124" s="2">
        <f t="shared" si="18"/>
        <v>11061.857142857043</v>
      </c>
      <c r="U124" s="2">
        <f t="shared" si="19"/>
        <v>600000</v>
      </c>
      <c r="V124" s="2">
        <f t="shared" si="34"/>
        <v>4973248</v>
      </c>
      <c r="W124" s="2">
        <f t="shared" si="20"/>
        <v>363508</v>
      </c>
      <c r="X124" s="2">
        <f t="shared" si="6"/>
        <v>236492</v>
      </c>
      <c r="Y124" s="2">
        <f t="shared" si="30"/>
        <v>42644524.775510073</v>
      </c>
      <c r="Z124" s="2" t="str">
        <f t="shared" si="8"/>
        <v>HERE</v>
      </c>
      <c r="AA124" s="2">
        <f>IF(Z124="HERE",Y124,AA123+Graph!$G$1*1000)</f>
        <v>42644524.775510073</v>
      </c>
      <c r="AB124" s="2">
        <f t="shared" si="21"/>
        <v>236492</v>
      </c>
      <c r="AC124" s="2">
        <f t="shared" si="31"/>
        <v>4973248</v>
      </c>
      <c r="AD124" s="3">
        <f t="shared" si="10"/>
        <v>42644524.775510073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30534648.986794621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54</v>
      </c>
      <c r="C125" s="7"/>
      <c r="D125" s="2" t="e">
        <f t="shared" si="12"/>
        <v>#N/A</v>
      </c>
      <c r="E125" s="2" t="e">
        <f t="shared" si="22"/>
        <v>#N/A</v>
      </c>
      <c r="F125" s="2">
        <v>668931.4669867754</v>
      </c>
      <c r="G125" s="2">
        <f t="shared" si="35"/>
        <v>588938.14285714284</v>
      </c>
      <c r="H125" s="2">
        <f t="shared" si="32"/>
        <v>47134244.271068081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1212488.285714285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680277.16686674953</v>
      </c>
      <c r="Q125" s="2">
        <f t="shared" si="36"/>
        <v>600000</v>
      </c>
      <c r="R125" s="2">
        <f t="shared" si="33"/>
        <v>48217772.775510103</v>
      </c>
      <c r="S125" s="2">
        <f t="shared" si="17"/>
        <v>588938.14285714179</v>
      </c>
      <c r="T125" s="2">
        <f t="shared" si="18"/>
        <v>11061.857142857043</v>
      </c>
      <c r="U125" s="2">
        <f t="shared" si="19"/>
        <v>600000</v>
      </c>
      <c r="V125" s="2">
        <f t="shared" si="34"/>
        <v>5383103</v>
      </c>
      <c r="W125" s="2">
        <f t="shared" si="20"/>
        <v>409855</v>
      </c>
      <c r="X125" s="2">
        <f t="shared" si="6"/>
        <v>190145</v>
      </c>
      <c r="Y125" s="2">
        <f t="shared" si="30"/>
        <v>42834669.775510073</v>
      </c>
      <c r="Z125" s="2" t="str">
        <f t="shared" si="8"/>
        <v>HERE</v>
      </c>
      <c r="AA125" s="2">
        <f>IF(Z125="HERE",Y125,AA124+Graph!$G$1*1000)</f>
        <v>42834669.775510073</v>
      </c>
      <c r="AB125" s="2">
        <f t="shared" si="21"/>
        <v>190145</v>
      </c>
      <c r="AC125" s="2">
        <f t="shared" si="31"/>
        <v>5383103</v>
      </c>
      <c r="AD125" s="3">
        <f t="shared" si="10"/>
        <v>42834669.775510073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31023669.299999893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55</v>
      </c>
      <c r="C126" s="7"/>
      <c r="D126" s="2" t="e">
        <f t="shared" si="12"/>
        <v>#N/A</v>
      </c>
      <c r="E126" s="2" t="e">
        <f t="shared" si="22"/>
        <v>#N/A</v>
      </c>
      <c r="F126" s="2">
        <v>672945.78319326043</v>
      </c>
      <c r="G126" s="2">
        <f t="shared" si="35"/>
        <v>588938.14285714284</v>
      </c>
      <c r="H126" s="2">
        <f t="shared" si="32"/>
        <v>47723182.413925223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1223550.142857142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684393.94357743859</v>
      </c>
      <c r="Q126" s="2">
        <f t="shared" si="36"/>
        <v>600000</v>
      </c>
      <c r="R126" s="2">
        <f t="shared" si="33"/>
        <v>48817772.775510103</v>
      </c>
      <c r="S126" s="2">
        <f t="shared" si="17"/>
        <v>588938.14285714179</v>
      </c>
      <c r="T126" s="2">
        <f t="shared" si="18"/>
        <v>11061.857142857043</v>
      </c>
      <c r="U126" s="2">
        <f t="shared" si="19"/>
        <v>600000</v>
      </c>
      <c r="V126" s="2">
        <f t="shared" si="34"/>
        <v>5861351</v>
      </c>
      <c r="W126" s="2">
        <f t="shared" si="20"/>
        <v>478248</v>
      </c>
      <c r="X126" s="2">
        <f t="shared" si="6"/>
        <v>121752</v>
      </c>
      <c r="Y126" s="2">
        <f t="shared" si="30"/>
        <v>42956421.775510073</v>
      </c>
      <c r="Z126" s="2" t="str">
        <f t="shared" si="8"/>
        <v>HERE</v>
      </c>
      <c r="AA126" s="2">
        <f>IF(Z126="HERE",Y126,AA125+Graph!$G$1*1000)</f>
        <v>42956421.775510073</v>
      </c>
      <c r="AB126" s="2">
        <f t="shared" si="21"/>
        <v>121752</v>
      </c>
      <c r="AC126" s="2">
        <f t="shared" si="31"/>
        <v>5861351</v>
      </c>
      <c r="AD126" s="3">
        <f t="shared" si="10"/>
        <v>42956421.775510073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31516394.712244786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56</v>
      </c>
      <c r="C127" s="7"/>
      <c r="D127" s="2" t="e">
        <f t="shared" si="12"/>
        <v>#N/A</v>
      </c>
      <c r="E127" s="2" t="e">
        <f t="shared" si="22"/>
        <v>#N/A</v>
      </c>
      <c r="F127" s="2">
        <v>676960.09939974546</v>
      </c>
      <c r="G127" s="2">
        <f t="shared" si="35"/>
        <v>588938.14285714284</v>
      </c>
      <c r="H127" s="2">
        <f t="shared" si="32"/>
        <v>48312120.556782365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1234611.9999999991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688510.72028812766</v>
      </c>
      <c r="Q127" s="2">
        <f t="shared" si="36"/>
        <v>600000</v>
      </c>
      <c r="R127" s="2">
        <f t="shared" si="33"/>
        <v>49417772.775510103</v>
      </c>
      <c r="S127" s="2">
        <f t="shared" si="17"/>
        <v>588938.14285714179</v>
      </c>
      <c r="T127" s="2">
        <f t="shared" si="18"/>
        <v>11061.857142857043</v>
      </c>
      <c r="U127" s="2">
        <f t="shared" si="19"/>
        <v>600000</v>
      </c>
      <c r="V127" s="2">
        <f t="shared" si="34"/>
        <v>6353321</v>
      </c>
      <c r="W127" s="2">
        <f t="shared" si="20"/>
        <v>491970</v>
      </c>
      <c r="X127" s="2">
        <f t="shared" si="6"/>
        <v>108030</v>
      </c>
      <c r="Y127" s="2">
        <f t="shared" si="30"/>
        <v>43064451.775510073</v>
      </c>
      <c r="Z127" s="2" t="str">
        <f t="shared" si="8"/>
        <v>HERE</v>
      </c>
      <c r="AA127" s="2">
        <f>IF(Z127="HERE",Y127,AA126+Graph!$G$1*1000)</f>
        <v>43064451.775510073</v>
      </c>
      <c r="AB127" s="2">
        <f t="shared" si="21"/>
        <v>108030</v>
      </c>
      <c r="AC127" s="2">
        <f t="shared" si="31"/>
        <v>6353321</v>
      </c>
      <c r="AD127" s="3">
        <f t="shared" si="10"/>
        <v>43064451.775510073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32010972.655101925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57</v>
      </c>
      <c r="C128" s="7"/>
      <c r="D128" s="2" t="e">
        <f t="shared" si="12"/>
        <v>#N/A</v>
      </c>
      <c r="E128" s="2" t="e">
        <f t="shared" si="22"/>
        <v>#N/A</v>
      </c>
      <c r="F128" s="2">
        <v>680974.4156062305</v>
      </c>
      <c r="G128" s="2">
        <f t="shared" si="35"/>
        <v>588938.14285714284</v>
      </c>
      <c r="H128" s="2">
        <f t="shared" si="32"/>
        <v>48901058.699639507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1245673.8571428561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692627.49699878693</v>
      </c>
      <c r="Q128" s="2">
        <f t="shared" si="36"/>
        <v>600000</v>
      </c>
      <c r="R128" s="2">
        <f t="shared" si="33"/>
        <v>50017772.775510103</v>
      </c>
      <c r="S128" s="2">
        <f t="shared" si="17"/>
        <v>588938.14285714179</v>
      </c>
      <c r="T128" s="2">
        <f t="shared" si="18"/>
        <v>11061.857142857043</v>
      </c>
      <c r="U128" s="2">
        <f t="shared" si="19"/>
        <v>600000</v>
      </c>
      <c r="V128" s="2">
        <f t="shared" si="34"/>
        <v>6573570</v>
      </c>
      <c r="W128" s="2">
        <f t="shared" si="20"/>
        <v>220249</v>
      </c>
      <c r="X128" s="2">
        <f t="shared" si="6"/>
        <v>379751</v>
      </c>
      <c r="Y128" s="2">
        <f t="shared" si="30"/>
        <v>43444202.775510073</v>
      </c>
      <c r="Z128" s="2" t="str">
        <f t="shared" si="8"/>
        <v>HERE</v>
      </c>
      <c r="AA128" s="2">
        <f>IF(Z128="HERE",Y128,AA127+Graph!$G$1*1000)</f>
        <v>43444202.775510073</v>
      </c>
      <c r="AB128" s="2">
        <f t="shared" si="21"/>
        <v>379751</v>
      </c>
      <c r="AC128" s="2">
        <f t="shared" si="31"/>
        <v>6573570</v>
      </c>
      <c r="AD128" s="3">
        <f t="shared" si="10"/>
        <v>43444202.775510073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32505550.597959064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58</v>
      </c>
      <c r="C129" s="7"/>
      <c r="D129" s="2" t="e">
        <f t="shared" si="12"/>
        <v>#N/A</v>
      </c>
      <c r="E129" s="2" t="e">
        <f t="shared" si="22"/>
        <v>#N/A</v>
      </c>
      <c r="F129" s="2">
        <v>684988.73181271553</v>
      </c>
      <c r="G129" s="2">
        <f t="shared" si="35"/>
        <v>588938.14285714284</v>
      </c>
      <c r="H129" s="2">
        <f t="shared" si="32"/>
        <v>49489996.842496648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1256735.7142857132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696744.27370947599</v>
      </c>
      <c r="Q129" s="2">
        <f t="shared" si="36"/>
        <v>600000</v>
      </c>
      <c r="R129" s="2">
        <f t="shared" si="33"/>
        <v>50617772.775510103</v>
      </c>
      <c r="S129" s="2">
        <f t="shared" si="17"/>
        <v>588938.14285714179</v>
      </c>
      <c r="T129" s="2">
        <f t="shared" si="18"/>
        <v>11061.857142857043</v>
      </c>
      <c r="U129" s="2">
        <f t="shared" si="19"/>
        <v>600000</v>
      </c>
      <c r="V129" s="2">
        <f t="shared" si="34"/>
        <v>6853372</v>
      </c>
      <c r="W129" s="2">
        <f t="shared" si="20"/>
        <v>279802</v>
      </c>
      <c r="X129" s="2">
        <f t="shared" si="6"/>
        <v>320198</v>
      </c>
      <c r="Y129" s="2">
        <f t="shared" si="30"/>
        <v>43764400.775510073</v>
      </c>
      <c r="Z129" s="2" t="str">
        <f t="shared" si="8"/>
        <v>HERE</v>
      </c>
      <c r="AA129" s="2">
        <f>IF(Z129="HERE",Y129,AA128+Graph!$G$1*1000)</f>
        <v>43764400.775510073</v>
      </c>
      <c r="AB129" s="2">
        <f t="shared" si="21"/>
        <v>320198</v>
      </c>
      <c r="AC129" s="2">
        <f t="shared" si="31"/>
        <v>6853372</v>
      </c>
      <c r="AD129" s="3">
        <f t="shared" si="10"/>
        <v>43764400.775510073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32933493.610459067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59</v>
      </c>
      <c r="C130" s="7"/>
      <c r="D130" s="2" t="e">
        <f t="shared" si="12"/>
        <v>#N/A</v>
      </c>
      <c r="E130" s="2" t="e">
        <f t="shared" si="22"/>
        <v>#N/A</v>
      </c>
      <c r="F130" s="2">
        <v>689003.04801920056</v>
      </c>
      <c r="G130" s="2">
        <f t="shared" si="35"/>
        <v>588938.14285714284</v>
      </c>
      <c r="H130" s="2">
        <f t="shared" si="32"/>
        <v>50078934.98535379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1267797.5714285702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700861.05042016506</v>
      </c>
      <c r="Q130" s="2">
        <f t="shared" si="36"/>
        <v>600000</v>
      </c>
      <c r="R130" s="2">
        <f t="shared" si="33"/>
        <v>51217772.775510103</v>
      </c>
      <c r="S130" s="2">
        <f t="shared" si="17"/>
        <v>588938.14285714179</v>
      </c>
      <c r="T130" s="2">
        <f t="shared" si="18"/>
        <v>11061.857142857043</v>
      </c>
      <c r="U130" s="2">
        <f t="shared" si="19"/>
        <v>600000</v>
      </c>
      <c r="V130" s="2">
        <f t="shared" si="34"/>
        <v>7164387</v>
      </c>
      <c r="W130" s="2">
        <f t="shared" si="20"/>
        <v>311015</v>
      </c>
      <c r="X130" s="2">
        <f t="shared" si="6"/>
        <v>288985</v>
      </c>
      <c r="Y130" s="2">
        <f t="shared" si="30"/>
        <v>44053385.775510073</v>
      </c>
      <c r="Z130" s="2" t="str">
        <f t="shared" si="8"/>
        <v>HERE</v>
      </c>
      <c r="AA130" s="2">
        <f>IF(Z130="HERE",Y130,AA129+Graph!$G$1*1000)</f>
        <v>44053385.775510073</v>
      </c>
      <c r="AB130" s="2">
        <f t="shared" si="21"/>
        <v>288985</v>
      </c>
      <c r="AC130" s="2">
        <f t="shared" si="31"/>
        <v>7164387</v>
      </c>
      <c r="AD130" s="3">
        <f t="shared" si="10"/>
        <v>44053385.775510073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33361436.622959066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60</v>
      </c>
      <c r="C131" s="7"/>
      <c r="D131" s="2" t="e">
        <f t="shared" si="12"/>
        <v>#N/A</v>
      </c>
      <c r="E131" s="2" t="e">
        <f t="shared" si="22"/>
        <v>#N/A</v>
      </c>
      <c r="F131" s="2">
        <v>693017.3642256856</v>
      </c>
      <c r="G131" s="2">
        <f t="shared" si="35"/>
        <v>588938.14285714284</v>
      </c>
      <c r="H131" s="2">
        <f t="shared" si="32"/>
        <v>50667873.128210932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1278859.4285714272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704977.82713085413</v>
      </c>
      <c r="Q131" s="2">
        <f t="shared" si="36"/>
        <v>600000</v>
      </c>
      <c r="R131" s="2">
        <f t="shared" si="33"/>
        <v>51817772.775510103</v>
      </c>
      <c r="S131" s="2">
        <f t="shared" si="17"/>
        <v>588938.14285714179</v>
      </c>
      <c r="T131" s="2">
        <f t="shared" si="18"/>
        <v>11061.857142857043</v>
      </c>
      <c r="U131" s="2">
        <f t="shared" si="19"/>
        <v>600000</v>
      </c>
      <c r="V131" s="2">
        <f t="shared" si="34"/>
        <v>7447199</v>
      </c>
      <c r="W131" s="2">
        <f t="shared" si="20"/>
        <v>282812</v>
      </c>
      <c r="X131" s="2">
        <f t="shared" si="6"/>
        <v>317188</v>
      </c>
      <c r="Y131" s="2">
        <f t="shared" si="30"/>
        <v>44370573.775510073</v>
      </c>
      <c r="Z131" s="2" t="str">
        <f t="shared" si="8"/>
        <v>HERE</v>
      </c>
      <c r="AA131" s="2">
        <f>IF(Z131="HERE",Y131,AA130+Graph!$G$1*1000)</f>
        <v>44370573.775510073</v>
      </c>
      <c r="AB131" s="2">
        <f t="shared" si="21"/>
        <v>317188</v>
      </c>
      <c r="AC131" s="2">
        <f t="shared" si="31"/>
        <v>7447199</v>
      </c>
      <c r="AD131" s="3">
        <f t="shared" si="10"/>
        <v>44370573.775510073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33789379.635459065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61</v>
      </c>
      <c r="C132" s="7"/>
      <c r="D132" s="2" t="e">
        <f t="shared" si="12"/>
        <v>#N/A</v>
      </c>
      <c r="E132" s="2" t="e">
        <f t="shared" si="22"/>
        <v>#N/A</v>
      </c>
      <c r="F132" s="2">
        <v>697031.68043217063</v>
      </c>
      <c r="G132" s="2">
        <f t="shared" si="35"/>
        <v>588938.14285714284</v>
      </c>
      <c r="H132" s="2">
        <f t="shared" si="32"/>
        <v>51256811.271068074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1289921.2857142843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709094.6038415432</v>
      </c>
      <c r="Q132" s="2">
        <f t="shared" si="36"/>
        <v>600000</v>
      </c>
      <c r="R132" s="2">
        <f t="shared" si="33"/>
        <v>52417772.775510103</v>
      </c>
      <c r="S132" s="2">
        <f t="shared" si="17"/>
        <v>588938.14285714179</v>
      </c>
      <c r="T132" s="2">
        <f t="shared" si="18"/>
        <v>11061.857142857043</v>
      </c>
      <c r="U132" s="2">
        <f t="shared" si="19"/>
        <v>600000</v>
      </c>
      <c r="V132" s="2">
        <f t="shared" si="34"/>
        <v>7891184</v>
      </c>
      <c r="W132" s="2">
        <f t="shared" si="20"/>
        <v>443985</v>
      </c>
      <c r="X132" s="2">
        <f t="shared" si="6"/>
        <v>156015</v>
      </c>
      <c r="Y132" s="2">
        <f t="shared" si="30"/>
        <v>44526588.775510073</v>
      </c>
      <c r="Z132" s="2" t="str">
        <f t="shared" si="8"/>
        <v>HERE</v>
      </c>
      <c r="AA132" s="2">
        <f>IF(Z132="HERE",Y132,AA131+Graph!$G$1*1000)</f>
        <v>44526588.775510073</v>
      </c>
      <c r="AB132" s="2">
        <f t="shared" si="21"/>
        <v>156015</v>
      </c>
      <c r="AC132" s="2">
        <f t="shared" si="31"/>
        <v>7891184</v>
      </c>
      <c r="AD132" s="3">
        <f t="shared" si="10"/>
        <v>44526588.775510073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34217322.647959061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62</v>
      </c>
      <c r="C133" s="7"/>
      <c r="D133" s="2" t="e">
        <f t="shared" si="12"/>
        <v>#N/A</v>
      </c>
      <c r="E133" s="2" t="e">
        <f t="shared" si="22"/>
        <v>#N/A</v>
      </c>
      <c r="F133" s="2">
        <v>701045.99663865566</v>
      </c>
      <c r="G133" s="2">
        <f t="shared" si="35"/>
        <v>588938.14285714284</v>
      </c>
      <c r="H133" s="2">
        <f t="shared" si="32"/>
        <v>51845749.413925216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1300983.1428571413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713211.38055223227</v>
      </c>
      <c r="Q133" s="2">
        <f t="shared" si="36"/>
        <v>600000</v>
      </c>
      <c r="R133" s="2">
        <f t="shared" si="33"/>
        <v>53017772.775510103</v>
      </c>
      <c r="S133" s="2">
        <f t="shared" si="17"/>
        <v>588938.14285714179</v>
      </c>
      <c r="T133" s="2">
        <f t="shared" si="18"/>
        <v>11061.857142857043</v>
      </c>
      <c r="U133" s="2">
        <f t="shared" si="19"/>
        <v>600000</v>
      </c>
      <c r="V133" s="2">
        <f t="shared" si="34"/>
        <v>8378940</v>
      </c>
      <c r="W133" s="2">
        <f t="shared" si="20"/>
        <v>487756</v>
      </c>
      <c r="X133" s="2">
        <f t="shared" si="6"/>
        <v>112244</v>
      </c>
      <c r="Y133" s="2">
        <f t="shared" si="30"/>
        <v>44638832.775510073</v>
      </c>
      <c r="Z133" s="2" t="str">
        <f t="shared" si="8"/>
        <v>HERE</v>
      </c>
      <c r="AA133" s="2">
        <f>IF(Z133="HERE",Y133,AA132+Graph!$G$1*1000)</f>
        <v>44638832.775510073</v>
      </c>
      <c r="AB133" s="2">
        <f t="shared" si="21"/>
        <v>112244</v>
      </c>
      <c r="AC133" s="2">
        <f t="shared" si="31"/>
        <v>8378940</v>
      </c>
      <c r="AD133" s="3">
        <f t="shared" si="10"/>
        <v>44638832.775510073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34645265.660459071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63</v>
      </c>
      <c r="C134" s="7"/>
      <c r="D134" s="2" t="e">
        <f t="shared" si="12"/>
        <v>#N/A</v>
      </c>
      <c r="E134" s="2" t="e">
        <f t="shared" si="22"/>
        <v>#N/A</v>
      </c>
      <c r="F134" s="2">
        <v>705060.3128451407</v>
      </c>
      <c r="G134" s="2">
        <f t="shared" si="35"/>
        <v>588938.14285714284</v>
      </c>
      <c r="H134" s="2">
        <f t="shared" si="32"/>
        <v>52434687.556782357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1312044.9999999984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717328.15726289153</v>
      </c>
      <c r="Q134" s="2">
        <f t="shared" si="36"/>
        <v>600000</v>
      </c>
      <c r="R134" s="2">
        <f t="shared" si="33"/>
        <v>53617772.775510103</v>
      </c>
      <c r="S134" s="2">
        <f t="shared" si="17"/>
        <v>588938.14285714179</v>
      </c>
      <c r="T134" s="2">
        <f t="shared" si="18"/>
        <v>11061.857142857043</v>
      </c>
      <c r="U134" s="2">
        <f t="shared" si="19"/>
        <v>600000</v>
      </c>
      <c r="V134" s="2">
        <f t="shared" si="34"/>
        <v>8977329</v>
      </c>
      <c r="W134" s="2">
        <f t="shared" si="20"/>
        <v>598389</v>
      </c>
      <c r="X134" s="2">
        <f t="shared" si="6"/>
        <v>1611</v>
      </c>
      <c r="Y134" s="2">
        <f t="shared" si="30"/>
        <v>44640443.775510073</v>
      </c>
      <c r="Z134" s="2" t="str">
        <f t="shared" si="8"/>
        <v>HERE</v>
      </c>
      <c r="AA134" s="2">
        <f>IF(Z134="HERE",Y134,AA133+Graph!$G$1*1000)</f>
        <v>44640443.775510073</v>
      </c>
      <c r="AB134" s="2">
        <f t="shared" si="21"/>
        <v>1611</v>
      </c>
      <c r="AC134" s="2">
        <f t="shared" si="31"/>
        <v>8977329</v>
      </c>
      <c r="AD134" s="3">
        <f t="shared" si="10"/>
        <v>44640443.775510073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35073208.672959067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64</v>
      </c>
      <c r="C135" s="7"/>
      <c r="D135" s="2" t="e">
        <f t="shared" si="12"/>
        <v>#N/A</v>
      </c>
      <c r="E135" s="2" t="e">
        <f t="shared" si="22"/>
        <v>#N/A</v>
      </c>
      <c r="F135" s="2">
        <v>709074.62905162573</v>
      </c>
      <c r="G135" s="2">
        <f t="shared" si="35"/>
        <v>588938.14285714284</v>
      </c>
      <c r="H135" s="2">
        <f t="shared" si="32"/>
        <v>53023625.699639499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1323106.8571428554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721444.9339735806</v>
      </c>
      <c r="Q135" s="2">
        <f t="shared" si="36"/>
        <v>600000</v>
      </c>
      <c r="R135" s="2">
        <f t="shared" si="33"/>
        <v>54217772.775510103</v>
      </c>
      <c r="S135" s="2">
        <f t="shared" si="17"/>
        <v>588938.14285714179</v>
      </c>
      <c r="T135" s="2">
        <f t="shared" si="18"/>
        <v>11061.857142857043</v>
      </c>
      <c r="U135" s="2">
        <f t="shared" si="19"/>
        <v>600000</v>
      </c>
      <c r="V135" s="2">
        <f t="shared" si="34"/>
        <v>9296367</v>
      </c>
      <c r="W135" s="2">
        <f t="shared" si="20"/>
        <v>319038</v>
      </c>
      <c r="X135" s="2">
        <f t="shared" si="6"/>
        <v>280962</v>
      </c>
      <c r="Y135" s="2">
        <f t="shared" si="30"/>
        <v>44921405.775510073</v>
      </c>
      <c r="Z135" s="2" t="str">
        <f t="shared" si="8"/>
        <v>HERE</v>
      </c>
      <c r="AA135" s="2">
        <f>IF(Z135="HERE",Y135,AA134+Graph!$G$1*1000)</f>
        <v>44921405.775510073</v>
      </c>
      <c r="AB135" s="2">
        <f t="shared" si="21"/>
        <v>280962</v>
      </c>
      <c r="AC135" s="2">
        <f t="shared" si="31"/>
        <v>9296367</v>
      </c>
      <c r="AD135" s="3">
        <f t="shared" si="10"/>
        <v>44921405.775510073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35501151.68545907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65</v>
      </c>
      <c r="C136" s="7"/>
      <c r="D136" s="2" t="e">
        <f t="shared" si="12"/>
        <v>#N/A</v>
      </c>
      <c r="E136" s="2" t="e">
        <f t="shared" si="22"/>
        <v>#N/A</v>
      </c>
      <c r="F136" s="2">
        <v>713088.94525808096</v>
      </c>
      <c r="G136" s="2">
        <f t="shared" si="35"/>
        <v>588938.14285714284</v>
      </c>
      <c r="H136" s="2">
        <f t="shared" si="32"/>
        <v>53612563.842496641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1334168.7142857125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725561.71068426967</v>
      </c>
      <c r="Q136" s="2">
        <f t="shared" si="36"/>
        <v>600000</v>
      </c>
      <c r="R136" s="2">
        <f t="shared" si="33"/>
        <v>54817772.775510103</v>
      </c>
      <c r="S136" s="2">
        <f t="shared" si="17"/>
        <v>588938.14285714179</v>
      </c>
      <c r="T136" s="2">
        <f t="shared" si="18"/>
        <v>11061.857142857043</v>
      </c>
      <c r="U136" s="2">
        <f t="shared" si="19"/>
        <v>600000</v>
      </c>
      <c r="V136" s="2">
        <f t="shared" si="34"/>
        <v>9646715</v>
      </c>
      <c r="W136" s="2">
        <f t="shared" si="20"/>
        <v>350348</v>
      </c>
      <c r="X136" s="2">
        <f t="shared" si="6"/>
        <v>249652</v>
      </c>
      <c r="Y136" s="2">
        <f t="shared" si="30"/>
        <v>45171057.775510073</v>
      </c>
      <c r="Z136" s="2" t="str">
        <f t="shared" si="8"/>
        <v>HERE</v>
      </c>
      <c r="AA136" s="2">
        <f>IF(Z136="HERE",Y136,AA135+Graph!$G$1*1000)</f>
        <v>45171057.775510073</v>
      </c>
      <c r="AB136" s="2">
        <f t="shared" si="21"/>
        <v>249652</v>
      </c>
      <c r="AC136" s="2">
        <f t="shared" si="31"/>
        <v>9646715</v>
      </c>
      <c r="AD136" s="3">
        <f t="shared" si="10"/>
        <v>45171057.775510073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35929094.697959065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66</v>
      </c>
      <c r="C137" s="7"/>
      <c r="D137" s="2" t="e">
        <f t="shared" si="12"/>
        <v>#N/A</v>
      </c>
      <c r="E137" s="2" t="e">
        <f t="shared" si="22"/>
        <v>#N/A</v>
      </c>
      <c r="F137" s="2">
        <v>717103.26146456599</v>
      </c>
      <c r="G137" s="2">
        <f t="shared" si="35"/>
        <v>588938.14285714284</v>
      </c>
      <c r="H137" s="2">
        <f t="shared" si="32"/>
        <v>54201501.985353783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1345230.5714285695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729678.48739495873</v>
      </c>
      <c r="Q137" s="2">
        <f t="shared" si="36"/>
        <v>600000</v>
      </c>
      <c r="R137" s="2">
        <f t="shared" si="33"/>
        <v>55417772.775510103</v>
      </c>
      <c r="S137" s="2">
        <f t="shared" si="17"/>
        <v>588938.14285714179</v>
      </c>
      <c r="T137" s="2">
        <f t="shared" si="18"/>
        <v>11061.857142857043</v>
      </c>
      <c r="U137" s="2">
        <f t="shared" si="19"/>
        <v>600000</v>
      </c>
      <c r="V137" s="2">
        <f t="shared" si="34"/>
        <v>10021471</v>
      </c>
      <c r="W137" s="2">
        <f t="shared" si="20"/>
        <v>374756</v>
      </c>
      <c r="X137" s="2">
        <f t="shared" si="6"/>
        <v>225244</v>
      </c>
      <c r="Y137" s="2">
        <f t="shared" si="30"/>
        <v>45396301.775510073</v>
      </c>
      <c r="Z137" s="2" t="str">
        <f t="shared" si="8"/>
        <v>HERE</v>
      </c>
      <c r="AA137" s="2">
        <f>IF(Z137="HERE",Y137,AA136+Graph!$G$1*1000)</f>
        <v>45396301.775510073</v>
      </c>
      <c r="AB137" s="2">
        <f t="shared" si="21"/>
        <v>225244</v>
      </c>
      <c r="AC137" s="2">
        <f t="shared" si="31"/>
        <v>10021471</v>
      </c>
      <c r="AD137" s="3">
        <f t="shared" si="10"/>
        <v>45396301.775510073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36292582.847959071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67</v>
      </c>
      <c r="C138" s="7"/>
      <c r="D138" s="2" t="e">
        <f t="shared" si="12"/>
        <v>#N/A</v>
      </c>
      <c r="E138" s="2" t="e">
        <f t="shared" si="22"/>
        <v>#N/A</v>
      </c>
      <c r="F138" s="2">
        <v>721117.57767105103</v>
      </c>
      <c r="G138" s="2">
        <f t="shared" si="35"/>
        <v>588938.14285714284</v>
      </c>
      <c r="H138" s="2">
        <f t="shared" si="32"/>
        <v>54790440.128210925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1356292.4285714265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733795.2641056478</v>
      </c>
      <c r="Q138" s="2">
        <f t="shared" si="36"/>
        <v>600000</v>
      </c>
      <c r="R138" s="2">
        <f t="shared" si="33"/>
        <v>56017772.775510103</v>
      </c>
      <c r="S138" s="2">
        <f t="shared" si="17"/>
        <v>588938.14285714179</v>
      </c>
      <c r="T138" s="2">
        <f t="shared" si="18"/>
        <v>11061.857142857043</v>
      </c>
      <c r="U138" s="2">
        <f t="shared" si="19"/>
        <v>600000</v>
      </c>
      <c r="V138" s="2">
        <f t="shared" si="34"/>
        <v>10490487</v>
      </c>
      <c r="W138" s="2">
        <f t="shared" si="20"/>
        <v>469016</v>
      </c>
      <c r="X138" s="2">
        <f t="shared" si="6"/>
        <v>130984</v>
      </c>
      <c r="Y138" s="2">
        <f t="shared" si="30"/>
        <v>45527285.775510073</v>
      </c>
      <c r="Z138" s="2" t="str">
        <f t="shared" si="8"/>
        <v>HERE</v>
      </c>
      <c r="AA138" s="2">
        <f>IF(Z138="HERE",Y138,AA137+Graph!$G$1*1000)</f>
        <v>45527285.775510073</v>
      </c>
      <c r="AB138" s="2">
        <f t="shared" si="21"/>
        <v>130984</v>
      </c>
      <c r="AC138" s="2">
        <f t="shared" si="31"/>
        <v>10490487</v>
      </c>
      <c r="AD138" s="3">
        <f t="shared" si="10"/>
        <v>45527285.775510073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36595481.297959067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68</v>
      </c>
      <c r="C139" s="7"/>
      <c r="D139" s="2" t="e">
        <f t="shared" si="12"/>
        <v>#N/A</v>
      </c>
      <c r="E139" s="2" t="e">
        <f t="shared" si="22"/>
        <v>#N/A</v>
      </c>
      <c r="F139" s="2">
        <v>725131.89387753606</v>
      </c>
      <c r="G139" s="2">
        <f t="shared" si="35"/>
        <v>588938.14285714284</v>
      </c>
      <c r="H139" s="2">
        <f t="shared" si="32"/>
        <v>55379378.271068066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1367354.2857142836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737912.04081633687</v>
      </c>
      <c r="Q139" s="2">
        <f t="shared" si="36"/>
        <v>600000</v>
      </c>
      <c r="R139" s="2">
        <f t="shared" si="33"/>
        <v>56617772.775510103</v>
      </c>
      <c r="S139" s="2">
        <f t="shared" si="17"/>
        <v>588938.14285714179</v>
      </c>
      <c r="T139" s="2">
        <f t="shared" si="18"/>
        <v>11061.857142857043</v>
      </c>
      <c r="U139" s="2">
        <f t="shared" si="19"/>
        <v>600000</v>
      </c>
      <c r="V139" s="2">
        <f t="shared" si="34"/>
        <v>10971047</v>
      </c>
      <c r="W139" s="2">
        <f t="shared" si="20"/>
        <v>480560</v>
      </c>
      <c r="X139" s="2">
        <f t="shared" si="6"/>
        <v>119440</v>
      </c>
      <c r="Y139" s="2">
        <f t="shared" si="30"/>
        <v>45646725.775510073</v>
      </c>
      <c r="Z139" s="2" t="str">
        <f t="shared" si="8"/>
        <v>HERE</v>
      </c>
      <c r="AA139" s="2">
        <f>IF(Z139="HERE",Y139,AA138+Graph!$G$1*1000)</f>
        <v>45646725.775510073</v>
      </c>
      <c r="AB139" s="2">
        <f t="shared" si="21"/>
        <v>119440</v>
      </c>
      <c r="AC139" s="2">
        <f t="shared" si="31"/>
        <v>10971047</v>
      </c>
      <c r="AD139" s="3">
        <f t="shared" si="10"/>
        <v>45646725.775510073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36866291.397959061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69</v>
      </c>
      <c r="C140" s="7"/>
      <c r="D140" s="2" t="e">
        <f t="shared" si="12"/>
        <v>#N/A</v>
      </c>
      <c r="E140" s="2" t="e">
        <f t="shared" si="22"/>
        <v>#N/A</v>
      </c>
      <c r="F140" s="2">
        <v>729146.21008402109</v>
      </c>
      <c r="G140" s="2">
        <f t="shared" si="35"/>
        <v>588938.14285714284</v>
      </c>
      <c r="H140" s="2">
        <f t="shared" si="32"/>
        <v>55968316.413925208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1378416.1428571406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742028.81752699614</v>
      </c>
      <c r="Q140" s="2">
        <f t="shared" si="36"/>
        <v>600000</v>
      </c>
      <c r="R140" s="2">
        <f t="shared" si="33"/>
        <v>57217772.775510103</v>
      </c>
      <c r="S140" s="2">
        <f t="shared" si="17"/>
        <v>588938.14285714179</v>
      </c>
      <c r="T140" s="2">
        <f t="shared" si="18"/>
        <v>11061.857142857043</v>
      </c>
      <c r="U140" s="2">
        <f t="shared" si="19"/>
        <v>600000</v>
      </c>
      <c r="V140" s="2">
        <f t="shared" si="34"/>
        <v>11465210</v>
      </c>
      <c r="W140" s="2">
        <f t="shared" si="20"/>
        <v>494163</v>
      </c>
      <c r="X140" s="2">
        <f t="shared" si="6"/>
        <v>105837</v>
      </c>
      <c r="Y140" s="2">
        <f t="shared" si="30"/>
        <v>45752562.775510073</v>
      </c>
      <c r="Z140" s="2" t="str">
        <f t="shared" si="8"/>
        <v>HERE</v>
      </c>
      <c r="AA140" s="2">
        <f>IF(Z140="HERE",Y140,AA139+Graph!$G$1*1000)</f>
        <v>45752562.775510073</v>
      </c>
      <c r="AB140" s="2">
        <f t="shared" si="21"/>
        <v>105837</v>
      </c>
      <c r="AC140" s="2">
        <f t="shared" si="31"/>
        <v>11465210</v>
      </c>
      <c r="AD140" s="3">
        <f t="shared" si="10"/>
        <v>45752562.775510073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37130693.347959071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70</v>
      </c>
      <c r="C141" s="7"/>
      <c r="D141" s="2" t="e">
        <f t="shared" si="12"/>
        <v>#N/A</v>
      </c>
      <c r="E141" s="2" t="e">
        <f t="shared" si="22"/>
        <v>#N/A</v>
      </c>
      <c r="F141" s="2">
        <v>733160.52629050612</v>
      </c>
      <c r="G141" s="2">
        <f t="shared" si="35"/>
        <v>588938.14285714284</v>
      </c>
      <c r="H141" s="2">
        <f t="shared" si="32"/>
        <v>56557254.55678235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1389477.9999999977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746145.5942376852</v>
      </c>
      <c r="Q141" s="2">
        <f t="shared" si="36"/>
        <v>600000</v>
      </c>
      <c r="R141" s="2">
        <f t="shared" si="33"/>
        <v>57817772.775510103</v>
      </c>
      <c r="S141" s="2">
        <f t="shared" si="17"/>
        <v>588938.14285714179</v>
      </c>
      <c r="T141" s="2">
        <f t="shared" si="18"/>
        <v>11061.857142857043</v>
      </c>
      <c r="U141" s="2">
        <f t="shared" si="19"/>
        <v>600000</v>
      </c>
      <c r="V141" s="2">
        <f t="shared" si="34"/>
        <v>12014288</v>
      </c>
      <c r="W141" s="2">
        <f t="shared" si="20"/>
        <v>549078</v>
      </c>
      <c r="X141" s="2">
        <f t="shared" si="6"/>
        <v>50922</v>
      </c>
      <c r="Y141" s="2">
        <f t="shared" si="30"/>
        <v>45803484.775510073</v>
      </c>
      <c r="Z141" s="2" t="str">
        <f t="shared" si="8"/>
        <v>HERE</v>
      </c>
      <c r="AA141" s="2">
        <f>IF(Z141="HERE",Y141,AA140+Graph!$G$1*1000)</f>
        <v>45803484.775510073</v>
      </c>
      <c r="AB141" s="2">
        <f t="shared" si="21"/>
        <v>50922</v>
      </c>
      <c r="AC141" s="2">
        <f t="shared" si="31"/>
        <v>12014288</v>
      </c>
      <c r="AD141" s="3">
        <f t="shared" si="10"/>
        <v>45803484.775510073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37434465.597959071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71</v>
      </c>
      <c r="C142" s="7"/>
      <c r="D142" s="2" t="e">
        <f t="shared" si="12"/>
        <v>#N/A</v>
      </c>
      <c r="E142" s="2" t="e">
        <f t="shared" si="22"/>
        <v>#N/A</v>
      </c>
      <c r="F142" s="2">
        <v>737174.84249699116</v>
      </c>
      <c r="G142" s="2">
        <f t="shared" si="35"/>
        <v>588938.14285714284</v>
      </c>
      <c r="H142" s="2">
        <f t="shared" si="32"/>
        <v>57146192.699639492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1400539.8571428547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750262.37094837427</v>
      </c>
      <c r="Q142" s="2">
        <f t="shared" si="36"/>
        <v>600000</v>
      </c>
      <c r="R142" s="2">
        <f t="shared" si="33"/>
        <v>58417772.775510103</v>
      </c>
      <c r="S142" s="2">
        <f t="shared" si="17"/>
        <v>588938.14285714179</v>
      </c>
      <c r="T142" s="2">
        <f t="shared" si="18"/>
        <v>11061.857142857043</v>
      </c>
      <c r="U142" s="2">
        <f t="shared" si="19"/>
        <v>600000</v>
      </c>
      <c r="V142" s="2">
        <f t="shared" si="34"/>
        <v>12294006</v>
      </c>
      <c r="W142" s="2">
        <f t="shared" si="20"/>
        <v>279718</v>
      </c>
      <c r="X142" s="2">
        <f t="shared" si="6"/>
        <v>320282</v>
      </c>
      <c r="Y142" s="2">
        <f t="shared" si="30"/>
        <v>46123766.775510073</v>
      </c>
      <c r="Z142" s="2" t="str">
        <f t="shared" si="8"/>
        <v>HERE</v>
      </c>
      <c r="AA142" s="2">
        <f>IF(Z142="HERE",Y142,AA141+Graph!$G$1*1000)</f>
        <v>46123766.775510073</v>
      </c>
      <c r="AB142" s="2">
        <f t="shared" si="21"/>
        <v>320282</v>
      </c>
      <c r="AC142" s="2">
        <f t="shared" si="31"/>
        <v>12294006</v>
      </c>
      <c r="AD142" s="3">
        <f t="shared" si="10"/>
        <v>46123766.775510073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37782869.647959061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72</v>
      </c>
      <c r="C143" s="7"/>
      <c r="D143" s="2" t="e">
        <f t="shared" si="12"/>
        <v>#N/A</v>
      </c>
      <c r="E143" s="2" t="e">
        <f t="shared" si="22"/>
        <v>#N/A</v>
      </c>
      <c r="F143" s="2">
        <v>741189.15870347619</v>
      </c>
      <c r="G143" s="2">
        <f t="shared" si="35"/>
        <v>588938.14285714284</v>
      </c>
      <c r="H143" s="2">
        <f t="shared" si="32"/>
        <v>57735130.842496634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1411601.7142857118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754379.14765906334</v>
      </c>
      <c r="Q143" s="2">
        <f t="shared" si="36"/>
        <v>600000</v>
      </c>
      <c r="R143" s="2">
        <f t="shared" si="33"/>
        <v>59017772.775510103</v>
      </c>
      <c r="S143" s="2">
        <f t="shared" si="17"/>
        <v>588938.14285714179</v>
      </c>
      <c r="T143" s="2">
        <f t="shared" si="18"/>
        <v>11061.857142857043</v>
      </c>
      <c r="U143" s="2">
        <f t="shared" si="19"/>
        <v>600000</v>
      </c>
      <c r="V143" s="2">
        <f t="shared" si="34"/>
        <v>12646486</v>
      </c>
      <c r="W143" s="2">
        <f t="shared" si="20"/>
        <v>352480</v>
      </c>
      <c r="X143" s="2">
        <f t="shared" si="6"/>
        <v>247520</v>
      </c>
      <c r="Y143" s="2">
        <f t="shared" si="30"/>
        <v>46371286.775510073</v>
      </c>
      <c r="Z143" s="2" t="str">
        <f t="shared" si="8"/>
        <v>HERE</v>
      </c>
      <c r="AA143" s="2">
        <f>IF(Z143="HERE",Y143,AA142+Graph!$G$1*1000)</f>
        <v>46371286.775510073</v>
      </c>
      <c r="AB143" s="2">
        <f t="shared" si="21"/>
        <v>247520</v>
      </c>
      <c r="AC143" s="2">
        <f t="shared" si="31"/>
        <v>12646486</v>
      </c>
      <c r="AD143" s="3">
        <f t="shared" si="10"/>
        <v>46371286.775510073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38149405.047959067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73</v>
      </c>
      <c r="C144" s="7"/>
      <c r="D144" s="2" t="e">
        <f t="shared" si="12"/>
        <v>#N/A</v>
      </c>
      <c r="E144" s="2" t="e">
        <f t="shared" si="22"/>
        <v>#N/A</v>
      </c>
      <c r="F144" s="2">
        <v>745203.47490996122</v>
      </c>
      <c r="G144" s="2">
        <f t="shared" si="35"/>
        <v>588938.14285714284</v>
      </c>
      <c r="H144" s="2">
        <f t="shared" si="32"/>
        <v>58324068.985353775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1422663.5714285688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758495.92436975241</v>
      </c>
      <c r="Q144" s="2">
        <f t="shared" si="36"/>
        <v>600000</v>
      </c>
      <c r="R144" s="2">
        <f t="shared" si="33"/>
        <v>59617772.775510103</v>
      </c>
      <c r="S144" s="2">
        <f t="shared" si="17"/>
        <v>588938.14285714179</v>
      </c>
      <c r="T144" s="2">
        <f t="shared" si="18"/>
        <v>11061.857142857043</v>
      </c>
      <c r="U144" s="2">
        <f t="shared" si="19"/>
        <v>600000</v>
      </c>
      <c r="V144" s="2">
        <f t="shared" si="34"/>
        <v>13058298</v>
      </c>
      <c r="W144" s="2">
        <f t="shared" si="20"/>
        <v>411812</v>
      </c>
      <c r="X144" s="2">
        <f t="shared" si="6"/>
        <v>188188</v>
      </c>
      <c r="Y144" s="2">
        <f t="shared" si="30"/>
        <v>46559474.775510073</v>
      </c>
      <c r="Z144" s="2" t="str">
        <f t="shared" si="8"/>
        <v>HERE</v>
      </c>
      <c r="AA144" s="2">
        <f>IF(Z144="HERE",Y144,AA143+Graph!$G$1*1000)</f>
        <v>46559474.775510073</v>
      </c>
      <c r="AB144" s="2">
        <f t="shared" si="21"/>
        <v>188188</v>
      </c>
      <c r="AC144" s="2">
        <f t="shared" si="31"/>
        <v>13058298</v>
      </c>
      <c r="AD144" s="3">
        <f t="shared" si="10"/>
        <v>46559474.775510073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38397716.49795907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74</v>
      </c>
      <c r="C145" s="7"/>
      <c r="D145" s="2" t="e">
        <f t="shared" si="12"/>
        <v>#N/A</v>
      </c>
      <c r="E145" s="2" t="e">
        <f t="shared" si="22"/>
        <v>#N/A</v>
      </c>
      <c r="F145" s="2">
        <v>749217.79111644626</v>
      </c>
      <c r="G145" s="2">
        <f t="shared" si="35"/>
        <v>588938.14285714284</v>
      </c>
      <c r="H145" s="2">
        <f t="shared" si="32"/>
        <v>58913007.128210917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1433725.4285714258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762612.70108044147</v>
      </c>
      <c r="Q145" s="2">
        <f t="shared" si="36"/>
        <v>600000</v>
      </c>
      <c r="R145" s="2">
        <f t="shared" si="33"/>
        <v>60217772.775510103</v>
      </c>
      <c r="S145" s="2">
        <f t="shared" si="17"/>
        <v>588938.14285714179</v>
      </c>
      <c r="T145" s="2">
        <f t="shared" si="18"/>
        <v>11061.857142857043</v>
      </c>
      <c r="U145" s="2">
        <f t="shared" si="19"/>
        <v>600000</v>
      </c>
      <c r="V145" s="2">
        <f t="shared" si="34"/>
        <v>13509108</v>
      </c>
      <c r="W145" s="2">
        <f t="shared" si="20"/>
        <v>450810</v>
      </c>
      <c r="X145" s="2">
        <f t="shared" si="6"/>
        <v>149190</v>
      </c>
      <c r="Y145" s="2">
        <f t="shared" si="30"/>
        <v>46708664.775510073</v>
      </c>
      <c r="Z145" s="2" t="str">
        <f t="shared" si="8"/>
        <v>HERE</v>
      </c>
      <c r="AA145" s="2">
        <f>IF(Z145="HERE",Y145,AA144+Graph!$G$1*1000)</f>
        <v>46708664.775510073</v>
      </c>
      <c r="AB145" s="2">
        <f t="shared" si="21"/>
        <v>149190</v>
      </c>
      <c r="AC145" s="2">
        <f t="shared" si="31"/>
        <v>13509108</v>
      </c>
      <c r="AD145" s="3">
        <f t="shared" si="10"/>
        <v>46708664.775510073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38628734.697959065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75</v>
      </c>
      <c r="C146" s="7"/>
      <c r="D146" s="2" t="e">
        <f t="shared" si="12"/>
        <v>#N/A</v>
      </c>
      <c r="E146" s="2" t="e">
        <f t="shared" si="22"/>
        <v>#N/A</v>
      </c>
      <c r="F146" s="2">
        <v>753232.10732293129</v>
      </c>
      <c r="G146" s="2">
        <f t="shared" si="35"/>
        <v>588938.14285714284</v>
      </c>
      <c r="H146" s="2">
        <f t="shared" si="32"/>
        <v>59501945.271068059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1444787.2857142829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766729.47779110074</v>
      </c>
      <c r="Q146" s="2">
        <f t="shared" si="36"/>
        <v>600000</v>
      </c>
      <c r="R146" s="2">
        <f t="shared" si="33"/>
        <v>60817772.775510103</v>
      </c>
      <c r="S146" s="2">
        <f t="shared" si="17"/>
        <v>588938.14285714179</v>
      </c>
      <c r="T146" s="2">
        <f t="shared" si="18"/>
        <v>11061.857142857043</v>
      </c>
      <c r="U146" s="2">
        <f t="shared" si="19"/>
        <v>600000</v>
      </c>
      <c r="V146" s="2">
        <f t="shared" si="34"/>
        <v>14012224</v>
      </c>
      <c r="W146" s="2">
        <f t="shared" si="20"/>
        <v>503116</v>
      </c>
      <c r="X146" s="2">
        <f t="shared" si="6"/>
        <v>96884</v>
      </c>
      <c r="Y146" s="2">
        <f t="shared" si="30"/>
        <v>46805548.775510073</v>
      </c>
      <c r="Z146" s="2" t="str">
        <f t="shared" si="8"/>
        <v>HERE</v>
      </c>
      <c r="AA146" s="2">
        <f>IF(Z146="HERE",Y146,AA145+Graph!$G$1*1000)</f>
        <v>46805548.775510073</v>
      </c>
      <c r="AB146" s="2">
        <f t="shared" si="21"/>
        <v>96884</v>
      </c>
      <c r="AC146" s="2">
        <f t="shared" si="31"/>
        <v>14012224</v>
      </c>
      <c r="AD146" s="3">
        <f t="shared" si="10"/>
        <v>46805548.775510073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38820357.947959065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76</v>
      </c>
      <c r="C147" s="7"/>
      <c r="D147" s="2" t="e">
        <f t="shared" si="12"/>
        <v>#N/A</v>
      </c>
      <c r="E147" s="2" t="e">
        <f t="shared" si="22"/>
        <v>#N/A</v>
      </c>
      <c r="F147" s="2">
        <v>757246.42352941632</v>
      </c>
      <c r="G147" s="2">
        <f t="shared" si="35"/>
        <v>588938.14285714284</v>
      </c>
      <c r="H147" s="2">
        <f t="shared" si="32"/>
        <v>60090883.413925201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1455849.1428571399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770846.25450178981</v>
      </c>
      <c r="Q147" s="2">
        <f t="shared" si="36"/>
        <v>600000</v>
      </c>
      <c r="R147" s="2">
        <f t="shared" si="33"/>
        <v>61417772.775510103</v>
      </c>
      <c r="S147" s="2">
        <f t="shared" si="17"/>
        <v>588938.14285714179</v>
      </c>
      <c r="T147" s="2">
        <f t="shared" si="18"/>
        <v>11061.857142857043</v>
      </c>
      <c r="U147" s="2">
        <f t="shared" si="19"/>
        <v>600000</v>
      </c>
      <c r="V147" s="2">
        <f t="shared" si="34"/>
        <v>14556827</v>
      </c>
      <c r="W147" s="2">
        <f t="shared" si="20"/>
        <v>544603</v>
      </c>
      <c r="X147" s="2">
        <f t="shared" si="6"/>
        <v>55397</v>
      </c>
      <c r="Y147" s="2">
        <f t="shared" si="30"/>
        <v>46860945.775510073</v>
      </c>
      <c r="Z147" s="2" t="str">
        <f t="shared" si="8"/>
        <v>HERE</v>
      </c>
      <c r="AA147" s="2">
        <f>IF(Z147="HERE",Y147,AA146+Graph!$G$1*1000)</f>
        <v>46860945.775510073</v>
      </c>
      <c r="AB147" s="2">
        <f t="shared" si="21"/>
        <v>55397</v>
      </c>
      <c r="AC147" s="2">
        <f t="shared" si="31"/>
        <v>14556827</v>
      </c>
      <c r="AD147" s="3">
        <f t="shared" si="10"/>
        <v>46860945.775510073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38953847.147959061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77</v>
      </c>
      <c r="C148" s="7"/>
      <c r="D148" s="2" t="e">
        <f t="shared" si="12"/>
        <v>#N/A</v>
      </c>
      <c r="E148" s="2" t="e">
        <f t="shared" si="22"/>
        <v>#N/A</v>
      </c>
      <c r="F148" s="2">
        <v>761260.73973587155</v>
      </c>
      <c r="G148" s="2">
        <f t="shared" si="35"/>
        <v>588938.14285714284</v>
      </c>
      <c r="H148" s="2">
        <f t="shared" si="32"/>
        <v>60679821.556782342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1466910.999999997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774963.03121247888</v>
      </c>
      <c r="Q148" s="2">
        <f t="shared" si="36"/>
        <v>600000</v>
      </c>
      <c r="R148" s="2">
        <f t="shared" si="33"/>
        <v>62017772.775510103</v>
      </c>
      <c r="S148" s="2">
        <f t="shared" si="17"/>
        <v>588938.14285714179</v>
      </c>
      <c r="T148" s="2">
        <f t="shared" si="18"/>
        <v>11061.857142857043</v>
      </c>
      <c r="U148" s="2">
        <f t="shared" si="19"/>
        <v>600000</v>
      </c>
      <c r="V148" s="2">
        <f t="shared" si="34"/>
        <v>15062189</v>
      </c>
      <c r="W148" s="2">
        <f t="shared" si="20"/>
        <v>505362</v>
      </c>
      <c r="X148" s="2">
        <f t="shared" si="6"/>
        <v>94638</v>
      </c>
      <c r="Y148" s="2">
        <f t="shared" si="30"/>
        <v>46955583.775510073</v>
      </c>
      <c r="Z148" s="2" t="str">
        <f t="shared" si="8"/>
        <v>HERE</v>
      </c>
      <c r="AA148" s="2">
        <f>IF(Z148="HERE",Y148,AA147+Graph!$G$1*1000)</f>
        <v>46955583.775510073</v>
      </c>
      <c r="AB148" s="2">
        <f t="shared" si="21"/>
        <v>94638</v>
      </c>
      <c r="AC148" s="2">
        <f t="shared" si="31"/>
        <v>15062189</v>
      </c>
      <c r="AD148" s="3">
        <f t="shared" si="10"/>
        <v>46955583.775510073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39075672.647959061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78</v>
      </c>
      <c r="C149" s="7"/>
      <c r="D149" s="2" t="e">
        <f t="shared" si="12"/>
        <v>#N/A</v>
      </c>
      <c r="E149" s="2" t="e">
        <f t="shared" si="22"/>
        <v>#N/A</v>
      </c>
      <c r="F149" s="2">
        <v>765275.05594235659</v>
      </c>
      <c r="G149" s="2">
        <f t="shared" si="35"/>
        <v>588938.14285714284</v>
      </c>
      <c r="H149" s="2">
        <f t="shared" si="32"/>
        <v>61268759.699639484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1477972.857142854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779079.80792316794</v>
      </c>
      <c r="Q149" s="2">
        <f t="shared" si="36"/>
        <v>600000</v>
      </c>
      <c r="R149" s="2">
        <f t="shared" si="33"/>
        <v>62617772.775510103</v>
      </c>
      <c r="S149" s="2">
        <f t="shared" si="17"/>
        <v>588938.14285714179</v>
      </c>
      <c r="T149" s="2">
        <f t="shared" si="18"/>
        <v>11061.857142857043</v>
      </c>
      <c r="U149" s="2">
        <f t="shared" si="19"/>
        <v>600000</v>
      </c>
      <c r="V149" s="2">
        <f t="shared" si="34"/>
        <v>15300151</v>
      </c>
      <c r="W149" s="2">
        <f t="shared" si="20"/>
        <v>237962</v>
      </c>
      <c r="X149" s="2">
        <f t="shared" si="6"/>
        <v>362038</v>
      </c>
      <c r="Y149" s="2">
        <f t="shared" si="30"/>
        <v>47317621.775510073</v>
      </c>
      <c r="Z149" s="2" t="str">
        <f t="shared" si="8"/>
        <v>HERE</v>
      </c>
      <c r="AA149" s="2">
        <f>IF(Z149="HERE",Y149,AA148+Graph!$G$1*1000)</f>
        <v>47317621.775510073</v>
      </c>
      <c r="AB149" s="2">
        <f t="shared" si="21"/>
        <v>362038</v>
      </c>
      <c r="AC149" s="2">
        <f t="shared" si="31"/>
        <v>15300151</v>
      </c>
      <c r="AD149" s="3">
        <f t="shared" si="10"/>
        <v>47317621.775510073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39428460.99795907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79</v>
      </c>
      <c r="C150" s="7"/>
      <c r="D150" s="2" t="e">
        <f t="shared" si="12"/>
        <v>#N/A</v>
      </c>
      <c r="E150" s="2" t="e">
        <f t="shared" si="22"/>
        <v>#N/A</v>
      </c>
      <c r="F150" s="2">
        <v>769289.37214884162</v>
      </c>
      <c r="G150" s="2">
        <f t="shared" si="35"/>
        <v>588938.14285714284</v>
      </c>
      <c r="H150" s="2">
        <f t="shared" si="32"/>
        <v>61857697.842496626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1489034.7142857111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783196.58463385701</v>
      </c>
      <c r="Q150" s="2">
        <f t="shared" si="36"/>
        <v>600000</v>
      </c>
      <c r="R150" s="2">
        <f t="shared" si="33"/>
        <v>63217772.775510103</v>
      </c>
      <c r="S150" s="2">
        <f t="shared" si="17"/>
        <v>588938.14285714179</v>
      </c>
      <c r="T150" s="2">
        <f t="shared" si="18"/>
        <v>11061.857142857043</v>
      </c>
      <c r="U150" s="2">
        <f t="shared" si="19"/>
        <v>600000</v>
      </c>
      <c r="V150" s="2">
        <f t="shared" si="34"/>
        <v>15576107</v>
      </c>
      <c r="W150" s="2">
        <f t="shared" si="20"/>
        <v>275956</v>
      </c>
      <c r="X150" s="2">
        <f t="shared" si="6"/>
        <v>324044</v>
      </c>
      <c r="Y150" s="2">
        <f t="shared" si="30"/>
        <v>47641665.775510073</v>
      </c>
      <c r="Z150" s="2" t="str">
        <f t="shared" si="8"/>
        <v>HERE</v>
      </c>
      <c r="AA150" s="2">
        <f>IF(Z150="HERE",Y150,AA149+Graph!$G$1*1000)</f>
        <v>47641665.775510073</v>
      </c>
      <c r="AB150" s="2">
        <f t="shared" si="21"/>
        <v>324044</v>
      </c>
      <c r="AC150" s="2">
        <f t="shared" si="31"/>
        <v>15576107</v>
      </c>
      <c r="AD150" s="3">
        <f t="shared" si="10"/>
        <v>47641665.775510073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39730629.297959067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80</v>
      </c>
      <c r="C151" s="7"/>
      <c r="D151" s="2" t="e">
        <f t="shared" si="12"/>
        <v>#N/A</v>
      </c>
      <c r="E151" s="2" t="e">
        <f t="shared" si="22"/>
        <v>#N/A</v>
      </c>
      <c r="F151" s="2">
        <v>773303.68835532665</v>
      </c>
      <c r="G151" s="2">
        <f t="shared" si="35"/>
        <v>588938.14285714284</v>
      </c>
      <c r="H151" s="2">
        <f t="shared" si="32"/>
        <v>62446635.985353768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1500096.5714285681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787313.36134454608</v>
      </c>
      <c r="Q151" s="2">
        <f t="shared" si="36"/>
        <v>600000</v>
      </c>
      <c r="R151" s="2">
        <f t="shared" si="33"/>
        <v>63817772.775510103</v>
      </c>
      <c r="S151" s="2">
        <f t="shared" si="17"/>
        <v>588938.14285714179</v>
      </c>
      <c r="T151" s="2">
        <f t="shared" si="18"/>
        <v>11061.857142857043</v>
      </c>
      <c r="U151" s="2">
        <f t="shared" si="19"/>
        <v>600000</v>
      </c>
      <c r="V151" s="2">
        <f t="shared" si="34"/>
        <v>15940972</v>
      </c>
      <c r="W151" s="2">
        <f t="shared" si="20"/>
        <v>364865</v>
      </c>
      <c r="X151" s="2">
        <f t="shared" si="6"/>
        <v>235135</v>
      </c>
      <c r="Y151" s="2">
        <f t="shared" si="30"/>
        <v>47876800.775510073</v>
      </c>
      <c r="Z151" s="2" t="str">
        <f t="shared" si="8"/>
        <v>HERE</v>
      </c>
      <c r="AA151" s="2">
        <f>IF(Z151="HERE",Y151,AA150+Graph!$G$1*1000)</f>
        <v>47876800.775510073</v>
      </c>
      <c r="AB151" s="2">
        <f t="shared" si="21"/>
        <v>235135</v>
      </c>
      <c r="AC151" s="2">
        <f t="shared" si="31"/>
        <v>15940972</v>
      </c>
      <c r="AD151" s="3">
        <f t="shared" si="10"/>
        <v>47876800.775510073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40006266.547959067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81</v>
      </c>
      <c r="C152" s="7"/>
      <c r="D152" s="2" t="e">
        <f t="shared" si="12"/>
        <v>#N/A</v>
      </c>
      <c r="E152" s="2" t="e">
        <f t="shared" si="22"/>
        <v>#N/A</v>
      </c>
      <c r="F152" s="2">
        <v>777318.00456181169</v>
      </c>
      <c r="G152" s="2">
        <f t="shared" si="35"/>
        <v>588938.14285714284</v>
      </c>
      <c r="H152" s="2">
        <f t="shared" si="32"/>
        <v>63035574.12821091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1511158.4285714251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791430.13805520535</v>
      </c>
      <c r="Q152" s="2">
        <f t="shared" si="36"/>
        <v>600000</v>
      </c>
      <c r="R152" s="2">
        <f t="shared" si="33"/>
        <v>64417772.775510103</v>
      </c>
      <c r="S152" s="2">
        <f t="shared" si="17"/>
        <v>588938.14285714179</v>
      </c>
      <c r="T152" s="2">
        <f t="shared" si="18"/>
        <v>11061.857142857043</v>
      </c>
      <c r="U152" s="2">
        <f t="shared" si="19"/>
        <v>600000</v>
      </c>
      <c r="V152" s="2">
        <f t="shared" si="34"/>
        <v>16423082</v>
      </c>
      <c r="W152" s="2">
        <f t="shared" si="20"/>
        <v>482110</v>
      </c>
      <c r="X152" s="2">
        <f t="shared" si="6"/>
        <v>117890</v>
      </c>
      <c r="Y152" s="2">
        <f t="shared" si="30"/>
        <v>47994690.775510073</v>
      </c>
      <c r="Z152" s="2" t="str">
        <f t="shared" si="8"/>
        <v>HERE</v>
      </c>
      <c r="AA152" s="2">
        <f>IF(Z152="HERE",Y152,AA151+Graph!$G$1*1000)</f>
        <v>47994690.775510073</v>
      </c>
      <c r="AB152" s="2">
        <f t="shared" si="21"/>
        <v>117890</v>
      </c>
      <c r="AC152" s="2">
        <f t="shared" si="31"/>
        <v>16423082</v>
      </c>
      <c r="AD152" s="3">
        <f t="shared" si="10"/>
        <v>47994690.775510073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40305876.347959071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82</v>
      </c>
      <c r="C153" s="7"/>
      <c r="D153" s="2" t="e">
        <f t="shared" si="12"/>
        <v>#N/A</v>
      </c>
      <c r="E153" s="2" t="e">
        <f t="shared" si="22"/>
        <v>#N/A</v>
      </c>
      <c r="F153" s="2">
        <v>781332.32076829672</v>
      </c>
      <c r="G153" s="2">
        <f t="shared" si="35"/>
        <v>588938.14285714284</v>
      </c>
      <c r="H153" s="2">
        <f t="shared" si="32"/>
        <v>63624512.271068051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1522220.2857142822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795546.91476589441</v>
      </c>
      <c r="Q153" s="2">
        <f t="shared" si="36"/>
        <v>600000</v>
      </c>
      <c r="R153" s="2">
        <f t="shared" si="33"/>
        <v>65017772.775510103</v>
      </c>
      <c r="S153" s="2">
        <f t="shared" si="17"/>
        <v>588938.14285714179</v>
      </c>
      <c r="T153" s="2">
        <f t="shared" si="18"/>
        <v>11061.857142857043</v>
      </c>
      <c r="U153" s="2">
        <f t="shared" si="19"/>
        <v>600000</v>
      </c>
      <c r="V153" s="2">
        <f t="shared" si="34"/>
        <v>16875536</v>
      </c>
      <c r="W153" s="2">
        <f t="shared" si="20"/>
        <v>452454</v>
      </c>
      <c r="X153" s="2">
        <f t="shared" si="6"/>
        <v>147546</v>
      </c>
      <c r="Y153" s="2">
        <f t="shared" si="30"/>
        <v>48142236.775510073</v>
      </c>
      <c r="Z153" s="2" t="str">
        <f t="shared" si="8"/>
        <v>HERE</v>
      </c>
      <c r="AA153" s="2">
        <f>IF(Z153="HERE",Y153,AA152+Graph!$G$1*1000)</f>
        <v>48142236.775510073</v>
      </c>
      <c r="AB153" s="2">
        <f t="shared" si="21"/>
        <v>147546</v>
      </c>
      <c r="AC153" s="2">
        <f t="shared" si="31"/>
        <v>16875536</v>
      </c>
      <c r="AD153" s="3">
        <f t="shared" si="10"/>
        <v>48142236.775510073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40468489.097959071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83</v>
      </c>
      <c r="C154" s="7"/>
      <c r="D154" s="2" t="e">
        <f t="shared" si="12"/>
        <v>#N/A</v>
      </c>
      <c r="E154" s="2" t="e">
        <f t="shared" si="22"/>
        <v>#N/A</v>
      </c>
      <c r="F154" s="2">
        <v>785346.63697478175</v>
      </c>
      <c r="G154" s="2">
        <f t="shared" si="35"/>
        <v>588938.14285714284</v>
      </c>
      <c r="H154" s="2">
        <f t="shared" si="32"/>
        <v>64213450.413925193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1533282.1428571392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799663.69147658348</v>
      </c>
      <c r="Q154" s="2">
        <f t="shared" si="36"/>
        <v>600000</v>
      </c>
      <c r="R154" s="2">
        <f t="shared" si="33"/>
        <v>65617772.775510103</v>
      </c>
      <c r="S154" s="2">
        <f t="shared" si="17"/>
        <v>588938.14285714179</v>
      </c>
      <c r="T154" s="2">
        <f t="shared" si="18"/>
        <v>11061.857142857043</v>
      </c>
      <c r="U154" s="2">
        <f t="shared" si="19"/>
        <v>600000</v>
      </c>
      <c r="V154" s="2">
        <f t="shared" si="34"/>
        <v>17247442</v>
      </c>
      <c r="W154" s="2">
        <f t="shared" si="20"/>
        <v>371906</v>
      </c>
      <c r="X154" s="2">
        <f t="shared" si="6"/>
        <v>228094</v>
      </c>
      <c r="Y154" s="2">
        <f t="shared" si="30"/>
        <v>48370330.775510073</v>
      </c>
      <c r="Z154" s="2" t="str">
        <f t="shared" si="8"/>
        <v>HERE</v>
      </c>
      <c r="AA154" s="2">
        <f>IF(Z154="HERE",Y154,AA153+Graph!$G$1*1000)</f>
        <v>48370330.775510073</v>
      </c>
      <c r="AB154" s="2">
        <f t="shared" si="21"/>
        <v>228094</v>
      </c>
      <c r="AC154" s="2">
        <f t="shared" si="31"/>
        <v>17247442</v>
      </c>
      <c r="AD154" s="3">
        <f t="shared" si="10"/>
        <v>48370330.775510073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40593896.49795907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84</v>
      </c>
      <c r="C155" s="7"/>
      <c r="D155" s="2" t="e">
        <f t="shared" si="12"/>
        <v>#N/A</v>
      </c>
      <c r="E155" s="2" t="e">
        <f t="shared" si="22"/>
        <v>#N/A</v>
      </c>
      <c r="F155" s="2">
        <v>789360.95318126678</v>
      </c>
      <c r="G155" s="2">
        <f t="shared" si="35"/>
        <v>588938.14285714284</v>
      </c>
      <c r="H155" s="2">
        <f t="shared" si="32"/>
        <v>64802388.556782335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1544343.9999999963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803780.46818727255</v>
      </c>
      <c r="Q155" s="2">
        <f t="shared" si="36"/>
        <v>600000</v>
      </c>
      <c r="R155" s="2">
        <f t="shared" si="33"/>
        <v>66217772.775510103</v>
      </c>
      <c r="S155" s="2">
        <f t="shared" si="17"/>
        <v>588938.14285714179</v>
      </c>
      <c r="T155" s="2">
        <f t="shared" si="18"/>
        <v>11061.857142857043</v>
      </c>
      <c r="U155" s="2">
        <f t="shared" si="19"/>
        <v>600000</v>
      </c>
      <c r="V155" s="2">
        <f t="shared" si="34"/>
        <v>17582121</v>
      </c>
      <c r="W155" s="2">
        <f t="shared" si="20"/>
        <v>334679</v>
      </c>
      <c r="X155" s="2">
        <f t="shared" si="6"/>
        <v>265321</v>
      </c>
      <c r="Y155" s="2">
        <f t="shared" si="30"/>
        <v>48635651.775510073</v>
      </c>
      <c r="Z155" s="2" t="str">
        <f t="shared" si="8"/>
        <v>HERE</v>
      </c>
      <c r="AA155" s="2">
        <f>IF(Z155="HERE",Y155,AA154+Graph!$G$1*1000)</f>
        <v>48635651.775510073</v>
      </c>
      <c r="AB155" s="2">
        <f t="shared" si="21"/>
        <v>265321</v>
      </c>
      <c r="AC155" s="2">
        <f t="shared" si="31"/>
        <v>17582121</v>
      </c>
      <c r="AD155" s="3">
        <f t="shared" si="10"/>
        <v>48635651.775510073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40625265.847959071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85</v>
      </c>
      <c r="C156" s="7"/>
      <c r="D156" s="2" t="e">
        <f t="shared" si="12"/>
        <v>#N/A</v>
      </c>
      <c r="E156" s="2" t="e">
        <f t="shared" si="22"/>
        <v>#N/A</v>
      </c>
      <c r="F156" s="2">
        <v>793375.26938775182</v>
      </c>
      <c r="G156" s="2">
        <f t="shared" si="35"/>
        <v>588938.14285714284</v>
      </c>
      <c r="H156" s="2">
        <f t="shared" si="32"/>
        <v>65391326.699639477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1555405.8571428533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807897.24489796162</v>
      </c>
      <c r="Q156" s="2">
        <f t="shared" si="36"/>
        <v>600000</v>
      </c>
      <c r="R156" s="2">
        <f t="shared" si="33"/>
        <v>66817772.775510103</v>
      </c>
      <c r="S156" s="2">
        <f t="shared" si="17"/>
        <v>588938.14285714179</v>
      </c>
      <c r="T156" s="2">
        <f t="shared" si="18"/>
        <v>11061.857142857043</v>
      </c>
      <c r="U156" s="2">
        <f t="shared" si="19"/>
        <v>600000</v>
      </c>
      <c r="V156" s="2">
        <f t="shared" si="34"/>
        <v>18038293.708043218</v>
      </c>
      <c r="W156" s="2">
        <f t="shared" si="20"/>
        <v>456172.70804321766</v>
      </c>
      <c r="X156" s="2">
        <f t="shared" si="6"/>
        <v>143827.29195678234</v>
      </c>
      <c r="Y156" s="2">
        <f t="shared" si="30"/>
        <v>48779479.067466855</v>
      </c>
      <c r="Z156" s="2" t="str">
        <f t="shared" si="8"/>
        <v>HERE</v>
      </c>
      <c r="AA156" s="2">
        <f>IF(Z156="HERE",Y156,AA155+Graph!$G$1*1000)</f>
        <v>48779479.067466855</v>
      </c>
      <c r="AB156" s="2">
        <f t="shared" si="21"/>
        <v>143827.29195678234</v>
      </c>
      <c r="AC156" s="2">
        <f t="shared" si="31"/>
        <v>18038293.708043218</v>
      </c>
      <c r="AD156" s="3">
        <f t="shared" si="10"/>
        <v>48779479.067466855</v>
      </c>
      <c r="AE156" s="2">
        <f>IF(AE154&gt;=52800000,52800000,IF(AB135=Graph!G$1*1000,AE155+Graph!G$1*1000,AC156))</f>
        <v>18038293.708043218</v>
      </c>
      <c r="AF156" s="3">
        <f t="shared" si="11"/>
        <v>18038293.708043218</v>
      </c>
      <c r="AG156" s="3">
        <f t="shared" si="29"/>
        <v>40894083.547959067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86</v>
      </c>
      <c r="C157" s="7"/>
      <c r="D157" s="2" t="e">
        <f t="shared" si="12"/>
        <v>#N/A</v>
      </c>
      <c r="E157" s="2" t="e">
        <f t="shared" si="22"/>
        <v>#N/A</v>
      </c>
      <c r="F157" s="2">
        <v>797389.58559423685</v>
      </c>
      <c r="G157" s="2">
        <f t="shared" si="35"/>
        <v>588938.14285714284</v>
      </c>
      <c r="H157" s="2">
        <f t="shared" si="32"/>
        <v>65980264.842496619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1566467.7142857104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812014.02160865068</v>
      </c>
      <c r="Q157" s="2">
        <f t="shared" si="36"/>
        <v>600000</v>
      </c>
      <c r="R157" s="2">
        <f t="shared" si="33"/>
        <v>67417772.775510103</v>
      </c>
      <c r="S157" s="2">
        <f t="shared" si="17"/>
        <v>588938.14285714179</v>
      </c>
      <c r="T157" s="2">
        <f t="shared" si="18"/>
        <v>11061.857142857043</v>
      </c>
      <c r="U157" s="2">
        <f t="shared" si="19"/>
        <v>600000</v>
      </c>
      <c r="V157" s="2">
        <f t="shared" si="34"/>
        <v>18498480.73229292</v>
      </c>
      <c r="W157" s="2">
        <f t="shared" si="20"/>
        <v>460187.02424970269</v>
      </c>
      <c r="X157" s="2">
        <f t="shared" si="6"/>
        <v>139812.97575029731</v>
      </c>
      <c r="Y157" s="2">
        <f t="shared" si="30"/>
        <v>48919292.043217152</v>
      </c>
      <c r="Z157" s="2" t="str">
        <f t="shared" si="8"/>
        <v>HERE</v>
      </c>
      <c r="AA157" s="2">
        <f>IF(Z157="HERE",Y157,AA156+Graph!$G$1*1000)</f>
        <v>48919292.043217152</v>
      </c>
      <c r="AB157" s="2">
        <f t="shared" si="21"/>
        <v>139812.97575029731</v>
      </c>
      <c r="AC157" s="2">
        <f t="shared" si="31"/>
        <v>18498480.73229292</v>
      </c>
      <c r="AD157" s="3">
        <f t="shared" si="10"/>
        <v>48919292.043217152</v>
      </c>
      <c r="AE157" s="2">
        <f>IF(AE155&gt;=52800000,52800000,IF(AB136=Graph!G$1*1000,AE156+Graph!G$1*1000,AC157))</f>
        <v>18498480.73229292</v>
      </c>
      <c r="AF157" s="3">
        <f t="shared" si="11"/>
        <v>18498480.73229292</v>
      </c>
      <c r="AG157" s="3">
        <f t="shared" si="29"/>
        <v>41136287.74795907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87</v>
      </c>
      <c r="C158" s="7"/>
      <c r="D158" s="2" t="e">
        <f t="shared" si="12"/>
        <v>#N/A</v>
      </c>
      <c r="E158" s="2" t="e">
        <f t="shared" si="22"/>
        <v>#N/A</v>
      </c>
      <c r="F158" s="2">
        <v>801403.90180072188</v>
      </c>
      <c r="G158" s="2">
        <f t="shared" si="35"/>
        <v>588938.14285714284</v>
      </c>
      <c r="H158" s="2">
        <f t="shared" si="32"/>
        <v>66569202.98535376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1577529.5714285674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816130.79831933975</v>
      </c>
      <c r="Q158" s="2">
        <f t="shared" si="36"/>
        <v>600000</v>
      </c>
      <c r="R158" s="2">
        <f t="shared" si="33"/>
        <v>68017772.775510103</v>
      </c>
      <c r="S158" s="2">
        <f t="shared" si="17"/>
        <v>588938.14285714179</v>
      </c>
      <c r="T158" s="2">
        <f t="shared" si="18"/>
        <v>11061.857142857043</v>
      </c>
      <c r="U158" s="2">
        <f t="shared" si="19"/>
        <v>600000</v>
      </c>
      <c r="V158" s="2">
        <f t="shared" si="34"/>
        <v>18962682.072749108</v>
      </c>
      <c r="W158" s="2">
        <f t="shared" si="20"/>
        <v>464201.34045618773</v>
      </c>
      <c r="X158" s="2">
        <f t="shared" si="6"/>
        <v>135798.65954381227</v>
      </c>
      <c r="Y158" s="2">
        <f t="shared" si="30"/>
        <v>49055090.702760965</v>
      </c>
      <c r="Z158" s="2" t="str">
        <f t="shared" si="8"/>
        <v>HERE</v>
      </c>
      <c r="AA158" s="2">
        <f>IF(Z158="HERE",Y158,AA157+Graph!$G$1*1000)</f>
        <v>49055090.702760965</v>
      </c>
      <c r="AB158" s="2">
        <f t="shared" si="21"/>
        <v>135798.65954381227</v>
      </c>
      <c r="AC158" s="2">
        <f t="shared" si="31"/>
        <v>18962682.072749108</v>
      </c>
      <c r="AD158" s="3">
        <f t="shared" si="10"/>
        <v>49055090.702760965</v>
      </c>
      <c r="AE158" s="2">
        <f>IF(AE156&gt;=52800000,52800000,IF(AB137=Graph!G$1*1000,AE157+Graph!G$1*1000,AC158))</f>
        <v>18962682.072749108</v>
      </c>
      <c r="AF158" s="3">
        <f t="shared" si="11"/>
        <v>18962682.072749108</v>
      </c>
      <c r="AG158" s="3">
        <f t="shared" si="29"/>
        <v>41357745.147959061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88</v>
      </c>
      <c r="C159" s="7"/>
      <c r="D159" s="2" t="e">
        <f t="shared" si="12"/>
        <v>#N/A</v>
      </c>
      <c r="E159" s="2" t="e">
        <f t="shared" si="22"/>
        <v>#N/A</v>
      </c>
      <c r="F159" s="2">
        <v>805418.21800720692</v>
      </c>
      <c r="G159" s="2">
        <f t="shared" si="35"/>
        <v>588938.14285714284</v>
      </c>
      <c r="H159" s="2">
        <f t="shared" si="32"/>
        <v>67158141.128210902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1588591.4285714244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820247.57502999902</v>
      </c>
      <c r="Q159" s="2">
        <f t="shared" si="36"/>
        <v>600000</v>
      </c>
      <c r="R159" s="2">
        <f t="shared" si="33"/>
        <v>68617772.775510103</v>
      </c>
      <c r="S159" s="2">
        <f t="shared" si="17"/>
        <v>588938.14285714179</v>
      </c>
      <c r="T159" s="2">
        <f t="shared" si="18"/>
        <v>11061.857142857043</v>
      </c>
      <c r="U159" s="2">
        <f t="shared" si="19"/>
        <v>600000</v>
      </c>
      <c r="V159" s="2">
        <f t="shared" si="34"/>
        <v>19430897.729411751</v>
      </c>
      <c r="W159" s="2">
        <f t="shared" si="20"/>
        <v>468215.65666264296</v>
      </c>
      <c r="X159" s="2">
        <f t="shared" si="6"/>
        <v>131784.34333735704</v>
      </c>
      <c r="Y159" s="2">
        <f t="shared" ref="Y159:Y222" si="37">IF(COUNT($C160)=0,IF(COUNT($C159)=1,C159,SUM(Y158+X159)),C159)</f>
        <v>49186875.046098322</v>
      </c>
      <c r="Z159" s="2" t="str">
        <f t="shared" si="8"/>
        <v>HERE</v>
      </c>
      <c r="AA159" s="2">
        <f>IF(Z159="HERE",Y159,AA158+Graph!$G$1*1000)</f>
        <v>49186875.046098322</v>
      </c>
      <c r="AB159" s="2">
        <f t="shared" si="21"/>
        <v>131784.34333735704</v>
      </c>
      <c r="AC159" s="2">
        <f t="shared" ref="AC159:AC222" si="38">IF(Z160="HERE",V159,AC158)</f>
        <v>19430897.729411751</v>
      </c>
      <c r="AD159" s="3">
        <f t="shared" si="10"/>
        <v>49186875.046098322</v>
      </c>
      <c r="AE159" s="2">
        <f>IF(AE157&gt;=52800000,52800000,IF(AB138=Graph!G$1*1000,AE158+Graph!G$1*1000,AC159))</f>
        <v>19430897.729411751</v>
      </c>
      <c r="AF159" s="3">
        <f t="shared" si="11"/>
        <v>19430897.729411751</v>
      </c>
      <c r="AG159" s="3">
        <f t="shared" si="29"/>
        <v>41499081.547959067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89</v>
      </c>
      <c r="C160" s="7"/>
      <c r="D160" s="2" t="e">
        <f t="shared" si="12"/>
        <v>#N/A</v>
      </c>
      <c r="E160" s="2" t="e">
        <f t="shared" si="22"/>
        <v>#N/A</v>
      </c>
      <c r="F160" s="2">
        <v>809432.53421369195</v>
      </c>
      <c r="G160" s="2">
        <f t="shared" si="35"/>
        <v>588938.14285714284</v>
      </c>
      <c r="H160" s="2">
        <f t="shared" ref="H160:H223" si="39">IF(COUNT($C161)=0,IF(COUNT($C160)=1,C160,SUM(H159+G160)),C160)</f>
        <v>67747079.271068051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1599653.2857142815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824364.35174068809</v>
      </c>
      <c r="Q160" s="2">
        <f t="shared" si="36"/>
        <v>600000</v>
      </c>
      <c r="R160" s="2">
        <f t="shared" ref="R160:R223" si="40">IF(COUNT($C161)=0,IF(COUNT($C160)=1,M160,SUM(R159+Q160)),M160)</f>
        <v>69217772.775510103</v>
      </c>
      <c r="S160" s="2">
        <f t="shared" si="17"/>
        <v>588938.14285714924</v>
      </c>
      <c r="T160" s="2">
        <f t="shared" si="18"/>
        <v>11061.857142857043</v>
      </c>
      <c r="U160" s="2">
        <f t="shared" si="19"/>
        <v>600000</v>
      </c>
      <c r="V160" s="2">
        <f t="shared" si="34"/>
        <v>19903127.702280879</v>
      </c>
      <c r="W160" s="2">
        <f t="shared" si="20"/>
        <v>472229.97286912799</v>
      </c>
      <c r="X160" s="2">
        <f t="shared" si="6"/>
        <v>127770.02713087201</v>
      </c>
      <c r="Y160" s="2">
        <f t="shared" si="37"/>
        <v>49314645.073229194</v>
      </c>
      <c r="Z160" s="2" t="str">
        <f t="shared" si="8"/>
        <v>HERE</v>
      </c>
      <c r="AA160" s="2">
        <f>IF(Z160="HERE",Y160,AA159+Graph!$G$1*1000)</f>
        <v>49314645.073229194</v>
      </c>
      <c r="AB160" s="2">
        <f t="shared" si="21"/>
        <v>127770.02713087201</v>
      </c>
      <c r="AC160" s="2">
        <f t="shared" si="38"/>
        <v>19903127.702280879</v>
      </c>
      <c r="AD160" s="3">
        <f t="shared" si="10"/>
        <v>49314645.073229194</v>
      </c>
      <c r="AE160" s="2">
        <f>IF(AE158&gt;=52800000,52800000,IF(AB139=Graph!G$1*1000,AE159+Graph!G$1*1000,AC160))</f>
        <v>19903127.702280879</v>
      </c>
      <c r="AF160" s="3">
        <f t="shared" si="11"/>
        <v>19903127.702280879</v>
      </c>
      <c r="AG160" s="3">
        <f t="shared" si="29"/>
        <v>41630605.547959067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90</v>
      </c>
      <c r="C161" s="7"/>
      <c r="D161" s="2" t="e">
        <f t="shared" si="12"/>
        <v>#N/A</v>
      </c>
      <c r="E161" s="2" t="e">
        <f t="shared" si="22"/>
        <v>#N/A</v>
      </c>
      <c r="F161" s="2">
        <v>813446.85042014718</v>
      </c>
      <c r="G161" s="2">
        <f t="shared" si="35"/>
        <v>588938.14285714284</v>
      </c>
      <c r="H161" s="2">
        <f t="shared" si="39"/>
        <v>68336017.413925201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1610715.1428571385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828481.12845137715</v>
      </c>
      <c r="Q161" s="2">
        <f t="shared" si="36"/>
        <v>600000</v>
      </c>
      <c r="R161" s="2">
        <f t="shared" si="40"/>
        <v>69817772.775510103</v>
      </c>
      <c r="S161" s="2">
        <f t="shared" si="17"/>
        <v>588938.14285714924</v>
      </c>
      <c r="T161" s="2">
        <f t="shared" si="18"/>
        <v>11061.857142857043</v>
      </c>
      <c r="U161" s="2">
        <f t="shared" si="19"/>
        <v>600000</v>
      </c>
      <c r="V161" s="2">
        <f t="shared" si="34"/>
        <v>20379371.991356492</v>
      </c>
      <c r="W161" s="2">
        <f t="shared" si="20"/>
        <v>476244.28907561302</v>
      </c>
      <c r="X161" s="2">
        <f t="shared" si="6"/>
        <v>123755.71092438698</v>
      </c>
      <c r="Y161" s="2">
        <f t="shared" si="37"/>
        <v>49438400.784153581</v>
      </c>
      <c r="Z161" s="2" t="str">
        <f t="shared" si="8"/>
        <v>HERE</v>
      </c>
      <c r="AA161" s="2">
        <f>IF(Z161="HERE",Y161,AA160+Graph!$G$1*1000)</f>
        <v>49438400.784153581</v>
      </c>
      <c r="AB161" s="2">
        <f t="shared" si="21"/>
        <v>123755.71092438698</v>
      </c>
      <c r="AC161" s="2">
        <f t="shared" si="38"/>
        <v>20379371.991356492</v>
      </c>
      <c r="AD161" s="3">
        <f t="shared" si="10"/>
        <v>49438400.784153581</v>
      </c>
      <c r="AE161" s="2">
        <f>IF(AE159&gt;=52800000,52800000,IF(AB140=Graph!G$1*1000,AE160+Graph!G$1*1000,AC161))</f>
        <v>20379371.991356492</v>
      </c>
      <c r="AF161" s="3">
        <f t="shared" si="11"/>
        <v>20379371.991356492</v>
      </c>
      <c r="AG161" s="3">
        <f t="shared" si="29"/>
        <v>41750566.99795907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91</v>
      </c>
      <c r="C162" s="7"/>
      <c r="D162" s="2" t="e">
        <f t="shared" si="12"/>
        <v>#N/A</v>
      </c>
      <c r="E162" s="2" t="e">
        <f t="shared" si="22"/>
        <v>#N/A</v>
      </c>
      <c r="F162" s="2">
        <v>817461.16662663221</v>
      </c>
      <c r="G162" s="2">
        <f t="shared" si="35"/>
        <v>588938.14285714284</v>
      </c>
      <c r="H162" s="2">
        <f t="shared" si="39"/>
        <v>68924955.55678235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1621776.9999999956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832597.90516206622</v>
      </c>
      <c r="Q162" s="2">
        <f t="shared" si="36"/>
        <v>600000</v>
      </c>
      <c r="R162" s="2">
        <f t="shared" si="40"/>
        <v>70417772.775510103</v>
      </c>
      <c r="S162" s="2">
        <f t="shared" si="17"/>
        <v>588938.14285714924</v>
      </c>
      <c r="T162" s="2">
        <f t="shared" si="18"/>
        <v>11061.857142857043</v>
      </c>
      <c r="U162" s="2">
        <f t="shared" si="19"/>
        <v>600000</v>
      </c>
      <c r="V162" s="2">
        <f t="shared" si="34"/>
        <v>20859630.59663859</v>
      </c>
      <c r="W162" s="2">
        <f t="shared" si="20"/>
        <v>480258.60528209805</v>
      </c>
      <c r="X162" s="2">
        <f t="shared" si="6"/>
        <v>119741.39471790195</v>
      </c>
      <c r="Y162" s="2">
        <f t="shared" si="37"/>
        <v>49558142.178871483</v>
      </c>
      <c r="Z162" s="2" t="str">
        <f t="shared" si="8"/>
        <v>HERE</v>
      </c>
      <c r="AA162" s="2">
        <f>IF(Z162="HERE",Y162,AA161+Graph!$G$1*1000)</f>
        <v>49558142.178871483</v>
      </c>
      <c r="AB162" s="2">
        <f t="shared" si="21"/>
        <v>119741.39471790195</v>
      </c>
      <c r="AC162" s="2">
        <f t="shared" si="38"/>
        <v>20859630.59663859</v>
      </c>
      <c r="AD162" s="3">
        <f t="shared" si="10"/>
        <v>49558142.178871483</v>
      </c>
      <c r="AE162" s="2">
        <f>IF(AE160&gt;=52800000,52800000,IF(AB141=Graph!G$1*1000,AE161+Graph!G$1*1000,AC162))</f>
        <v>20859630.59663859</v>
      </c>
      <c r="AF162" s="3">
        <f t="shared" si="11"/>
        <v>20859630.59663859</v>
      </c>
      <c r="AG162" s="3">
        <f t="shared" si="29"/>
        <v>41823850.697959065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92</v>
      </c>
      <c r="C163" s="7"/>
      <c r="D163" s="2" t="e">
        <f t="shared" si="12"/>
        <v>#N/A</v>
      </c>
      <c r="E163" s="2" t="e">
        <f t="shared" si="22"/>
        <v>#N/A</v>
      </c>
      <c r="F163" s="2">
        <v>821475.48283311725</v>
      </c>
      <c r="G163" s="2">
        <f t="shared" si="35"/>
        <v>588938.14285714284</v>
      </c>
      <c r="H163" s="2">
        <f t="shared" si="39"/>
        <v>69513893.699639499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1632838.8571428526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836714.68187275529</v>
      </c>
      <c r="Q163" s="2">
        <f t="shared" si="36"/>
        <v>600000</v>
      </c>
      <c r="R163" s="2">
        <f t="shared" si="40"/>
        <v>71017772.775510103</v>
      </c>
      <c r="S163" s="2">
        <f t="shared" si="17"/>
        <v>588938.14285714924</v>
      </c>
      <c r="T163" s="2">
        <f t="shared" si="18"/>
        <v>11061.857142857043</v>
      </c>
      <c r="U163" s="2">
        <f t="shared" si="19"/>
        <v>600000</v>
      </c>
      <c r="V163" s="2">
        <f t="shared" si="34"/>
        <v>21343903.518127173</v>
      </c>
      <c r="W163" s="2">
        <f t="shared" si="20"/>
        <v>484272.92148858309</v>
      </c>
      <c r="X163" s="2">
        <f t="shared" si="6"/>
        <v>115727.07851141691</v>
      </c>
      <c r="Y163" s="2">
        <f t="shared" si="37"/>
        <v>49673869.2573829</v>
      </c>
      <c r="Z163" s="2" t="str">
        <f t="shared" si="8"/>
        <v>HERE</v>
      </c>
      <c r="AA163" s="2">
        <f>IF(Z163="HERE",Y163,AA162+Graph!$G$1*1000)</f>
        <v>49673869.2573829</v>
      </c>
      <c r="AB163" s="2">
        <f t="shared" si="21"/>
        <v>115727.07851141691</v>
      </c>
      <c r="AC163" s="2">
        <f t="shared" si="38"/>
        <v>21343903.518127173</v>
      </c>
      <c r="AD163" s="3">
        <f t="shared" si="10"/>
        <v>49673869.2573829</v>
      </c>
      <c r="AE163" s="2">
        <f>IF(AE161&gt;=52800000,52800000,IF(AB142=Graph!G$1*1000,AE162+Graph!G$1*1000,AC163))</f>
        <v>21343903.518127173</v>
      </c>
      <c r="AF163" s="3">
        <f t="shared" si="11"/>
        <v>21343903.518127173</v>
      </c>
      <c r="AG163" s="3">
        <f t="shared" si="29"/>
        <v>42126090.397959061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93</v>
      </c>
      <c r="C164" s="7"/>
      <c r="D164" s="2" t="e">
        <f t="shared" si="12"/>
        <v>#N/A</v>
      </c>
      <c r="E164" s="2" t="e">
        <f t="shared" si="22"/>
        <v>#N/A</v>
      </c>
      <c r="F164" s="2">
        <v>825489.79903960228</v>
      </c>
      <c r="G164" s="2">
        <f t="shared" si="35"/>
        <v>588938.14285714284</v>
      </c>
      <c r="H164" s="2">
        <f t="shared" si="39"/>
        <v>70102831.842496648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1643900.7142857097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840831.45858344436</v>
      </c>
      <c r="Q164" s="2">
        <f t="shared" si="36"/>
        <v>600000</v>
      </c>
      <c r="R164" s="2">
        <f t="shared" si="40"/>
        <v>71617772.775510103</v>
      </c>
      <c r="S164" s="2">
        <f t="shared" si="17"/>
        <v>588938.14285714924</v>
      </c>
      <c r="T164" s="2">
        <f t="shared" si="18"/>
        <v>11061.857142857043</v>
      </c>
      <c r="U164" s="2">
        <f t="shared" si="19"/>
        <v>600000</v>
      </c>
      <c r="V164" s="2">
        <f t="shared" si="34"/>
        <v>21832190.755822241</v>
      </c>
      <c r="W164" s="2">
        <f t="shared" si="20"/>
        <v>488287.23769506812</v>
      </c>
      <c r="X164" s="2">
        <f t="shared" si="6"/>
        <v>111712.76230493188</v>
      </c>
      <c r="Y164" s="2">
        <f t="shared" si="37"/>
        <v>49785582.019687831</v>
      </c>
      <c r="Z164" s="2" t="str">
        <f t="shared" si="8"/>
        <v>HERE</v>
      </c>
      <c r="AA164" s="2">
        <f>IF(Z164="HERE",Y164,AA163+Graph!$G$1*1000)</f>
        <v>49785582.019687831</v>
      </c>
      <c r="AB164" s="2">
        <f t="shared" si="21"/>
        <v>111712.76230493188</v>
      </c>
      <c r="AC164" s="2">
        <f t="shared" si="38"/>
        <v>21832190.755822241</v>
      </c>
      <c r="AD164" s="3">
        <f t="shared" si="10"/>
        <v>49785582.019687831</v>
      </c>
      <c r="AE164" s="2">
        <f>IF(AE162&gt;=52800000,52800000,IF(AB143=Graph!G$1*1000,AE163+Graph!G$1*1000,AC164))</f>
        <v>21832190.755822241</v>
      </c>
      <c r="AF164" s="3">
        <f t="shared" si="11"/>
        <v>21832190.755822241</v>
      </c>
      <c r="AG164" s="3">
        <f t="shared" si="29"/>
        <v>42366482.397959061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94</v>
      </c>
      <c r="C165" s="7"/>
      <c r="D165" s="2" t="e">
        <f t="shared" si="12"/>
        <v>#N/A</v>
      </c>
      <c r="E165" s="2" t="e">
        <f t="shared" si="22"/>
        <v>#N/A</v>
      </c>
      <c r="F165" s="2">
        <v>829504.11524608731</v>
      </c>
      <c r="G165" s="2">
        <f t="shared" si="35"/>
        <v>588938.14285714284</v>
      </c>
      <c r="H165" s="2">
        <f t="shared" si="39"/>
        <v>70691769.985353798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1654962.5714285667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844948.23529410362</v>
      </c>
      <c r="Q165" s="2">
        <f t="shared" si="36"/>
        <v>600000</v>
      </c>
      <c r="R165" s="2">
        <f t="shared" si="40"/>
        <v>72217772.775510103</v>
      </c>
      <c r="S165" s="2">
        <f t="shared" si="17"/>
        <v>588938.14285714924</v>
      </c>
      <c r="T165" s="2">
        <f t="shared" si="18"/>
        <v>11061.857142857043</v>
      </c>
      <c r="U165" s="2">
        <f t="shared" si="19"/>
        <v>600000</v>
      </c>
      <c r="V165" s="2">
        <f t="shared" si="34"/>
        <v>22324492.309723794</v>
      </c>
      <c r="W165" s="2">
        <f t="shared" si="20"/>
        <v>492301.55390155315</v>
      </c>
      <c r="X165" s="2">
        <f t="shared" si="6"/>
        <v>107698.44609844685</v>
      </c>
      <c r="Y165" s="2">
        <f t="shared" si="37"/>
        <v>49893280.465786278</v>
      </c>
      <c r="Z165" s="2" t="str">
        <f t="shared" si="8"/>
        <v>HERE</v>
      </c>
      <c r="AA165" s="2">
        <f>IF(Z165="HERE",Y165,AA164+Graph!$G$1*1000)</f>
        <v>49893280.465786278</v>
      </c>
      <c r="AB165" s="2">
        <f t="shared" si="21"/>
        <v>107698.44609844685</v>
      </c>
      <c r="AC165" s="2">
        <f t="shared" si="38"/>
        <v>22324492.309723794</v>
      </c>
      <c r="AD165" s="3">
        <f t="shared" si="10"/>
        <v>49893280.465786278</v>
      </c>
      <c r="AE165" s="2">
        <f>IF(AE163&gt;=52800000,52800000,IF(AB144=Graph!G$1*1000,AE164+Graph!G$1*1000,AC165))</f>
        <v>22324492.309723794</v>
      </c>
      <c r="AF165" s="3">
        <f t="shared" si="11"/>
        <v>22324492.309723794</v>
      </c>
      <c r="AG165" s="3">
        <f t="shared" si="29"/>
        <v>42556442.197959065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95</v>
      </c>
      <c r="C166" s="7"/>
      <c r="D166" s="2" t="e">
        <f t="shared" si="12"/>
        <v>#N/A</v>
      </c>
      <c r="E166" s="2" t="e">
        <f t="shared" si="22"/>
        <v>#N/A</v>
      </c>
      <c r="F166" s="2">
        <v>833518.43145257235</v>
      </c>
      <c r="G166" s="2">
        <f t="shared" ref="G166:G229" si="41">IF(F166&gt;600000,$AK$31*1000,F166)</f>
        <v>588938.14285714284</v>
      </c>
      <c r="H166" s="2">
        <f t="shared" si="39"/>
        <v>71280708.128210947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1666024.4285714237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849065.01200479269</v>
      </c>
      <c r="Q166" s="2">
        <f t="shared" ref="Q166:Q229" si="42">IF(P166&gt;600000,600000,P166)</f>
        <v>600000</v>
      </c>
      <c r="R166" s="2">
        <f t="shared" si="40"/>
        <v>72817772.775510103</v>
      </c>
      <c r="S166" s="2">
        <f t="shared" si="17"/>
        <v>588938.14285714924</v>
      </c>
      <c r="T166" s="2">
        <f t="shared" si="18"/>
        <v>11061.857142857043</v>
      </c>
      <c r="U166" s="2">
        <f t="shared" si="19"/>
        <v>600000</v>
      </c>
      <c r="V166" s="2">
        <f t="shared" si="34"/>
        <v>22820808.179831833</v>
      </c>
      <c r="W166" s="2">
        <f t="shared" si="20"/>
        <v>496315.87010803819</v>
      </c>
      <c r="X166" s="2">
        <f t="shared" si="6"/>
        <v>103684.12989196181</v>
      </c>
      <c r="Y166" s="2">
        <f t="shared" si="37"/>
        <v>49996964.59567824</v>
      </c>
      <c r="Z166" s="2" t="str">
        <f t="shared" si="8"/>
        <v>HERE</v>
      </c>
      <c r="AA166" s="2">
        <f>IF(Z166="HERE",Y166,AA165+Graph!$G$1*1000)</f>
        <v>49996964.59567824</v>
      </c>
      <c r="AB166" s="2">
        <f t="shared" si="21"/>
        <v>103684.12989196181</v>
      </c>
      <c r="AC166" s="2">
        <f t="shared" si="38"/>
        <v>22820808.179831833</v>
      </c>
      <c r="AD166" s="3">
        <f t="shared" si="10"/>
        <v>49996964.59567824</v>
      </c>
      <c r="AE166" s="2">
        <f>IF(AE164&gt;=52800000,52800000,IF(AB145=Graph!G$1*1000,AE165+Graph!G$1*1000,AC166))</f>
        <v>22820808.179831833</v>
      </c>
      <c r="AF166" s="3">
        <f t="shared" si="11"/>
        <v>22820808.179831833</v>
      </c>
      <c r="AG166" s="3">
        <f t="shared" si="29"/>
        <v>42713253.697959065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96</v>
      </c>
      <c r="C167" s="7"/>
      <c r="D167" s="2" t="e">
        <f t="shared" si="12"/>
        <v>#N/A</v>
      </c>
      <c r="E167" s="2" t="e">
        <f t="shared" si="22"/>
        <v>#N/A</v>
      </c>
      <c r="F167" s="2">
        <v>837532.74765905738</v>
      </c>
      <c r="G167" s="2">
        <f t="shared" si="41"/>
        <v>588938.14285714284</v>
      </c>
      <c r="H167" s="2">
        <f t="shared" si="39"/>
        <v>71869646.271068096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1677086.2857142808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853181.78871548176</v>
      </c>
      <c r="Q167" s="2">
        <f t="shared" si="42"/>
        <v>600000</v>
      </c>
      <c r="R167" s="2">
        <f t="shared" si="40"/>
        <v>73417772.775510103</v>
      </c>
      <c r="S167" s="2">
        <f t="shared" si="17"/>
        <v>588938.14285714924</v>
      </c>
      <c r="T167" s="2">
        <f t="shared" si="18"/>
        <v>11061.857142857043</v>
      </c>
      <c r="U167" s="2">
        <f t="shared" si="19"/>
        <v>600000</v>
      </c>
      <c r="V167" s="2">
        <f t="shared" si="34"/>
        <v>23321138.366146356</v>
      </c>
      <c r="W167" s="2">
        <f t="shared" si="20"/>
        <v>500330.18631452322</v>
      </c>
      <c r="X167" s="2">
        <f t="shared" si="6"/>
        <v>99669.81368547678</v>
      </c>
      <c r="Y167" s="2">
        <f t="shared" si="37"/>
        <v>50096634.409363717</v>
      </c>
      <c r="Z167" s="2" t="str">
        <f t="shared" si="8"/>
        <v>HERE</v>
      </c>
      <c r="AA167" s="2">
        <f>IF(Z167="HERE",Y167,AA166+Graph!$G$1*1000)</f>
        <v>50096634.409363717</v>
      </c>
      <c r="AB167" s="2">
        <f t="shared" si="21"/>
        <v>99669.81368547678</v>
      </c>
      <c r="AC167" s="2">
        <f t="shared" si="38"/>
        <v>23321138.366146356</v>
      </c>
      <c r="AD167" s="3">
        <f t="shared" si="10"/>
        <v>50096634.409363717</v>
      </c>
      <c r="AE167" s="2">
        <f>IF(AE165&gt;=52800000,52800000,IF(AB146=Graph!G$1*1000,AE166+Graph!G$1*1000,AC167))</f>
        <v>23321138.366146356</v>
      </c>
      <c r="AF167" s="3">
        <f t="shared" si="11"/>
        <v>23321138.366146356</v>
      </c>
      <c r="AG167" s="3">
        <f t="shared" si="29"/>
        <v>42825605.097959071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97</v>
      </c>
      <c r="C168" s="7"/>
      <c r="D168" s="2" t="e">
        <f t="shared" si="12"/>
        <v>#N/A</v>
      </c>
      <c r="E168" s="2" t="e">
        <f t="shared" si="22"/>
        <v>#N/A</v>
      </c>
      <c r="F168" s="2">
        <v>841547.06386554241</v>
      </c>
      <c r="G168" s="2">
        <f t="shared" si="41"/>
        <v>588938.14285714284</v>
      </c>
      <c r="H168" s="2">
        <f t="shared" si="39"/>
        <v>72458584.413925245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1688148.1428571378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857298.56542617083</v>
      </c>
      <c r="Q168" s="2">
        <f t="shared" si="42"/>
        <v>600000</v>
      </c>
      <c r="R168" s="2">
        <f t="shared" si="40"/>
        <v>74017772.775510103</v>
      </c>
      <c r="S168" s="2">
        <f t="shared" si="17"/>
        <v>588938.14285714924</v>
      </c>
      <c r="T168" s="2">
        <f t="shared" si="18"/>
        <v>11061.857142857043</v>
      </c>
      <c r="U168" s="2">
        <f t="shared" si="19"/>
        <v>600000</v>
      </c>
      <c r="V168" s="2">
        <f t="shared" si="34"/>
        <v>23825482.868667364</v>
      </c>
      <c r="W168" s="2">
        <f t="shared" si="20"/>
        <v>504344.50252100825</v>
      </c>
      <c r="X168" s="2">
        <f t="shared" si="6"/>
        <v>95655.497478991747</v>
      </c>
      <c r="Y168" s="2">
        <f t="shared" si="37"/>
        <v>50192289.906842709</v>
      </c>
      <c r="Z168" s="2" t="str">
        <f t="shared" si="8"/>
        <v>HERE</v>
      </c>
      <c r="AA168" s="2">
        <f>IF(Z168="HERE",Y168,AA167+Graph!$G$1*1000)</f>
        <v>50192289.906842709</v>
      </c>
      <c r="AB168" s="2">
        <f t="shared" si="21"/>
        <v>95655.497478991747</v>
      </c>
      <c r="AC168" s="2">
        <f t="shared" si="38"/>
        <v>23825482.868667364</v>
      </c>
      <c r="AD168" s="3">
        <f t="shared" si="10"/>
        <v>50192289.906842709</v>
      </c>
      <c r="AE168" s="2">
        <f>IF(AE166&gt;=52800000,52800000,IF(AB147=Graph!G$1*1000,AE167+Graph!G$1*1000,AC168))</f>
        <v>23825482.868667364</v>
      </c>
      <c r="AF168" s="3">
        <f t="shared" si="11"/>
        <v>23825482.868667364</v>
      </c>
      <c r="AG168" s="3">
        <f t="shared" si="29"/>
        <v>42902692.547959067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98</v>
      </c>
      <c r="C169" s="7"/>
      <c r="D169" s="2" t="e">
        <f t="shared" si="12"/>
        <v>#N/A</v>
      </c>
      <c r="E169" s="2" t="e">
        <f t="shared" si="22"/>
        <v>#N/A</v>
      </c>
      <c r="F169" s="2">
        <v>845561.38007202744</v>
      </c>
      <c r="G169" s="2">
        <f t="shared" si="41"/>
        <v>588938.14285714284</v>
      </c>
      <c r="H169" s="2">
        <f t="shared" si="39"/>
        <v>73047522.556782395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1699209.9999999949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861415.34213685989</v>
      </c>
      <c r="Q169" s="2">
        <f t="shared" si="42"/>
        <v>600000</v>
      </c>
      <c r="R169" s="2">
        <f t="shared" si="40"/>
        <v>74617772.775510103</v>
      </c>
      <c r="S169" s="2">
        <f t="shared" si="17"/>
        <v>588938.14285714924</v>
      </c>
      <c r="T169" s="2">
        <f t="shared" si="18"/>
        <v>11061.857142857043</v>
      </c>
      <c r="U169" s="2">
        <f t="shared" si="19"/>
        <v>600000</v>
      </c>
      <c r="V169" s="2">
        <f t="shared" si="34"/>
        <v>24333841.687394857</v>
      </c>
      <c r="W169" s="2">
        <f t="shared" si="20"/>
        <v>508358.81872749329</v>
      </c>
      <c r="X169" s="2">
        <f t="shared" si="6"/>
        <v>91641.181272506714</v>
      </c>
      <c r="Y169" s="2">
        <f t="shared" si="37"/>
        <v>50283931.088115215</v>
      </c>
      <c r="Z169" s="2" t="str">
        <f t="shared" si="8"/>
        <v>HERE</v>
      </c>
      <c r="AA169" s="2">
        <f>IF(Z169="HERE",Y169,AA168+Graph!$G$1*1000)</f>
        <v>50283931.088115215</v>
      </c>
      <c r="AB169" s="2">
        <f t="shared" si="21"/>
        <v>91641.181272506714</v>
      </c>
      <c r="AC169" s="2">
        <f t="shared" si="38"/>
        <v>24333841.687394857</v>
      </c>
      <c r="AD169" s="3">
        <f t="shared" si="10"/>
        <v>50283931.088115215</v>
      </c>
      <c r="AE169" s="2">
        <f>IF(AE167&gt;=52800000,52800000,IF(AB148=Graph!G$1*1000,AE168+Graph!G$1*1000,AC169))</f>
        <v>24333841.687394857</v>
      </c>
      <c r="AF169" s="3">
        <f t="shared" si="11"/>
        <v>24333841.687394857</v>
      </c>
      <c r="AG169" s="3">
        <f t="shared" si="29"/>
        <v>43013134.847959071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99</v>
      </c>
      <c r="C170" s="7"/>
      <c r="D170" s="2" t="e">
        <f t="shared" si="12"/>
        <v>#N/A</v>
      </c>
      <c r="E170" s="2" t="e">
        <f t="shared" si="22"/>
        <v>#N/A</v>
      </c>
      <c r="F170" s="2">
        <v>849575.69627851248</v>
      </c>
      <c r="G170" s="2">
        <f t="shared" si="41"/>
        <v>588938.14285714284</v>
      </c>
      <c r="H170" s="2">
        <f t="shared" si="39"/>
        <v>73636460.699639544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1710271.8571428519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865532.11884754896</v>
      </c>
      <c r="Q170" s="2">
        <f t="shared" si="42"/>
        <v>600000</v>
      </c>
      <c r="R170" s="2">
        <f t="shared" si="40"/>
        <v>75217772.775510103</v>
      </c>
      <c r="S170" s="2">
        <f t="shared" si="17"/>
        <v>588938.14285714924</v>
      </c>
      <c r="T170" s="2">
        <f t="shared" si="18"/>
        <v>11061.857142857043</v>
      </c>
      <c r="U170" s="2">
        <f t="shared" si="19"/>
        <v>600000</v>
      </c>
      <c r="V170" s="2">
        <f t="shared" si="34"/>
        <v>24846214.822328836</v>
      </c>
      <c r="W170" s="2">
        <f t="shared" si="20"/>
        <v>512373.13493397832</v>
      </c>
      <c r="X170" s="2">
        <f t="shared" si="6"/>
        <v>87626.865066021681</v>
      </c>
      <c r="Y170" s="2">
        <f t="shared" si="37"/>
        <v>50371557.953181237</v>
      </c>
      <c r="Z170" s="2" t="str">
        <f t="shared" si="8"/>
        <v>HERE</v>
      </c>
      <c r="AA170" s="2">
        <f>IF(Z170="HERE",Y170,AA169+Graph!$G$1*1000)</f>
        <v>50371557.953181237</v>
      </c>
      <c r="AB170" s="2">
        <f t="shared" si="21"/>
        <v>87626.865066021681</v>
      </c>
      <c r="AC170" s="2">
        <f t="shared" si="38"/>
        <v>24846214.822328836</v>
      </c>
      <c r="AD170" s="3">
        <f t="shared" si="10"/>
        <v>50371557.953181237</v>
      </c>
      <c r="AE170" s="2">
        <f>IF(AE168&gt;=52800000,52800000,IF(AB149=Graph!G$1*1000,AE169+Graph!G$1*1000,AC170))</f>
        <v>24846214.822328836</v>
      </c>
      <c r="AF170" s="3">
        <f t="shared" si="11"/>
        <v>24846214.822328836</v>
      </c>
      <c r="AG170" s="3">
        <f t="shared" si="29"/>
        <v>43350867.147959061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100</v>
      </c>
      <c r="C171" s="7"/>
      <c r="D171" s="2" t="e">
        <f t="shared" si="12"/>
        <v>#N/A</v>
      </c>
      <c r="E171" s="2" t="e">
        <f t="shared" si="22"/>
        <v>#N/A</v>
      </c>
      <c r="F171" s="2">
        <v>853590.01248499751</v>
      </c>
      <c r="G171" s="2">
        <f t="shared" si="41"/>
        <v>588938.14285714284</v>
      </c>
      <c r="H171" s="2">
        <f t="shared" si="39"/>
        <v>74225398.842496693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1721333.714285709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869648.89555820823</v>
      </c>
      <c r="Q171" s="2">
        <f t="shared" si="42"/>
        <v>600000</v>
      </c>
      <c r="R171" s="2">
        <f t="shared" si="40"/>
        <v>75817772.775510103</v>
      </c>
      <c r="S171" s="2">
        <f t="shared" si="17"/>
        <v>588938.14285714924</v>
      </c>
      <c r="T171" s="2">
        <f t="shared" si="18"/>
        <v>11061.857142857043</v>
      </c>
      <c r="U171" s="2">
        <f t="shared" si="19"/>
        <v>600000</v>
      </c>
      <c r="V171" s="2">
        <f t="shared" si="34"/>
        <v>25362602.273469269</v>
      </c>
      <c r="W171" s="2">
        <f t="shared" si="20"/>
        <v>516387.45114043355</v>
      </c>
      <c r="X171" s="2">
        <f t="shared" si="6"/>
        <v>83612.54885956645</v>
      </c>
      <c r="Y171" s="2">
        <f t="shared" si="37"/>
        <v>50455170.502040803</v>
      </c>
      <c r="Z171" s="2" t="str">
        <f t="shared" si="8"/>
        <v>HERE</v>
      </c>
      <c r="AA171" s="2">
        <f>IF(Z171="HERE",Y171,AA170+Graph!$G$1*1000)</f>
        <v>50455170.502040803</v>
      </c>
      <c r="AB171" s="2">
        <f t="shared" si="21"/>
        <v>83612.54885956645</v>
      </c>
      <c r="AC171" s="2">
        <f t="shared" si="38"/>
        <v>25362602.273469269</v>
      </c>
      <c r="AD171" s="3">
        <f t="shared" si="10"/>
        <v>50455170.502040803</v>
      </c>
      <c r="AE171" s="2">
        <f>IF(AE169&gt;=52800000,52800000,IF(AB150=Graph!G$1*1000,AE170+Graph!G$1*1000,AC171))</f>
        <v>25362602.273469269</v>
      </c>
      <c r="AF171" s="3">
        <f t="shared" si="11"/>
        <v>25362602.273469269</v>
      </c>
      <c r="AG171" s="3">
        <f t="shared" si="29"/>
        <v>43656304.547959067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101</v>
      </c>
      <c r="C172" s="7"/>
      <c r="D172" s="2" t="e">
        <f t="shared" si="12"/>
        <v>#N/A</v>
      </c>
      <c r="E172" s="2" t="e">
        <f t="shared" si="22"/>
        <v>#N/A</v>
      </c>
      <c r="F172" s="2">
        <v>857604.32869148254</v>
      </c>
      <c r="G172" s="2">
        <f t="shared" si="41"/>
        <v>588938.14285714284</v>
      </c>
      <c r="H172" s="2">
        <f t="shared" si="39"/>
        <v>74814336.985353842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1732395.571428566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873765.67226889729</v>
      </c>
      <c r="Q172" s="2">
        <f t="shared" si="42"/>
        <v>600000</v>
      </c>
      <c r="R172" s="2">
        <f t="shared" si="40"/>
        <v>76417772.775510103</v>
      </c>
      <c r="S172" s="2">
        <f t="shared" si="17"/>
        <v>588938.14285714924</v>
      </c>
      <c r="T172" s="2">
        <f t="shared" si="18"/>
        <v>11061.857142857043</v>
      </c>
      <c r="U172" s="2">
        <f t="shared" si="19"/>
        <v>600000</v>
      </c>
      <c r="V172" s="2">
        <f t="shared" si="34"/>
        <v>25883004.040816188</v>
      </c>
      <c r="W172" s="2">
        <f t="shared" si="20"/>
        <v>520401.76734691858</v>
      </c>
      <c r="X172" s="2">
        <f t="shared" si="6"/>
        <v>79598.232653081417</v>
      </c>
      <c r="Y172" s="2">
        <f t="shared" si="37"/>
        <v>50534768.734693885</v>
      </c>
      <c r="Z172" s="2" t="str">
        <f t="shared" si="8"/>
        <v>HERE</v>
      </c>
      <c r="AA172" s="2">
        <f>IF(Z172="HERE",Y172,AA171+Graph!$G$1*1000)</f>
        <v>50534768.734693885</v>
      </c>
      <c r="AB172" s="2">
        <f t="shared" si="21"/>
        <v>79598.232653081417</v>
      </c>
      <c r="AC172" s="2">
        <f t="shared" si="38"/>
        <v>25883004.040816188</v>
      </c>
      <c r="AD172" s="3">
        <f t="shared" si="10"/>
        <v>50534768.734693885</v>
      </c>
      <c r="AE172" s="2">
        <f>IF(AE170&gt;=52800000,52800000,IF(AB151=Graph!G$1*1000,AE171+Graph!G$1*1000,AC172))</f>
        <v>25883004.040816188</v>
      </c>
      <c r="AF172" s="3">
        <f t="shared" si="11"/>
        <v>25883004.040816188</v>
      </c>
      <c r="AG172" s="3">
        <f t="shared" si="29"/>
        <v>43886169.297959067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102</v>
      </c>
      <c r="C173" s="7"/>
      <c r="D173" s="2" t="e">
        <f t="shared" si="12"/>
        <v>#N/A</v>
      </c>
      <c r="E173" s="2" t="e">
        <f t="shared" si="22"/>
        <v>#N/A</v>
      </c>
      <c r="F173" s="2">
        <v>861618.64489793777</v>
      </c>
      <c r="G173" s="2">
        <f t="shared" si="41"/>
        <v>588938.14285714284</v>
      </c>
      <c r="H173" s="2">
        <f t="shared" si="39"/>
        <v>75403275.128210992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1743457.4285714231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877882.44897958636</v>
      </c>
      <c r="Q173" s="2">
        <f t="shared" si="42"/>
        <v>600000</v>
      </c>
      <c r="R173" s="2">
        <f t="shared" si="40"/>
        <v>77017772.775510103</v>
      </c>
      <c r="S173" s="2">
        <f t="shared" si="17"/>
        <v>588938.14285714924</v>
      </c>
      <c r="T173" s="2">
        <f t="shared" si="18"/>
        <v>11061.857142857043</v>
      </c>
      <c r="U173" s="2">
        <f t="shared" si="19"/>
        <v>600000</v>
      </c>
      <c r="V173" s="2">
        <f t="shared" si="34"/>
        <v>26407420.124369591</v>
      </c>
      <c r="W173" s="2">
        <f t="shared" si="20"/>
        <v>524416.08355340362</v>
      </c>
      <c r="X173" s="2">
        <f t="shared" si="6"/>
        <v>75583.916446596384</v>
      </c>
      <c r="Y173" s="2">
        <f t="shared" si="37"/>
        <v>50610352.651140481</v>
      </c>
      <c r="Z173" s="2" t="str">
        <f t="shared" si="8"/>
        <v>HERE</v>
      </c>
      <c r="AA173" s="2">
        <f>IF(Z173="HERE",Y173,AA172+Graph!$G$1*1000)</f>
        <v>50610352.651140481</v>
      </c>
      <c r="AB173" s="2">
        <f t="shared" si="21"/>
        <v>75583.916446596384</v>
      </c>
      <c r="AC173" s="2">
        <f t="shared" si="38"/>
        <v>26407420.124369591</v>
      </c>
      <c r="AD173" s="3">
        <f t="shared" si="10"/>
        <v>50610352.651140481</v>
      </c>
      <c r="AE173" s="2">
        <f>IF(AE171&gt;=52800000,52800000,IF(AB152=Graph!G$1*1000,AE172+Graph!G$1*1000,AC173))</f>
        <v>26407420.124369591</v>
      </c>
      <c r="AF173" s="3">
        <f t="shared" si="11"/>
        <v>26407420.124369591</v>
      </c>
      <c r="AG173" s="3">
        <f t="shared" si="29"/>
        <v>44016375.797959067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103</v>
      </c>
      <c r="C174" s="7"/>
      <c r="D174" s="2" t="e">
        <f t="shared" si="12"/>
        <v>#N/A</v>
      </c>
      <c r="E174" s="2" t="e">
        <f t="shared" si="22"/>
        <v>#N/A</v>
      </c>
      <c r="F174" s="2">
        <v>865632.96110442281</v>
      </c>
      <c r="G174" s="2">
        <f t="shared" si="41"/>
        <v>588938.14285714284</v>
      </c>
      <c r="H174" s="2">
        <f t="shared" si="39"/>
        <v>75992213.271068141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1754519.2857142801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881999.22569027543</v>
      </c>
      <c r="Q174" s="2">
        <f t="shared" si="42"/>
        <v>600000</v>
      </c>
      <c r="R174" s="2">
        <f t="shared" si="40"/>
        <v>77617772.775510103</v>
      </c>
      <c r="S174" s="2">
        <f t="shared" si="17"/>
        <v>588938.14285714924</v>
      </c>
      <c r="T174" s="2">
        <f t="shared" si="18"/>
        <v>11061.857142857043</v>
      </c>
      <c r="U174" s="2">
        <f t="shared" si="19"/>
        <v>600000</v>
      </c>
      <c r="V174" s="2">
        <f t="shared" si="34"/>
        <v>26935850.52412948</v>
      </c>
      <c r="W174" s="2">
        <f t="shared" si="20"/>
        <v>528430.39975988865</v>
      </c>
      <c r="X174" s="2">
        <f t="shared" si="6"/>
        <v>71569.600240111351</v>
      </c>
      <c r="Y174" s="2">
        <f t="shared" si="37"/>
        <v>50681922.251380593</v>
      </c>
      <c r="Z174" s="2" t="str">
        <f t="shared" si="8"/>
        <v>HERE</v>
      </c>
      <c r="AA174" s="2">
        <f>IF(Z174="HERE",Y174,AA173+Graph!$G$1*1000)</f>
        <v>50681922.251380593</v>
      </c>
      <c r="AB174" s="2">
        <f t="shared" si="21"/>
        <v>71569.600240111351</v>
      </c>
      <c r="AC174" s="2">
        <f t="shared" si="38"/>
        <v>26935850.52412948</v>
      </c>
      <c r="AD174" s="3">
        <f t="shared" si="10"/>
        <v>50681922.251380593</v>
      </c>
      <c r="AE174" s="2">
        <f>IF(AE172&gt;=52800000,52800000,IF(AB153=Graph!G$1*1000,AE173+Graph!G$1*1000,AC174))</f>
        <v>26935850.52412948</v>
      </c>
      <c r="AF174" s="3">
        <f t="shared" si="11"/>
        <v>26935850.52412948</v>
      </c>
      <c r="AG174" s="3">
        <f t="shared" si="29"/>
        <v>44171789.897959061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104</v>
      </c>
      <c r="C175" s="7"/>
      <c r="D175" s="2" t="e">
        <f t="shared" si="12"/>
        <v>#N/A</v>
      </c>
      <c r="E175" s="2" t="e">
        <f t="shared" si="22"/>
        <v>#N/A</v>
      </c>
      <c r="F175" s="2">
        <v>869647.27731090784</v>
      </c>
      <c r="G175" s="2">
        <f t="shared" si="41"/>
        <v>588938.14285714284</v>
      </c>
      <c r="H175" s="2">
        <f t="shared" si="39"/>
        <v>76581151.41392529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1765581.1428571371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886116.0024009645</v>
      </c>
      <c r="Q175" s="2">
        <f t="shared" si="42"/>
        <v>600000</v>
      </c>
      <c r="R175" s="2">
        <f t="shared" si="40"/>
        <v>78217772.775510103</v>
      </c>
      <c r="S175" s="2">
        <f t="shared" si="17"/>
        <v>588938.14285714924</v>
      </c>
      <c r="T175" s="2">
        <f t="shared" si="18"/>
        <v>11061.857142857043</v>
      </c>
      <c r="U175" s="2">
        <f t="shared" si="19"/>
        <v>600000</v>
      </c>
      <c r="V175" s="2">
        <f t="shared" si="34"/>
        <v>27468295.240095854</v>
      </c>
      <c r="W175" s="2">
        <f t="shared" si="20"/>
        <v>532444.71596637368</v>
      </c>
      <c r="X175" s="2">
        <f t="shared" si="6"/>
        <v>67555.284033626318</v>
      </c>
      <c r="Y175" s="2">
        <f t="shared" si="37"/>
        <v>50749477.535414219</v>
      </c>
      <c r="Z175" s="2" t="str">
        <f t="shared" si="8"/>
        <v>HERE</v>
      </c>
      <c r="AA175" s="2">
        <f>IF(Z175="HERE",Y175,AA174+Graph!$G$1*1000)</f>
        <v>50749477.535414219</v>
      </c>
      <c r="AB175" s="2">
        <f t="shared" si="21"/>
        <v>67555.284033626318</v>
      </c>
      <c r="AC175" s="2">
        <f t="shared" si="38"/>
        <v>27468295.240095854</v>
      </c>
      <c r="AD175" s="3">
        <f t="shared" si="10"/>
        <v>50749477.535414219</v>
      </c>
      <c r="AE175" s="2">
        <f>IF(AE173&gt;=52800000,52800000,IF(AB154=Graph!G$1*1000,AE174+Graph!G$1*1000,AC175))</f>
        <v>27468295.240095854</v>
      </c>
      <c r="AF175" s="3">
        <f t="shared" si="11"/>
        <v>27468295.240095854</v>
      </c>
      <c r="AG175" s="3">
        <f t="shared" si="29"/>
        <v>44395669.797959067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105</v>
      </c>
      <c r="C176" s="7"/>
      <c r="D176" s="2" t="e">
        <f t="shared" si="12"/>
        <v>#N/A</v>
      </c>
      <c r="E176" s="2" t="e">
        <f t="shared" si="22"/>
        <v>#N/A</v>
      </c>
      <c r="F176" s="2">
        <v>873661.59351739287</v>
      </c>
      <c r="G176" s="2">
        <f t="shared" si="41"/>
        <v>588938.14285714284</v>
      </c>
      <c r="H176" s="2">
        <f t="shared" si="39"/>
        <v>77170089.556782439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1776642.9999999942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890232.77911165357</v>
      </c>
      <c r="Q176" s="2">
        <f t="shared" si="42"/>
        <v>600000</v>
      </c>
      <c r="R176" s="2">
        <f t="shared" si="40"/>
        <v>78817772.775510103</v>
      </c>
      <c r="S176" s="2">
        <f t="shared" si="17"/>
        <v>588938.14285714924</v>
      </c>
      <c r="T176" s="2">
        <f t="shared" si="18"/>
        <v>11061.857142857043</v>
      </c>
      <c r="U176" s="2">
        <f t="shared" si="19"/>
        <v>600000</v>
      </c>
      <c r="V176" s="2">
        <f t="shared" si="34"/>
        <v>28004754.272268713</v>
      </c>
      <c r="W176" s="2">
        <f t="shared" si="20"/>
        <v>536459.03217285872</v>
      </c>
      <c r="X176" s="2">
        <f t="shared" si="6"/>
        <v>63540.967827141285</v>
      </c>
      <c r="Y176" s="2">
        <f t="shared" si="37"/>
        <v>50813018.50324136</v>
      </c>
      <c r="Z176" s="2" t="str">
        <f t="shared" si="8"/>
        <v>HERE</v>
      </c>
      <c r="AA176" s="2">
        <f>IF(Z176="HERE",Y176,AA175+Graph!$G$1*1000)</f>
        <v>50813018.50324136</v>
      </c>
      <c r="AB176" s="2">
        <f t="shared" si="21"/>
        <v>63540.967827141285</v>
      </c>
      <c r="AC176" s="2">
        <f t="shared" si="38"/>
        <v>28004754.272268713</v>
      </c>
      <c r="AD176" s="3">
        <f t="shared" si="10"/>
        <v>50813018.50324136</v>
      </c>
      <c r="AE176" s="2">
        <f>IF(AE174&gt;=52800000,52800000,IF(AB155=Graph!G$1*1000,AE175+Graph!G$1*1000,AC176))</f>
        <v>28004754.272268713</v>
      </c>
      <c r="AF176" s="3">
        <f t="shared" si="11"/>
        <v>28004754.272268713</v>
      </c>
      <c r="AG176" s="3">
        <f t="shared" si="29"/>
        <v>44651192.647959061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106</v>
      </c>
      <c r="C177" s="7"/>
      <c r="D177" s="2" t="e">
        <f t="shared" si="12"/>
        <v>#N/A</v>
      </c>
      <c r="E177" s="2" t="e">
        <f t="shared" si="22"/>
        <v>#N/A</v>
      </c>
      <c r="F177" s="2">
        <v>877675.90972387791</v>
      </c>
      <c r="G177" s="2">
        <f t="shared" si="41"/>
        <v>588938.14285714284</v>
      </c>
      <c r="H177" s="2">
        <f t="shared" si="39"/>
        <v>77759027.699639589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1787704.8571428512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894349.55582231283</v>
      </c>
      <c r="Q177" s="2">
        <f t="shared" si="42"/>
        <v>600000</v>
      </c>
      <c r="R177" s="2">
        <f t="shared" si="40"/>
        <v>79417772.775510103</v>
      </c>
      <c r="S177" s="2">
        <f t="shared" si="17"/>
        <v>588938.14285714924</v>
      </c>
      <c r="T177" s="2">
        <f t="shared" si="18"/>
        <v>11061.857142857043</v>
      </c>
      <c r="U177" s="2">
        <f t="shared" si="19"/>
        <v>600000</v>
      </c>
      <c r="V177" s="2">
        <f t="shared" si="34"/>
        <v>28545227.620648056</v>
      </c>
      <c r="W177" s="2">
        <f t="shared" si="20"/>
        <v>540473.34837934375</v>
      </c>
      <c r="X177" s="2">
        <f t="shared" si="6"/>
        <v>59526.651620656252</v>
      </c>
      <c r="Y177" s="2">
        <f t="shared" si="37"/>
        <v>50872545.154862016</v>
      </c>
      <c r="Z177" s="2" t="str">
        <f t="shared" si="8"/>
        <v>HERE</v>
      </c>
      <c r="AA177" s="2">
        <f>IF(Z177="HERE",Y177,AA176+Graph!$G$1*1000)</f>
        <v>50872545.154862016</v>
      </c>
      <c r="AB177" s="2">
        <f t="shared" si="21"/>
        <v>59526.651620656252</v>
      </c>
      <c r="AC177" s="2">
        <f t="shared" si="38"/>
        <v>28545227.620648056</v>
      </c>
      <c r="AD177" s="3">
        <f t="shared" si="10"/>
        <v>50872545.154862016</v>
      </c>
      <c r="AE177" s="2">
        <f>IF(AE175&gt;=52800000,52800000,IF(AB156=Graph!G$1*1000,AE176+Graph!G$1*1000,AC177))</f>
        <v>28545227.620648056</v>
      </c>
      <c r="AF177" s="3">
        <f t="shared" si="11"/>
        <v>28545227.620648056</v>
      </c>
      <c r="AG177" s="3">
        <f t="shared" si="29"/>
        <v>44803445.846122332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107</v>
      </c>
      <c r="C178" s="7"/>
      <c r="D178" s="2" t="e">
        <f t="shared" si="12"/>
        <v>#N/A</v>
      </c>
      <c r="E178" s="2" t="e">
        <f t="shared" si="22"/>
        <v>#N/A</v>
      </c>
      <c r="F178" s="2">
        <v>881690.22593036294</v>
      </c>
      <c r="G178" s="2">
        <f t="shared" si="41"/>
        <v>588938.14285714284</v>
      </c>
      <c r="H178" s="2">
        <f t="shared" si="39"/>
        <v>78347965.842496738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1798766.7142857083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898466.3325330019</v>
      </c>
      <c r="Q178" s="2">
        <f t="shared" si="42"/>
        <v>600000</v>
      </c>
      <c r="R178" s="2">
        <f t="shared" si="40"/>
        <v>80017772.775510103</v>
      </c>
      <c r="S178" s="2">
        <f t="shared" si="17"/>
        <v>588938.14285714924</v>
      </c>
      <c r="T178" s="2">
        <f t="shared" si="18"/>
        <v>11061.857142857043</v>
      </c>
      <c r="U178" s="2">
        <f t="shared" si="19"/>
        <v>600000</v>
      </c>
      <c r="V178" s="2">
        <f t="shared" si="34"/>
        <v>29089715.285233885</v>
      </c>
      <c r="W178" s="2">
        <f t="shared" si="20"/>
        <v>544487.66458582878</v>
      </c>
      <c r="X178" s="2">
        <f t="shared" si="6"/>
        <v>55512.335414171219</v>
      </c>
      <c r="Y178" s="2">
        <f t="shared" si="37"/>
        <v>50928057.490276188</v>
      </c>
      <c r="Z178" s="2" t="str">
        <f t="shared" si="8"/>
        <v>HERE</v>
      </c>
      <c r="AA178" s="2">
        <f>IF(Z178="HERE",Y178,AA177+Graph!$G$1*1000)</f>
        <v>50928057.490276188</v>
      </c>
      <c r="AB178" s="2">
        <f t="shared" si="21"/>
        <v>55512.335414171219</v>
      </c>
      <c r="AC178" s="2">
        <f t="shared" si="38"/>
        <v>29089715.285233885</v>
      </c>
      <c r="AD178" s="3">
        <f t="shared" si="10"/>
        <v>50928057.490276188</v>
      </c>
      <c r="AE178" s="2">
        <f>IF(AE176&gt;=52800000,52800000,IF(AB157=Graph!G$1*1000,AE177+Graph!G$1*1000,AC178))</f>
        <v>29089715.285233885</v>
      </c>
      <c r="AF178" s="3">
        <f t="shared" si="11"/>
        <v>29089715.285233885</v>
      </c>
      <c r="AG178" s="3">
        <f t="shared" si="29"/>
        <v>44952286.875510089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108</v>
      </c>
      <c r="C179" s="7"/>
      <c r="D179" s="2" t="e">
        <f t="shared" si="12"/>
        <v>#N/A</v>
      </c>
      <c r="E179" s="2" t="e">
        <f t="shared" si="22"/>
        <v>#N/A</v>
      </c>
      <c r="F179" s="2">
        <v>885704.54213684797</v>
      </c>
      <c r="G179" s="2">
        <f t="shared" si="41"/>
        <v>588938.14285714284</v>
      </c>
      <c r="H179" s="2">
        <f t="shared" si="39"/>
        <v>78936903.985353887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1809828.5714285653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902583.10924369097</v>
      </c>
      <c r="Q179" s="2">
        <f t="shared" si="42"/>
        <v>600000</v>
      </c>
      <c r="R179" s="2">
        <f t="shared" si="40"/>
        <v>80617772.775510103</v>
      </c>
      <c r="S179" s="2">
        <f t="shared" si="17"/>
        <v>588938.14285714924</v>
      </c>
      <c r="T179" s="2">
        <f t="shared" si="18"/>
        <v>11061.857142857043</v>
      </c>
      <c r="U179" s="2">
        <f t="shared" si="19"/>
        <v>600000</v>
      </c>
      <c r="V179" s="2">
        <f t="shared" si="34"/>
        <v>29638217.266026199</v>
      </c>
      <c r="W179" s="2">
        <f t="shared" si="20"/>
        <v>548501.98079231381</v>
      </c>
      <c r="X179" s="2">
        <f t="shared" si="6"/>
        <v>51498.019207686186</v>
      </c>
      <c r="Y179" s="2">
        <f t="shared" si="37"/>
        <v>50979555.509483874</v>
      </c>
      <c r="Z179" s="2" t="str">
        <f t="shared" si="8"/>
        <v>HERE</v>
      </c>
      <c r="AA179" s="2">
        <f>IF(Z179="HERE",Y179,AA178+Graph!$G$1*1000)</f>
        <v>50979555.509483874</v>
      </c>
      <c r="AB179" s="2">
        <f t="shared" si="21"/>
        <v>51498.019207686186</v>
      </c>
      <c r="AC179" s="2">
        <f t="shared" si="38"/>
        <v>29638217.266026199</v>
      </c>
      <c r="AD179" s="3">
        <f t="shared" si="10"/>
        <v>50979555.509483874</v>
      </c>
      <c r="AE179" s="2">
        <f>IF(AE177&gt;=52800000,52800000,IF(AB158=Graph!G$1*1000,AE178+Graph!G$1*1000,AC179))</f>
        <v>29638217.266026199</v>
      </c>
      <c r="AF179" s="3">
        <f t="shared" si="11"/>
        <v>29638217.266026199</v>
      </c>
      <c r="AG179" s="3">
        <f t="shared" si="29"/>
        <v>45097715.736122325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109</v>
      </c>
      <c r="C180" s="7"/>
      <c r="D180" s="2" t="e">
        <f t="shared" si="12"/>
        <v>#N/A</v>
      </c>
      <c r="E180" s="2" t="e">
        <f t="shared" si="22"/>
        <v>#N/A</v>
      </c>
      <c r="F180" s="2">
        <v>889718.85834333301</v>
      </c>
      <c r="G180" s="2">
        <f t="shared" si="41"/>
        <v>588938.14285714284</v>
      </c>
      <c r="H180" s="2">
        <f t="shared" si="39"/>
        <v>79525842.128211036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1820890.4285714224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906699.88595438004</v>
      </c>
      <c r="Q180" s="2">
        <f t="shared" si="42"/>
        <v>600000</v>
      </c>
      <c r="R180" s="2">
        <f t="shared" si="40"/>
        <v>81217772.775510103</v>
      </c>
      <c r="S180" s="2">
        <f t="shared" si="17"/>
        <v>588938.14285714924</v>
      </c>
      <c r="T180" s="2">
        <f t="shared" si="18"/>
        <v>11061.857142857043</v>
      </c>
      <c r="U180" s="2">
        <f t="shared" si="19"/>
        <v>600000</v>
      </c>
      <c r="V180" s="2">
        <f t="shared" si="34"/>
        <v>30190733.563024998</v>
      </c>
      <c r="W180" s="2">
        <f t="shared" si="20"/>
        <v>552516.29699879885</v>
      </c>
      <c r="X180" s="2">
        <f t="shared" si="6"/>
        <v>47483.703001201153</v>
      </c>
      <c r="Y180" s="2">
        <f t="shared" si="37"/>
        <v>51027039.212485075</v>
      </c>
      <c r="Z180" s="2" t="str">
        <f t="shared" si="8"/>
        <v>HERE</v>
      </c>
      <c r="AA180" s="2">
        <f>IF(Z180="HERE",Y180,AA179+Graph!$G$1*1000)</f>
        <v>51027039.212485075</v>
      </c>
      <c r="AB180" s="2">
        <f t="shared" si="21"/>
        <v>47483.703001201153</v>
      </c>
      <c r="AC180" s="2">
        <f t="shared" si="38"/>
        <v>30190733.563024998</v>
      </c>
      <c r="AD180" s="3">
        <f t="shared" si="10"/>
        <v>51027039.212485075</v>
      </c>
      <c r="AE180" s="2">
        <f>IF(AE178&gt;=52800000,52800000,IF(AB159=Graph!G$1*1000,AE179+Graph!G$1*1000,AC180))</f>
        <v>30190733.563024998</v>
      </c>
      <c r="AF180" s="3">
        <f t="shared" si="11"/>
        <v>30190733.563024998</v>
      </c>
      <c r="AG180" s="3">
        <f t="shared" si="29"/>
        <v>45239732.427959077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110</v>
      </c>
      <c r="C181" s="7"/>
      <c r="D181" s="2" t="e">
        <f t="shared" si="12"/>
        <v>#N/A</v>
      </c>
      <c r="E181" s="2" t="e">
        <f t="shared" si="22"/>
        <v>#N/A</v>
      </c>
      <c r="F181" s="2">
        <v>893733.17454981804</v>
      </c>
      <c r="G181" s="2">
        <f t="shared" si="41"/>
        <v>588938.14285714284</v>
      </c>
      <c r="H181" s="2">
        <f t="shared" si="39"/>
        <v>80114780.271068186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1831952.2857142794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910816.6626650691</v>
      </c>
      <c r="Q181" s="2">
        <f t="shared" si="42"/>
        <v>600000</v>
      </c>
      <c r="R181" s="2">
        <f t="shared" si="40"/>
        <v>81817772.775510103</v>
      </c>
      <c r="S181" s="2">
        <f t="shared" si="17"/>
        <v>588938.14285714924</v>
      </c>
      <c r="T181" s="2">
        <f t="shared" si="18"/>
        <v>11061.857142857043</v>
      </c>
      <c r="U181" s="2">
        <f t="shared" si="19"/>
        <v>600000</v>
      </c>
      <c r="V181" s="2">
        <f t="shared" si="34"/>
        <v>30747264.176230282</v>
      </c>
      <c r="W181" s="2">
        <f t="shared" si="20"/>
        <v>556530.61320528388</v>
      </c>
      <c r="X181" s="2">
        <f t="shared" si="6"/>
        <v>43469.38679471612</v>
      </c>
      <c r="Y181" s="2">
        <f t="shared" si="37"/>
        <v>51070508.599279791</v>
      </c>
      <c r="Z181" s="2" t="str">
        <f t="shared" si="8"/>
        <v>HERE</v>
      </c>
      <c r="AA181" s="2">
        <f>IF(Z181="HERE",Y181,AA180+Graph!$G$1*1000)</f>
        <v>51070508.599279791</v>
      </c>
      <c r="AB181" s="2">
        <f t="shared" si="21"/>
        <v>43469.38679471612</v>
      </c>
      <c r="AC181" s="2">
        <f t="shared" si="38"/>
        <v>30747264.176230282</v>
      </c>
      <c r="AD181" s="3">
        <f t="shared" si="10"/>
        <v>51070508.599279791</v>
      </c>
      <c r="AE181" s="2">
        <f>IF(AE179&gt;=52800000,52800000,IF(AB160=Graph!G$1*1000,AE180+Graph!G$1*1000,AC181))</f>
        <v>30747264.176230282</v>
      </c>
      <c r="AF181" s="3">
        <f t="shared" si="11"/>
        <v>30747264.176230282</v>
      </c>
      <c r="AG181" s="3">
        <f t="shared" si="29"/>
        <v>45378336.951020323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111</v>
      </c>
      <c r="C182" s="7"/>
      <c r="D182" s="2" t="e">
        <f t="shared" si="12"/>
        <v>#N/A</v>
      </c>
      <c r="E182" s="2" t="e">
        <f t="shared" si="22"/>
        <v>#N/A</v>
      </c>
      <c r="F182" s="2">
        <v>897747.49075630307</v>
      </c>
      <c r="G182" s="2">
        <f t="shared" si="41"/>
        <v>588938.14285714284</v>
      </c>
      <c r="H182" s="2">
        <f t="shared" si="39"/>
        <v>80703718.413925335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1843014.1428571364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914933.43937575817</v>
      </c>
      <c r="Q182" s="2">
        <f t="shared" si="42"/>
        <v>600000</v>
      </c>
      <c r="R182" s="2">
        <f t="shared" si="40"/>
        <v>82417772.775510103</v>
      </c>
      <c r="S182" s="2">
        <f t="shared" si="17"/>
        <v>588938.14285714924</v>
      </c>
      <c r="T182" s="2">
        <f t="shared" si="18"/>
        <v>11061.857142857043</v>
      </c>
      <c r="U182" s="2">
        <f t="shared" si="19"/>
        <v>600000</v>
      </c>
      <c r="V182" s="2">
        <f t="shared" si="34"/>
        <v>31307809.105642051</v>
      </c>
      <c r="W182" s="2">
        <f t="shared" si="20"/>
        <v>560544.92941176891</v>
      </c>
      <c r="X182" s="2">
        <f t="shared" si="6"/>
        <v>39455.070588231087</v>
      </c>
      <c r="Y182" s="2">
        <f t="shared" si="37"/>
        <v>51109963.669868022</v>
      </c>
      <c r="Z182" s="2" t="str">
        <f t="shared" si="8"/>
        <v>HERE</v>
      </c>
      <c r="AA182" s="2">
        <f>IF(Z182="HERE",Y182,AA181+Graph!$G$1*1000)</f>
        <v>51109963.669868022</v>
      </c>
      <c r="AB182" s="2">
        <f t="shared" si="21"/>
        <v>39455.070588231087</v>
      </c>
      <c r="AC182" s="2">
        <f t="shared" si="38"/>
        <v>31307809.105642051</v>
      </c>
      <c r="AD182" s="3">
        <f t="shared" si="10"/>
        <v>51109963.669868022</v>
      </c>
      <c r="AE182" s="2">
        <f>IF(AE180&gt;=52800000,52800000,IF(AB161=Graph!G$1*1000,AE181+Graph!G$1*1000,AC182))</f>
        <v>31307809.105642051</v>
      </c>
      <c r="AF182" s="3">
        <f t="shared" si="11"/>
        <v>31307809.105642051</v>
      </c>
      <c r="AG182" s="3">
        <f t="shared" si="29"/>
        <v>45513529.305306047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112</v>
      </c>
      <c r="C183" s="7"/>
      <c r="D183" s="2" t="e">
        <f t="shared" si="12"/>
        <v>#N/A</v>
      </c>
      <c r="E183" s="2" t="e">
        <f t="shared" si="22"/>
        <v>#N/A</v>
      </c>
      <c r="F183" s="2">
        <v>901761.80696278811</v>
      </c>
      <c r="G183" s="2">
        <f t="shared" si="41"/>
        <v>588938.14285714284</v>
      </c>
      <c r="H183" s="2">
        <f t="shared" si="39"/>
        <v>81292656.556782484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1854075.9999999935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919050.21608641744</v>
      </c>
      <c r="Q183" s="2">
        <f t="shared" si="42"/>
        <v>600000</v>
      </c>
      <c r="R183" s="2">
        <f t="shared" si="40"/>
        <v>83017772.775510103</v>
      </c>
      <c r="S183" s="2">
        <f t="shared" si="17"/>
        <v>588938.14285714924</v>
      </c>
      <c r="T183" s="2">
        <f t="shared" si="18"/>
        <v>11061.857142857043</v>
      </c>
      <c r="U183" s="2">
        <f t="shared" si="19"/>
        <v>600000</v>
      </c>
      <c r="V183" s="2">
        <f t="shared" si="34"/>
        <v>31872368.351260275</v>
      </c>
      <c r="W183" s="2">
        <f t="shared" si="20"/>
        <v>564559.24561822414</v>
      </c>
      <c r="X183" s="2">
        <f t="shared" si="6"/>
        <v>35440.754381775856</v>
      </c>
      <c r="Y183" s="2">
        <f t="shared" si="37"/>
        <v>51145404.424249798</v>
      </c>
      <c r="Z183" s="2" t="str">
        <f t="shared" si="8"/>
        <v>HERE</v>
      </c>
      <c r="AA183" s="2">
        <f>IF(Z183="HERE",Y183,AA182+Graph!$G$1*1000)</f>
        <v>51145404.424249798</v>
      </c>
      <c r="AB183" s="2">
        <f t="shared" si="21"/>
        <v>35440.754381775856</v>
      </c>
      <c r="AC183" s="2">
        <f t="shared" si="38"/>
        <v>31872368.351260275</v>
      </c>
      <c r="AD183" s="3">
        <f t="shared" si="10"/>
        <v>51145404.424249798</v>
      </c>
      <c r="AE183" s="2">
        <f>IF(AE181&gt;=52800000,52800000,IF(AB162=Graph!G$1*1000,AE182+Graph!G$1*1000,AC183))</f>
        <v>31872368.351260275</v>
      </c>
      <c r="AF183" s="3">
        <f t="shared" si="11"/>
        <v>31872368.351260275</v>
      </c>
      <c r="AG183" s="3">
        <f t="shared" si="29"/>
        <v>45645309.490816265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113</v>
      </c>
      <c r="C184" s="7"/>
      <c r="D184" s="2" t="e">
        <f t="shared" si="12"/>
        <v>#N/A</v>
      </c>
      <c r="E184" s="2" t="e">
        <f t="shared" si="22"/>
        <v>#N/A</v>
      </c>
      <c r="F184" s="2">
        <v>905776.12316927314</v>
      </c>
      <c r="G184" s="2">
        <f t="shared" si="41"/>
        <v>588938.14285714284</v>
      </c>
      <c r="H184" s="2">
        <f t="shared" si="39"/>
        <v>81881594.699639633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1865137.8571428505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923166.9927971065</v>
      </c>
      <c r="Q184" s="2">
        <f t="shared" si="42"/>
        <v>600000</v>
      </c>
      <c r="R184" s="2">
        <f t="shared" si="40"/>
        <v>83617772.775510103</v>
      </c>
      <c r="S184" s="2">
        <f t="shared" si="17"/>
        <v>588938.14285714924</v>
      </c>
      <c r="T184" s="2">
        <f t="shared" si="18"/>
        <v>11061.857142857043</v>
      </c>
      <c r="U184" s="2">
        <f t="shared" si="19"/>
        <v>600000</v>
      </c>
      <c r="V184" s="2">
        <f t="shared" si="34"/>
        <v>32440941.913084984</v>
      </c>
      <c r="W184" s="2">
        <f t="shared" si="20"/>
        <v>568573.56182470918</v>
      </c>
      <c r="X184" s="2">
        <f t="shared" si="6"/>
        <v>31426.438175290823</v>
      </c>
      <c r="Y184" s="2">
        <f t="shared" si="37"/>
        <v>51176830.862425089</v>
      </c>
      <c r="Z184" s="2" t="str">
        <f t="shared" si="8"/>
        <v>HERE</v>
      </c>
      <c r="AA184" s="2">
        <f>IF(Z184="HERE",Y184,AA183+Graph!$G$1*1000)</f>
        <v>51176830.862425089</v>
      </c>
      <c r="AB184" s="2">
        <f t="shared" si="21"/>
        <v>31426.438175290823</v>
      </c>
      <c r="AC184" s="2">
        <f t="shared" si="38"/>
        <v>32440941.913084984</v>
      </c>
      <c r="AD184" s="3">
        <f t="shared" si="10"/>
        <v>51176830.862425089</v>
      </c>
      <c r="AE184" s="2">
        <f>IF(AE182&gt;=52800000,52800000,IF(AB163=Graph!G$1*1000,AE183+Graph!G$1*1000,AC184))</f>
        <v>32440941.913084984</v>
      </c>
      <c r="AF184" s="3">
        <f t="shared" si="11"/>
        <v>32440941.913084984</v>
      </c>
      <c r="AG184" s="3">
        <f t="shared" si="29"/>
        <v>45773677.50755097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114</v>
      </c>
      <c r="C185" s="7"/>
      <c r="D185" s="2" t="e">
        <f t="shared" si="12"/>
        <v>#N/A</v>
      </c>
      <c r="E185" s="2" t="e">
        <f t="shared" si="22"/>
        <v>#N/A</v>
      </c>
      <c r="F185" s="2">
        <v>909790.43937572837</v>
      </c>
      <c r="G185" s="2">
        <f t="shared" si="41"/>
        <v>588938.14285714284</v>
      </c>
      <c r="H185" s="2">
        <f t="shared" si="39"/>
        <v>82470532.842496783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1876199.7142857076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927283.76950779557</v>
      </c>
      <c r="Q185" s="2">
        <f t="shared" si="42"/>
        <v>600000</v>
      </c>
      <c r="R185" s="2">
        <f t="shared" si="40"/>
        <v>84217772.775510103</v>
      </c>
      <c r="S185" s="2">
        <f t="shared" si="17"/>
        <v>588938.14285714924</v>
      </c>
      <c r="T185" s="2">
        <f t="shared" si="18"/>
        <v>11061.857142857043</v>
      </c>
      <c r="U185" s="2">
        <f t="shared" si="19"/>
        <v>600000</v>
      </c>
      <c r="V185" s="2">
        <f t="shared" si="34"/>
        <v>33013529.791116178</v>
      </c>
      <c r="W185" s="2">
        <f t="shared" si="20"/>
        <v>572587.87803119421</v>
      </c>
      <c r="X185" s="2">
        <f t="shared" si="6"/>
        <v>27412.12196880579</v>
      </c>
      <c r="Y185" s="2">
        <f t="shared" si="37"/>
        <v>51204242.984393895</v>
      </c>
      <c r="Z185" s="2" t="str">
        <f t="shared" si="8"/>
        <v>HERE</v>
      </c>
      <c r="AA185" s="2">
        <f>IF(Z185="HERE",Y185,AA184+Graph!$G$1*1000)</f>
        <v>51204242.984393895</v>
      </c>
      <c r="AB185" s="2">
        <f t="shared" si="21"/>
        <v>27412.12196880579</v>
      </c>
      <c r="AC185" s="2">
        <f t="shared" si="38"/>
        <v>33013529.791116178</v>
      </c>
      <c r="AD185" s="3">
        <f t="shared" si="10"/>
        <v>51204242.984393895</v>
      </c>
      <c r="AE185" s="2">
        <f>IF(AE183&gt;=52800000,52800000,IF(AB164=Graph!G$1*1000,AE184+Graph!G$1*1000,AC185))</f>
        <v>33013529.791116178</v>
      </c>
      <c r="AF185" s="3">
        <f t="shared" si="11"/>
        <v>33013529.791116178</v>
      </c>
      <c r="AG185" s="3">
        <f t="shared" si="29"/>
        <v>45898633.35551016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115</v>
      </c>
      <c r="C186" s="7"/>
      <c r="D186" s="2" t="e">
        <f t="shared" si="12"/>
        <v>#N/A</v>
      </c>
      <c r="E186" s="2" t="e">
        <f t="shared" si="22"/>
        <v>#N/A</v>
      </c>
      <c r="F186" s="2">
        <v>913804.7555822134</v>
      </c>
      <c r="G186" s="2">
        <f t="shared" si="41"/>
        <v>588938.14285714284</v>
      </c>
      <c r="H186" s="2">
        <f t="shared" si="39"/>
        <v>83059470.985353932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1887261.5714285646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931400.54621848464</v>
      </c>
      <c r="Q186" s="2">
        <f t="shared" si="42"/>
        <v>600000</v>
      </c>
      <c r="R186" s="2">
        <f t="shared" si="40"/>
        <v>84817772.775510103</v>
      </c>
      <c r="S186" s="2">
        <f t="shared" si="17"/>
        <v>588938.14285714924</v>
      </c>
      <c r="T186" s="2">
        <f t="shared" si="18"/>
        <v>11061.857142857043</v>
      </c>
      <c r="U186" s="2">
        <f t="shared" si="19"/>
        <v>600000</v>
      </c>
      <c r="V186" s="2">
        <f t="shared" si="34"/>
        <v>33590131.985353857</v>
      </c>
      <c r="W186" s="2">
        <f t="shared" si="20"/>
        <v>576602.19423767924</v>
      </c>
      <c r="X186" s="2">
        <f t="shared" si="6"/>
        <v>23397.805762320757</v>
      </c>
      <c r="Y186" s="2">
        <f t="shared" si="37"/>
        <v>51227640.790156215</v>
      </c>
      <c r="Z186" s="2" t="str">
        <f t="shared" si="8"/>
        <v>HERE</v>
      </c>
      <c r="AA186" s="2">
        <f>IF(Z186="HERE",Y186,AA185+Graph!$G$1*1000)</f>
        <v>51227640.790156215</v>
      </c>
      <c r="AB186" s="2">
        <f t="shared" si="21"/>
        <v>23397.805762320757</v>
      </c>
      <c r="AC186" s="2">
        <f t="shared" si="38"/>
        <v>33590131.985353857</v>
      </c>
      <c r="AD186" s="3">
        <f t="shared" si="10"/>
        <v>51227640.790156215</v>
      </c>
      <c r="AE186" s="2">
        <f>IF(AE184&gt;=52800000,52800000,IF(AB165=Graph!G$1*1000,AE185+Graph!G$1*1000,AC186))</f>
        <v>33590131.985353857</v>
      </c>
      <c r="AF186" s="3">
        <f t="shared" si="11"/>
        <v>33590131.985353857</v>
      </c>
      <c r="AG186" s="3">
        <f t="shared" si="29"/>
        <v>46020177.034693845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116</v>
      </c>
      <c r="C187" s="7"/>
      <c r="D187" s="2" t="e">
        <f t="shared" si="12"/>
        <v>#N/A</v>
      </c>
      <c r="E187" s="2" t="e">
        <f t="shared" si="22"/>
        <v>#N/A</v>
      </c>
      <c r="F187" s="2">
        <v>917819.07178869843</v>
      </c>
      <c r="G187" s="2">
        <f t="shared" si="41"/>
        <v>588938.14285714284</v>
      </c>
      <c r="H187" s="2">
        <f t="shared" si="39"/>
        <v>83648409.128211081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1898323.4285714217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935517.32292917371</v>
      </c>
      <c r="Q187" s="2">
        <f t="shared" si="42"/>
        <v>600000</v>
      </c>
      <c r="R187" s="2">
        <f t="shared" si="40"/>
        <v>85417772.775510103</v>
      </c>
      <c r="S187" s="2">
        <f t="shared" si="17"/>
        <v>588938.14285714924</v>
      </c>
      <c r="T187" s="2">
        <f t="shared" si="18"/>
        <v>11061.857142857043</v>
      </c>
      <c r="U187" s="2">
        <f t="shared" si="19"/>
        <v>600000</v>
      </c>
      <c r="V187" s="2">
        <f t="shared" si="34"/>
        <v>34170748.495798022</v>
      </c>
      <c r="W187" s="2">
        <f t="shared" si="20"/>
        <v>580616.51044416428</v>
      </c>
      <c r="X187" s="2">
        <f t="shared" si="6"/>
        <v>19383.489555835724</v>
      </c>
      <c r="Y187" s="2">
        <f t="shared" si="37"/>
        <v>51247024.279712051</v>
      </c>
      <c r="Z187" s="2" t="str">
        <f t="shared" si="8"/>
        <v>HERE</v>
      </c>
      <c r="AA187" s="2">
        <f>IF(Z187="HERE",Y187,AA186+Graph!$G$1*1000)</f>
        <v>51247024.279712051</v>
      </c>
      <c r="AB187" s="2">
        <f t="shared" si="21"/>
        <v>19383.489555835724</v>
      </c>
      <c r="AC187" s="2">
        <f t="shared" si="38"/>
        <v>34170748.495798022</v>
      </c>
      <c r="AD187" s="3">
        <f t="shared" si="10"/>
        <v>51247024.279712051</v>
      </c>
      <c r="AE187" s="2">
        <f>IF(AE185&gt;=52800000,52800000,IF(AB166=Graph!G$1*1000,AE186+Graph!G$1*1000,AC187))</f>
        <v>34170748.495798022</v>
      </c>
      <c r="AF187" s="3">
        <f t="shared" si="11"/>
        <v>34170748.495798022</v>
      </c>
      <c r="AG187" s="3">
        <f t="shared" si="29"/>
        <v>46138308.545102008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117</v>
      </c>
      <c r="C188" s="7"/>
      <c r="D188" s="2" t="e">
        <f t="shared" si="12"/>
        <v>#N/A</v>
      </c>
      <c r="E188" s="2" t="e">
        <f t="shared" si="22"/>
        <v>#N/A</v>
      </c>
      <c r="F188" s="2">
        <v>921833.38799518347</v>
      </c>
      <c r="G188" s="2">
        <f t="shared" si="41"/>
        <v>588938.14285714284</v>
      </c>
      <c r="H188" s="2">
        <f t="shared" si="39"/>
        <v>84237347.27106823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1909385.2857142787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939634.09963986278</v>
      </c>
      <c r="Q188" s="2">
        <f t="shared" si="42"/>
        <v>600000</v>
      </c>
      <c r="R188" s="2">
        <f t="shared" si="40"/>
        <v>86017772.775510103</v>
      </c>
      <c r="S188" s="2">
        <f t="shared" si="17"/>
        <v>588938.14285714924</v>
      </c>
      <c r="T188" s="2">
        <f t="shared" si="18"/>
        <v>11061.857142857043</v>
      </c>
      <c r="U188" s="2">
        <f t="shared" si="19"/>
        <v>600000</v>
      </c>
      <c r="V188" s="2">
        <f t="shared" si="34"/>
        <v>34755379.322448671</v>
      </c>
      <c r="W188" s="2">
        <f t="shared" si="20"/>
        <v>584630.82665064931</v>
      </c>
      <c r="X188" s="2">
        <f t="shared" si="6"/>
        <v>15369.173349350691</v>
      </c>
      <c r="Y188" s="2">
        <f t="shared" si="37"/>
        <v>51262393.453061402</v>
      </c>
      <c r="Z188" s="2" t="str">
        <f t="shared" si="8"/>
        <v>HERE</v>
      </c>
      <c r="AA188" s="2">
        <f>IF(Z188="HERE",Y188,AA187+Graph!$G$1*1000)</f>
        <v>51262393.453061402</v>
      </c>
      <c r="AB188" s="2">
        <f t="shared" si="21"/>
        <v>15369.173349350691</v>
      </c>
      <c r="AC188" s="2">
        <f t="shared" si="38"/>
        <v>34755379.322448671</v>
      </c>
      <c r="AD188" s="3">
        <f t="shared" si="10"/>
        <v>51262393.453061402</v>
      </c>
      <c r="AE188" s="2">
        <f>IF(AE186&gt;=52800000,52800000,IF(AB167=Graph!G$1*1000,AE187+Graph!G$1*1000,AC188))</f>
        <v>34755379.322448671</v>
      </c>
      <c r="AF188" s="3">
        <f t="shared" si="11"/>
        <v>34755379.322448671</v>
      </c>
      <c r="AG188" s="3">
        <f t="shared" si="29"/>
        <v>46253027.886734664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118</v>
      </c>
      <c r="C189" s="7"/>
      <c r="D189" s="2" t="e">
        <f t="shared" si="12"/>
        <v>#N/A</v>
      </c>
      <c r="E189" s="2" t="e">
        <f t="shared" si="22"/>
        <v>#N/A</v>
      </c>
      <c r="F189" s="2">
        <v>925847.7042016685</v>
      </c>
      <c r="G189" s="2">
        <f t="shared" si="41"/>
        <v>588938.14285714284</v>
      </c>
      <c r="H189" s="2">
        <f t="shared" si="39"/>
        <v>84826285.41392538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1920447.1428571357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943750.87635055184</v>
      </c>
      <c r="Q189" s="2">
        <f t="shared" si="42"/>
        <v>600000</v>
      </c>
      <c r="R189" s="2">
        <f t="shared" si="40"/>
        <v>86617772.775510103</v>
      </c>
      <c r="S189" s="2">
        <f t="shared" si="17"/>
        <v>588938.14285714924</v>
      </c>
      <c r="T189" s="2">
        <f t="shared" si="18"/>
        <v>11061.857142857043</v>
      </c>
      <c r="U189" s="2">
        <f t="shared" si="19"/>
        <v>600000</v>
      </c>
      <c r="V189" s="2">
        <f t="shared" si="34"/>
        <v>35344024.465305805</v>
      </c>
      <c r="W189" s="2">
        <f t="shared" si="20"/>
        <v>588645.14285713434</v>
      </c>
      <c r="X189" s="2">
        <f t="shared" si="6"/>
        <v>11354.857142865658</v>
      </c>
      <c r="Y189" s="2">
        <f t="shared" si="37"/>
        <v>51273748.310204268</v>
      </c>
      <c r="Z189" s="2" t="str">
        <f t="shared" si="8"/>
        <v>HERE</v>
      </c>
      <c r="AA189" s="2">
        <f>IF(Z189="HERE",Y189,AA188+Graph!$G$1*1000)</f>
        <v>51273748.310204268</v>
      </c>
      <c r="AB189" s="2">
        <f t="shared" si="21"/>
        <v>11354.857142865658</v>
      </c>
      <c r="AC189" s="2">
        <f t="shared" si="38"/>
        <v>35344024.465305805</v>
      </c>
      <c r="AD189" s="3">
        <f t="shared" si="10"/>
        <v>51273748.310204268</v>
      </c>
      <c r="AE189" s="2">
        <f>IF(AE187&gt;=52800000,52800000,IF(AB168=Graph!G$1*1000,AE188+Graph!G$1*1000,AC189))</f>
        <v>35344024.465305805</v>
      </c>
      <c r="AF189" s="3">
        <f t="shared" si="11"/>
        <v>35344024.465305805</v>
      </c>
      <c r="AG189" s="3">
        <f t="shared" si="29"/>
        <v>46364335.059591807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119</v>
      </c>
      <c r="C190" s="7"/>
      <c r="D190" s="2" t="e">
        <f t="shared" si="12"/>
        <v>#N/A</v>
      </c>
      <c r="E190" s="2" t="e">
        <f t="shared" si="22"/>
        <v>#N/A</v>
      </c>
      <c r="F190" s="2">
        <v>929862.02040815353</v>
      </c>
      <c r="G190" s="2">
        <f t="shared" si="41"/>
        <v>588938.14285714284</v>
      </c>
      <c r="H190" s="2">
        <f t="shared" si="39"/>
        <v>85415223.556782529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1931508.9999999928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947867.65306121111</v>
      </c>
      <c r="Q190" s="2">
        <f t="shared" si="42"/>
        <v>600000</v>
      </c>
      <c r="R190" s="2">
        <f t="shared" si="40"/>
        <v>87217772.775510103</v>
      </c>
      <c r="S190" s="2">
        <f t="shared" si="17"/>
        <v>588938.14285714924</v>
      </c>
      <c r="T190" s="2">
        <f t="shared" si="18"/>
        <v>11061.857142857043</v>
      </c>
      <c r="U190" s="2">
        <f t="shared" si="19"/>
        <v>600000</v>
      </c>
      <c r="V190" s="2">
        <f t="shared" si="34"/>
        <v>35936683.924369425</v>
      </c>
      <c r="W190" s="2">
        <f t="shared" si="20"/>
        <v>592659.45906361938</v>
      </c>
      <c r="X190" s="2">
        <f t="shared" si="6"/>
        <v>7340.5409363806248</v>
      </c>
      <c r="Y190" s="2">
        <f t="shared" si="37"/>
        <v>51281088.851140648</v>
      </c>
      <c r="Z190" s="2" t="str">
        <f t="shared" si="8"/>
        <v>HERE</v>
      </c>
      <c r="AA190" s="2">
        <f>IF(Z190="HERE",Y190,AA189+Graph!$G$1*1000)</f>
        <v>51281088.851140648</v>
      </c>
      <c r="AB190" s="2">
        <f t="shared" si="21"/>
        <v>7340.5409363806248</v>
      </c>
      <c r="AC190" s="2">
        <f t="shared" si="38"/>
        <v>35936683.924369425</v>
      </c>
      <c r="AD190" s="3">
        <f t="shared" si="10"/>
        <v>51281088.851140648</v>
      </c>
      <c r="AE190" s="2">
        <f>IF(AE188&gt;=52800000,52800000,IF(AB169=Graph!G$1*1000,AE189+Graph!G$1*1000,AC190))</f>
        <v>35936683.924369425</v>
      </c>
      <c r="AF190" s="3">
        <f t="shared" si="11"/>
        <v>35936683.924369425</v>
      </c>
      <c r="AG190" s="3">
        <f t="shared" si="29"/>
        <v>46472230.063673437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120</v>
      </c>
      <c r="C191" s="7"/>
      <c r="D191" s="2" t="e">
        <f t="shared" si="12"/>
        <v>#N/A</v>
      </c>
      <c r="E191" s="2" t="e">
        <f t="shared" si="22"/>
        <v>#N/A</v>
      </c>
      <c r="F191" s="2">
        <v>933876.33661463857</v>
      </c>
      <c r="G191" s="2">
        <f t="shared" si="41"/>
        <v>588938.14285714284</v>
      </c>
      <c r="H191" s="2">
        <f t="shared" si="39"/>
        <v>86004161.699639678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1942570.8571428498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951984.42977190018</v>
      </c>
      <c r="Q191" s="2">
        <f t="shared" si="42"/>
        <v>600000</v>
      </c>
      <c r="R191" s="2">
        <f t="shared" si="40"/>
        <v>87817772.775510103</v>
      </c>
      <c r="S191" s="2">
        <f t="shared" si="17"/>
        <v>588938.14285714924</v>
      </c>
      <c r="T191" s="2">
        <f t="shared" si="18"/>
        <v>11061.857142857043</v>
      </c>
      <c r="U191" s="2">
        <f t="shared" si="19"/>
        <v>600000</v>
      </c>
      <c r="V191" s="2">
        <f t="shared" si="34"/>
        <v>36533357.699639529</v>
      </c>
      <c r="W191" s="2">
        <f t="shared" si="20"/>
        <v>596673.77527010441</v>
      </c>
      <c r="X191" s="2">
        <f t="shared" si="6"/>
        <v>3326.2247298955917</v>
      </c>
      <c r="Y191" s="2">
        <f t="shared" si="37"/>
        <v>51284415.075870544</v>
      </c>
      <c r="Z191" s="2" t="str">
        <f t="shared" si="8"/>
        <v>HERE</v>
      </c>
      <c r="AA191" s="2">
        <f>IF(Z191="HERE",Y191,AA190+Graph!$G$1*1000)</f>
        <v>51284415.075870544</v>
      </c>
      <c r="AB191" s="2">
        <f t="shared" si="21"/>
        <v>3326.2247298955917</v>
      </c>
      <c r="AC191" s="2">
        <f t="shared" si="38"/>
        <v>36533357.699639529</v>
      </c>
      <c r="AD191" s="3">
        <f t="shared" si="10"/>
        <v>51284415.075870544</v>
      </c>
      <c r="AE191" s="2">
        <f>IF(AE189&gt;=52800000,52800000,IF(AB170=Graph!G$1*1000,AE190+Graph!G$1*1000,AC191))</f>
        <v>36533357.699639529</v>
      </c>
      <c r="AF191" s="3">
        <f t="shared" si="11"/>
        <v>36533357.699639529</v>
      </c>
      <c r="AG191" s="3">
        <f t="shared" si="29"/>
        <v>46576712.89897956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121</v>
      </c>
      <c r="C192" s="7"/>
      <c r="D192" s="2" t="e">
        <f t="shared" si="12"/>
        <v>#N/A</v>
      </c>
      <c r="E192" s="2" t="e">
        <f t="shared" si="22"/>
        <v>#N/A</v>
      </c>
      <c r="F192" s="2">
        <v>937890.6528211236</v>
      </c>
      <c r="G192" s="2">
        <f t="shared" si="41"/>
        <v>588938.14285714284</v>
      </c>
      <c r="H192" s="2">
        <f t="shared" si="39"/>
        <v>86593099.842496827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1953632.7142857069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956101.20648258924</v>
      </c>
      <c r="Q192" s="2">
        <f t="shared" si="42"/>
        <v>600000</v>
      </c>
      <c r="R192" s="2">
        <f t="shared" si="40"/>
        <v>88417772.775510103</v>
      </c>
      <c r="S192" s="2">
        <f t="shared" si="17"/>
        <v>588938.14285714924</v>
      </c>
      <c r="T192" s="2">
        <f t="shared" si="18"/>
        <v>11061.857142857043</v>
      </c>
      <c r="U192" s="2">
        <f t="shared" si="19"/>
        <v>600000</v>
      </c>
      <c r="V192" s="2">
        <f t="shared" si="34"/>
        <v>37122295.842496671</v>
      </c>
      <c r="W192" s="2">
        <f t="shared" si="20"/>
        <v>588938.14285714179</v>
      </c>
      <c r="X192" s="2">
        <f t="shared" si="6"/>
        <v>11061.857142858207</v>
      </c>
      <c r="Y192" s="2">
        <f t="shared" si="37"/>
        <v>51295476.933013402</v>
      </c>
      <c r="Z192" s="2" t="str">
        <f t="shared" si="8"/>
        <v>HERE</v>
      </c>
      <c r="AA192" s="2">
        <f>IF(Z192="HERE",Y192,AA191+Graph!$G$1*1000)</f>
        <v>51295476.933013402</v>
      </c>
      <c r="AB192" s="2">
        <f t="shared" si="21"/>
        <v>11061.857142858207</v>
      </c>
      <c r="AC192" s="2">
        <f t="shared" si="38"/>
        <v>37122295.842496671</v>
      </c>
      <c r="AD192" s="3">
        <f t="shared" si="10"/>
        <v>51295476.933013402</v>
      </c>
      <c r="AE192" s="2">
        <f>IF(AE190&gt;=52800000,52800000,IF(AB171=Graph!G$1*1000,AE191+Graph!G$1*1000,AC192))</f>
        <v>37122295.842496671</v>
      </c>
      <c r="AF192" s="3">
        <f t="shared" si="11"/>
        <v>37122295.842496671</v>
      </c>
      <c r="AG192" s="3">
        <f t="shared" si="29"/>
        <v>46677783.565510191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122</v>
      </c>
      <c r="C193" s="7"/>
      <c r="D193" s="2" t="e">
        <f t="shared" si="12"/>
        <v>#N/A</v>
      </c>
      <c r="E193" s="2" t="e">
        <f t="shared" si="22"/>
        <v>#N/A</v>
      </c>
      <c r="F193" s="2">
        <v>941904.96902760863</v>
      </c>
      <c r="G193" s="2">
        <f t="shared" si="41"/>
        <v>588938.14285714284</v>
      </c>
      <c r="H193" s="2">
        <f t="shared" si="39"/>
        <v>87182037.985353976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1964694.5714285639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960217.98319327831</v>
      </c>
      <c r="Q193" s="2">
        <f t="shared" si="42"/>
        <v>600000</v>
      </c>
      <c r="R193" s="2">
        <f t="shared" si="40"/>
        <v>89017772.775510103</v>
      </c>
      <c r="S193" s="2">
        <f t="shared" si="17"/>
        <v>588938.14285714924</v>
      </c>
      <c r="T193" s="2">
        <f t="shared" si="18"/>
        <v>11061.857142857043</v>
      </c>
      <c r="U193" s="2">
        <f t="shared" si="19"/>
        <v>600000</v>
      </c>
      <c r="V193" s="2">
        <f t="shared" si="34"/>
        <v>37711233.985353813</v>
      </c>
      <c r="W193" s="2">
        <f t="shared" si="20"/>
        <v>588938.14285714179</v>
      </c>
      <c r="X193" s="2">
        <f t="shared" si="6"/>
        <v>11061.857142858207</v>
      </c>
      <c r="Y193" s="2">
        <f t="shared" si="37"/>
        <v>51306538.79015626</v>
      </c>
      <c r="Z193" s="2" t="str">
        <f t="shared" si="8"/>
        <v>HERE</v>
      </c>
      <c r="AA193" s="2">
        <f>IF(Z193="HERE",Y193,AA192+Graph!$G$1*1000)</f>
        <v>51306538.79015626</v>
      </c>
      <c r="AB193" s="2">
        <f t="shared" si="21"/>
        <v>11061.857142858207</v>
      </c>
      <c r="AC193" s="2">
        <f t="shared" si="38"/>
        <v>37711233.985353813</v>
      </c>
      <c r="AD193" s="3">
        <f t="shared" si="10"/>
        <v>51306538.79015626</v>
      </c>
      <c r="AE193" s="2">
        <f>IF(AE191&gt;=52800000,52800000,IF(AB172=Graph!G$1*1000,AE192+Graph!G$1*1000,AC193))</f>
        <v>37711233.985353813</v>
      </c>
      <c r="AF193" s="3">
        <f t="shared" si="11"/>
        <v>37711233.985353813</v>
      </c>
      <c r="AG193" s="3">
        <f t="shared" si="29"/>
        <v>46775442.063265301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123</v>
      </c>
      <c r="C194" s="7"/>
      <c r="D194" s="2" t="e">
        <f t="shared" si="12"/>
        <v>#N/A</v>
      </c>
      <c r="E194" s="2" t="e">
        <f t="shared" si="22"/>
        <v>#N/A</v>
      </c>
      <c r="F194" s="2">
        <v>945919.28523409367</v>
      </c>
      <c r="G194" s="2">
        <f t="shared" si="41"/>
        <v>588938.14285714284</v>
      </c>
      <c r="H194" s="2">
        <f t="shared" si="39"/>
        <v>87770976.128211126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1975756.428571421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964334.75990396738</v>
      </c>
      <c r="Q194" s="2">
        <f t="shared" si="42"/>
        <v>600000</v>
      </c>
      <c r="R194" s="2">
        <f t="shared" si="40"/>
        <v>89617772.775510103</v>
      </c>
      <c r="S194" s="2">
        <f t="shared" si="17"/>
        <v>588938.14285714924</v>
      </c>
      <c r="T194" s="2">
        <f t="shared" si="18"/>
        <v>11061.857142857043</v>
      </c>
      <c r="U194" s="2">
        <f t="shared" si="19"/>
        <v>600000</v>
      </c>
      <c r="V194" s="2">
        <f t="shared" si="34"/>
        <v>38300172.128210954</v>
      </c>
      <c r="W194" s="2">
        <f t="shared" si="20"/>
        <v>588938.14285714179</v>
      </c>
      <c r="X194" s="2">
        <f t="shared" si="6"/>
        <v>11061.857142858207</v>
      </c>
      <c r="Y194" s="2">
        <f t="shared" si="37"/>
        <v>51317600.647299118</v>
      </c>
      <c r="Z194" s="2" t="str">
        <f t="shared" si="8"/>
        <v>HERE</v>
      </c>
      <c r="AA194" s="2">
        <f>IF(Z194="HERE",Y194,AA193+Graph!$G$1*1000)</f>
        <v>51317600.647299118</v>
      </c>
      <c r="AB194" s="2">
        <f t="shared" si="21"/>
        <v>11061.857142858207</v>
      </c>
      <c r="AC194" s="2">
        <f t="shared" si="38"/>
        <v>38300172.128210954</v>
      </c>
      <c r="AD194" s="3">
        <f t="shared" si="10"/>
        <v>51317600.647299118</v>
      </c>
      <c r="AE194" s="2">
        <f>IF(AE192&gt;=52800000,52800000,IF(AB173=Graph!G$1*1000,AE193+Graph!G$1*1000,AC194))</f>
        <v>38300172.128210954</v>
      </c>
      <c r="AF194" s="3">
        <f t="shared" si="11"/>
        <v>38300172.128210954</v>
      </c>
      <c r="AG194" s="3">
        <f t="shared" si="29"/>
        <v>46869688.392244913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124</v>
      </c>
      <c r="C195" s="7"/>
      <c r="D195" s="2" t="e">
        <f t="shared" si="12"/>
        <v>#N/A</v>
      </c>
      <c r="E195" s="2" t="e">
        <f t="shared" si="22"/>
        <v>#N/A</v>
      </c>
      <c r="F195" s="2">
        <v>949933.6014405787</v>
      </c>
      <c r="G195" s="2">
        <f t="shared" si="41"/>
        <v>588938.14285714284</v>
      </c>
      <c r="H195" s="2">
        <f t="shared" si="39"/>
        <v>88359914.271068275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1986818.285714278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968451.53661465645</v>
      </c>
      <c r="Q195" s="2">
        <f t="shared" si="42"/>
        <v>600000</v>
      </c>
      <c r="R195" s="2">
        <f t="shared" si="40"/>
        <v>90217772.775510103</v>
      </c>
      <c r="S195" s="2">
        <f t="shared" si="17"/>
        <v>588938.14285714924</v>
      </c>
      <c r="T195" s="2">
        <f t="shared" si="18"/>
        <v>11061.857142857043</v>
      </c>
      <c r="U195" s="2">
        <f t="shared" si="19"/>
        <v>600000</v>
      </c>
      <c r="V195" s="2">
        <f t="shared" si="34"/>
        <v>38889110.271068096</v>
      </c>
      <c r="W195" s="2">
        <f t="shared" si="20"/>
        <v>588938.14285714179</v>
      </c>
      <c r="X195" s="2">
        <f t="shared" si="6"/>
        <v>11061.857142858207</v>
      </c>
      <c r="Y195" s="2">
        <f t="shared" si="37"/>
        <v>51328662.504441977</v>
      </c>
      <c r="Z195" s="2" t="str">
        <f t="shared" si="8"/>
        <v>HERE</v>
      </c>
      <c r="AA195" s="2">
        <f>IF(Z195="HERE",Y195,AA194+Graph!$G$1*1000)</f>
        <v>51328662.504441977</v>
      </c>
      <c r="AB195" s="2">
        <f t="shared" si="21"/>
        <v>11061.857142858207</v>
      </c>
      <c r="AC195" s="2">
        <f t="shared" si="38"/>
        <v>38889110.271068096</v>
      </c>
      <c r="AD195" s="3">
        <f t="shared" si="10"/>
        <v>51328662.504441977</v>
      </c>
      <c r="AE195" s="2">
        <f>IF(AE193&gt;=52800000,52800000,IF(AB174=Graph!G$1*1000,AE194+Graph!G$1*1000,AC195))</f>
        <v>38889110.271068096</v>
      </c>
      <c r="AF195" s="3">
        <f t="shared" si="11"/>
        <v>38889110.271068096</v>
      </c>
      <c r="AG195" s="3">
        <f t="shared" si="29"/>
        <v>46960522.552449003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125</v>
      </c>
      <c r="C196" s="7"/>
      <c r="D196" s="2" t="e">
        <f t="shared" si="12"/>
        <v>#N/A</v>
      </c>
      <c r="E196" s="2" t="e">
        <f t="shared" si="22"/>
        <v>#N/A</v>
      </c>
      <c r="F196" s="2">
        <v>953947.91764706373</v>
      </c>
      <c r="G196" s="2">
        <f t="shared" si="41"/>
        <v>588938.14285714284</v>
      </c>
      <c r="H196" s="2">
        <f t="shared" si="39"/>
        <v>88948852.413925424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1997880.142857135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972568.31332531571</v>
      </c>
      <c r="Q196" s="2">
        <f t="shared" si="42"/>
        <v>600000</v>
      </c>
      <c r="R196" s="2">
        <f t="shared" si="40"/>
        <v>90817772.775510103</v>
      </c>
      <c r="S196" s="2">
        <f t="shared" si="17"/>
        <v>588938.14285714924</v>
      </c>
      <c r="T196" s="2">
        <f t="shared" si="18"/>
        <v>11061.857142857043</v>
      </c>
      <c r="U196" s="2">
        <f t="shared" si="19"/>
        <v>600000</v>
      </c>
      <c r="V196" s="2">
        <f t="shared" si="34"/>
        <v>39478048.413925238</v>
      </c>
      <c r="W196" s="2">
        <f t="shared" si="20"/>
        <v>588938.14285714179</v>
      </c>
      <c r="X196" s="2">
        <f t="shared" si="6"/>
        <v>11061.857142858207</v>
      </c>
      <c r="Y196" s="2">
        <f t="shared" si="37"/>
        <v>51339724.361584835</v>
      </c>
      <c r="Z196" s="2" t="str">
        <f t="shared" si="8"/>
        <v>HERE</v>
      </c>
      <c r="AA196" s="2">
        <f>IF(Z196="HERE",Y196,AA195+Graph!$G$1*1000)</f>
        <v>51339724.361584835</v>
      </c>
      <c r="AB196" s="2">
        <f t="shared" si="21"/>
        <v>11061.857142858207</v>
      </c>
      <c r="AC196" s="2">
        <f t="shared" si="38"/>
        <v>39478048.413925238</v>
      </c>
      <c r="AD196" s="3">
        <f t="shared" si="10"/>
        <v>51339724.361584835</v>
      </c>
      <c r="AE196" s="2">
        <f>IF(AE194&gt;=52800000,52800000,IF(AB175=Graph!G$1*1000,AE195+Graph!G$1*1000,AC196))</f>
        <v>39478048.413925238</v>
      </c>
      <c r="AF196" s="3">
        <f t="shared" si="11"/>
        <v>39478048.413925238</v>
      </c>
      <c r="AG196" s="3">
        <f t="shared" si="29"/>
        <v>47047944.543877594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126</v>
      </c>
      <c r="C197" s="7"/>
      <c r="D197" s="2" t="e">
        <f t="shared" si="12"/>
        <v>#N/A</v>
      </c>
      <c r="E197" s="2" t="e">
        <f t="shared" si="22"/>
        <v>#N/A</v>
      </c>
      <c r="F197" s="2">
        <v>957962.23385351896</v>
      </c>
      <c r="G197" s="2">
        <f t="shared" si="41"/>
        <v>588938.14285714284</v>
      </c>
      <c r="H197" s="2">
        <f t="shared" si="39"/>
        <v>89537790.556782573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2008941.9999999921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976685.09003600478</v>
      </c>
      <c r="Q197" s="2">
        <f t="shared" si="42"/>
        <v>600000</v>
      </c>
      <c r="R197" s="2">
        <f t="shared" si="40"/>
        <v>91417772.775510103</v>
      </c>
      <c r="S197" s="2">
        <f t="shared" si="17"/>
        <v>588938.14285714924</v>
      </c>
      <c r="T197" s="2">
        <f t="shared" si="18"/>
        <v>11061.857142857043</v>
      </c>
      <c r="U197" s="2">
        <f t="shared" si="19"/>
        <v>600000</v>
      </c>
      <c r="V197" s="2">
        <f t="shared" si="34"/>
        <v>40066986.55678238</v>
      </c>
      <c r="W197" s="2">
        <f t="shared" si="20"/>
        <v>588938.14285714179</v>
      </c>
      <c r="X197" s="2">
        <f t="shared" si="6"/>
        <v>11061.857142858207</v>
      </c>
      <c r="Y197" s="2">
        <f t="shared" si="37"/>
        <v>51350786.218727693</v>
      </c>
      <c r="Z197" s="2" t="str">
        <f t="shared" si="8"/>
        <v>HERE</v>
      </c>
      <c r="AA197" s="2">
        <f>IF(Z197="HERE",Y197,AA196+Graph!$G$1*1000)</f>
        <v>51350786.218727693</v>
      </c>
      <c r="AB197" s="2">
        <f t="shared" si="21"/>
        <v>11061.857142858207</v>
      </c>
      <c r="AC197" s="2">
        <f t="shared" si="38"/>
        <v>40066986.55678238</v>
      </c>
      <c r="AD197" s="3">
        <f t="shared" si="10"/>
        <v>51350786.218727693</v>
      </c>
      <c r="AE197" s="2">
        <f>IF(AE195&gt;=52800000,52800000,IF(AB176=Graph!G$1*1000,AE196+Graph!G$1*1000,AC197))</f>
        <v>40066986.55678238</v>
      </c>
      <c r="AF197" s="3">
        <f t="shared" si="11"/>
        <v>40066986.55678238</v>
      </c>
      <c r="AG197" s="3">
        <f t="shared" si="29"/>
        <v>47131954.366530664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127</v>
      </c>
      <c r="C198" s="7"/>
      <c r="D198" s="2" t="e">
        <f t="shared" si="12"/>
        <v>#N/A</v>
      </c>
      <c r="E198" s="2" t="e">
        <f t="shared" si="22"/>
        <v>#N/A</v>
      </c>
      <c r="F198" s="2">
        <v>961976.550060004</v>
      </c>
      <c r="G198" s="2">
        <f t="shared" si="41"/>
        <v>588938.14285714284</v>
      </c>
      <c r="H198" s="2">
        <f t="shared" si="39"/>
        <v>90126728.699639723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2020003.8571428491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980801.86674669385</v>
      </c>
      <c r="Q198" s="2">
        <f t="shared" si="42"/>
        <v>600000</v>
      </c>
      <c r="R198" s="2">
        <f t="shared" si="40"/>
        <v>92017772.775510103</v>
      </c>
      <c r="S198" s="2">
        <f t="shared" si="17"/>
        <v>588938.14285714924</v>
      </c>
      <c r="T198" s="2">
        <f t="shared" si="18"/>
        <v>11061.857142857043</v>
      </c>
      <c r="U198" s="2">
        <f t="shared" si="19"/>
        <v>600000</v>
      </c>
      <c r="V198" s="2">
        <f t="shared" si="34"/>
        <v>40655924.699639522</v>
      </c>
      <c r="W198" s="2">
        <f t="shared" si="20"/>
        <v>588938.14285714179</v>
      </c>
      <c r="X198" s="2">
        <f t="shared" si="6"/>
        <v>11061.857142858207</v>
      </c>
      <c r="Y198" s="2">
        <f t="shared" si="37"/>
        <v>51361848.075870551</v>
      </c>
      <c r="Z198" s="2" t="str">
        <f t="shared" si="8"/>
        <v>HERE</v>
      </c>
      <c r="AA198" s="2">
        <f>IF(Z198="HERE",Y198,AA197+Graph!$G$1*1000)</f>
        <v>51361848.075870551</v>
      </c>
      <c r="AB198" s="2">
        <f t="shared" si="21"/>
        <v>11061.857142858207</v>
      </c>
      <c r="AC198" s="2">
        <f t="shared" si="38"/>
        <v>40655924.699639522</v>
      </c>
      <c r="AD198" s="3">
        <f t="shared" si="10"/>
        <v>51361848.075870551</v>
      </c>
      <c r="AE198" s="2">
        <f>IF(AE196&gt;=52800000,52800000,IF(AB177=Graph!G$1*1000,AE197+Graph!G$1*1000,AC198))</f>
        <v>40655924.699639522</v>
      </c>
      <c r="AF198" s="3">
        <f t="shared" si="11"/>
        <v>40655924.699639522</v>
      </c>
      <c r="AG198" s="3">
        <f t="shared" si="29"/>
        <v>47212552.020408213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128</v>
      </c>
      <c r="C199" s="7"/>
      <c r="D199" s="2" t="e">
        <f t="shared" si="12"/>
        <v>#N/A</v>
      </c>
      <c r="E199" s="2" t="e">
        <f t="shared" si="22"/>
        <v>#N/A</v>
      </c>
      <c r="F199" s="2">
        <v>965990.86626648903</v>
      </c>
      <c r="G199" s="2">
        <f t="shared" si="41"/>
        <v>588938.14285714284</v>
      </c>
      <c r="H199" s="2">
        <f t="shared" si="39"/>
        <v>90715666.842496872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2031065.7142857062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984918.64345738292</v>
      </c>
      <c r="Q199" s="2">
        <f t="shared" si="42"/>
        <v>600000</v>
      </c>
      <c r="R199" s="2">
        <f t="shared" si="40"/>
        <v>92617772.775510103</v>
      </c>
      <c r="S199" s="2">
        <f t="shared" si="17"/>
        <v>588938.14285714924</v>
      </c>
      <c r="T199" s="2">
        <f t="shared" si="18"/>
        <v>11061.857142857043</v>
      </c>
      <c r="U199" s="2">
        <f t="shared" si="19"/>
        <v>600000</v>
      </c>
      <c r="V199" s="2">
        <f t="shared" si="34"/>
        <v>41244862.842496663</v>
      </c>
      <c r="W199" s="2">
        <f t="shared" si="20"/>
        <v>588938.14285714179</v>
      </c>
      <c r="X199" s="2">
        <f t="shared" si="6"/>
        <v>11061.857142858207</v>
      </c>
      <c r="Y199" s="2">
        <f t="shared" si="37"/>
        <v>51372909.933013409</v>
      </c>
      <c r="Z199" s="2" t="str">
        <f t="shared" si="8"/>
        <v>HERE</v>
      </c>
      <c r="AA199" s="2">
        <f>IF(Z199="HERE",Y199,AA198+Graph!$G$1*1000)</f>
        <v>51372909.933013409</v>
      </c>
      <c r="AB199" s="2">
        <f t="shared" si="21"/>
        <v>11061.857142858207</v>
      </c>
      <c r="AC199" s="2">
        <f t="shared" si="38"/>
        <v>41244862.842496663</v>
      </c>
      <c r="AD199" s="3">
        <f t="shared" si="10"/>
        <v>51372909.933013409</v>
      </c>
      <c r="AE199" s="2">
        <f>IF(AE197&gt;=52800000,52800000,IF(AB178=Graph!G$1*1000,AE198+Graph!G$1*1000,AC199))</f>
        <v>41244862.842496663</v>
      </c>
      <c r="AF199" s="3">
        <f t="shared" si="11"/>
        <v>41244862.842496663</v>
      </c>
      <c r="AG199" s="3">
        <f t="shared" si="29"/>
        <v>47289737.505510263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129</v>
      </c>
      <c r="C200" s="7"/>
      <c r="D200" s="2" t="e">
        <f t="shared" si="12"/>
        <v>#N/A</v>
      </c>
      <c r="E200" s="2" t="e">
        <f t="shared" si="22"/>
        <v>#N/A</v>
      </c>
      <c r="F200" s="2">
        <v>970005.18247297406</v>
      </c>
      <c r="G200" s="2">
        <f t="shared" si="41"/>
        <v>588938.14285714284</v>
      </c>
      <c r="H200" s="2">
        <f t="shared" si="39"/>
        <v>91304604.985354021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2042127.5714285632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989035.42016807199</v>
      </c>
      <c r="Q200" s="2">
        <f t="shared" si="42"/>
        <v>600000</v>
      </c>
      <c r="R200" s="2">
        <f t="shared" si="40"/>
        <v>93217772.775510103</v>
      </c>
      <c r="S200" s="2">
        <f t="shared" si="17"/>
        <v>588938.14285714924</v>
      </c>
      <c r="T200" s="2">
        <f t="shared" si="18"/>
        <v>11061.857142857043</v>
      </c>
      <c r="U200" s="2">
        <f t="shared" si="19"/>
        <v>600000</v>
      </c>
      <c r="V200" s="2">
        <f t="shared" si="34"/>
        <v>41833800.985353805</v>
      </c>
      <c r="W200" s="2">
        <f t="shared" si="20"/>
        <v>588938.14285714179</v>
      </c>
      <c r="X200" s="2">
        <f t="shared" si="6"/>
        <v>11061.857142858207</v>
      </c>
      <c r="Y200" s="2">
        <f t="shared" si="37"/>
        <v>51383971.790156268</v>
      </c>
      <c r="Z200" s="2" t="str">
        <f t="shared" si="8"/>
        <v>HERE</v>
      </c>
      <c r="AA200" s="2">
        <f>IF(Z200="HERE",Y200,AA199+Graph!$G$1*1000)</f>
        <v>51383971.790156268</v>
      </c>
      <c r="AB200" s="2">
        <f t="shared" si="21"/>
        <v>11061.857142858207</v>
      </c>
      <c r="AC200" s="2">
        <f t="shared" si="38"/>
        <v>41833800.985353805</v>
      </c>
      <c r="AD200" s="3">
        <f t="shared" si="10"/>
        <v>51383971.790156268</v>
      </c>
      <c r="AE200" s="2">
        <f>IF(AE198&gt;=52800000,52800000,IF(AB179=Graph!G$1*1000,AE199+Graph!G$1*1000,AC200))</f>
        <v>41833800.985353805</v>
      </c>
      <c r="AF200" s="3">
        <f t="shared" si="11"/>
        <v>41833800.985353805</v>
      </c>
      <c r="AG200" s="3">
        <f t="shared" si="29"/>
        <v>47363510.821836792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130</v>
      </c>
      <c r="C201" s="7"/>
      <c r="D201" s="2" t="e">
        <f t="shared" si="12"/>
        <v>#N/A</v>
      </c>
      <c r="E201" s="2" t="e">
        <f t="shared" si="22"/>
        <v>#N/A</v>
      </c>
      <c r="F201" s="2">
        <v>974019.4986794591</v>
      </c>
      <c r="G201" s="2">
        <f t="shared" si="41"/>
        <v>588938.14285714284</v>
      </c>
      <c r="H201" s="2">
        <f t="shared" si="39"/>
        <v>91893543.12821117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2053189.4285714203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993152.19687876105</v>
      </c>
      <c r="Q201" s="2">
        <f t="shared" si="42"/>
        <v>600000</v>
      </c>
      <c r="R201" s="2">
        <f t="shared" si="40"/>
        <v>93817772.775510103</v>
      </c>
      <c r="S201" s="2">
        <f t="shared" si="17"/>
        <v>588938.14285714924</v>
      </c>
      <c r="T201" s="2">
        <f t="shared" si="18"/>
        <v>11061.857142857043</v>
      </c>
      <c r="U201" s="2">
        <f t="shared" si="19"/>
        <v>600000</v>
      </c>
      <c r="V201" s="2">
        <f t="shared" si="34"/>
        <v>42422739.128210947</v>
      </c>
      <c r="W201" s="2">
        <f t="shared" si="20"/>
        <v>588938.14285714179</v>
      </c>
      <c r="X201" s="2">
        <f t="shared" si="6"/>
        <v>11061.857142858207</v>
      </c>
      <c r="Y201" s="2">
        <f t="shared" si="37"/>
        <v>51395033.647299126</v>
      </c>
      <c r="Z201" s="2" t="str">
        <f t="shared" si="8"/>
        <v>HERE</v>
      </c>
      <c r="AA201" s="2">
        <f>IF(Z201="HERE",Y201,AA200+Graph!$G$1*1000)</f>
        <v>51395033.647299126</v>
      </c>
      <c r="AB201" s="2">
        <f t="shared" si="21"/>
        <v>11061.857142858207</v>
      </c>
      <c r="AC201" s="2">
        <f t="shared" si="38"/>
        <v>42422739.128210947</v>
      </c>
      <c r="AD201" s="3">
        <f t="shared" si="10"/>
        <v>51395033.647299126</v>
      </c>
      <c r="AE201" s="2">
        <f>IF(AE199&gt;=52800000,52800000,IF(AB180=Graph!G$1*1000,AE200+Graph!G$1*1000,AC201))</f>
        <v>42422739.128210947</v>
      </c>
      <c r="AF201" s="3">
        <f t="shared" si="11"/>
        <v>42422739.128210947</v>
      </c>
      <c r="AG201" s="3">
        <f t="shared" si="29"/>
        <v>47433871.969387822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131</v>
      </c>
      <c r="C202" s="7"/>
      <c r="D202" s="2" t="e">
        <f t="shared" si="12"/>
        <v>#N/A</v>
      </c>
      <c r="E202" s="2" t="e">
        <f t="shared" si="22"/>
        <v>#N/A</v>
      </c>
      <c r="F202" s="2">
        <v>978033.81488594413</v>
      </c>
      <c r="G202" s="2">
        <f t="shared" si="41"/>
        <v>588938.14285714284</v>
      </c>
      <c r="H202" s="2">
        <f t="shared" si="39"/>
        <v>92482481.27106832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2064251.2857142773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997268.97358942032</v>
      </c>
      <c r="Q202" s="2">
        <f t="shared" si="42"/>
        <v>600000</v>
      </c>
      <c r="R202" s="2">
        <f t="shared" si="40"/>
        <v>94417772.775510103</v>
      </c>
      <c r="S202" s="2">
        <f t="shared" si="17"/>
        <v>588938.14285714924</v>
      </c>
      <c r="T202" s="2">
        <f t="shared" si="18"/>
        <v>11061.857142857043</v>
      </c>
      <c r="U202" s="2">
        <f t="shared" si="19"/>
        <v>600000</v>
      </c>
      <c r="V202" s="2">
        <f t="shared" si="34"/>
        <v>43011677.271068089</v>
      </c>
      <c r="W202" s="2">
        <f t="shared" si="20"/>
        <v>588938.14285714179</v>
      </c>
      <c r="X202" s="2">
        <f t="shared" si="6"/>
        <v>11061.857142858207</v>
      </c>
      <c r="Y202" s="2">
        <f t="shared" si="37"/>
        <v>51406095.504441984</v>
      </c>
      <c r="Z202" s="2" t="str">
        <f t="shared" si="8"/>
        <v>HERE</v>
      </c>
      <c r="AA202" s="2">
        <f>IF(Z202="HERE",Y202,AA201+Graph!$G$1*1000)</f>
        <v>51406095.504441984</v>
      </c>
      <c r="AB202" s="2">
        <f t="shared" si="21"/>
        <v>11061.857142858207</v>
      </c>
      <c r="AC202" s="2">
        <f t="shared" si="38"/>
        <v>43011677.271068089</v>
      </c>
      <c r="AD202" s="3">
        <f t="shared" si="10"/>
        <v>51406095.504441984</v>
      </c>
      <c r="AE202" s="2">
        <f>IF(AE200&gt;=52800000,52800000,IF(AB181=Graph!G$1*1000,AE201+Graph!G$1*1000,AC202))</f>
        <v>43011677.271068089</v>
      </c>
      <c r="AF202" s="3">
        <f t="shared" si="11"/>
        <v>43011677.271068089</v>
      </c>
      <c r="AG202" s="3">
        <f t="shared" si="29"/>
        <v>47500820.948163331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132</v>
      </c>
      <c r="C203" s="7"/>
      <c r="D203" s="2" t="e">
        <f t="shared" si="12"/>
        <v>#N/A</v>
      </c>
      <c r="E203" s="2" t="e">
        <f t="shared" si="22"/>
        <v>#N/A</v>
      </c>
      <c r="F203" s="2">
        <v>982048.13109242916</v>
      </c>
      <c r="G203" s="2">
        <f t="shared" si="41"/>
        <v>588938.14285714284</v>
      </c>
      <c r="H203" s="2">
        <f t="shared" si="39"/>
        <v>93071419.413925469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2075313.1428571343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1001385.7503001094</v>
      </c>
      <c r="Q203" s="2">
        <f t="shared" si="42"/>
        <v>600000</v>
      </c>
      <c r="R203" s="2">
        <f t="shared" si="40"/>
        <v>95017772.775510103</v>
      </c>
      <c r="S203" s="2">
        <f t="shared" si="17"/>
        <v>588938.14285714924</v>
      </c>
      <c r="T203" s="2">
        <f t="shared" si="18"/>
        <v>11061.857142857043</v>
      </c>
      <c r="U203" s="2">
        <f t="shared" si="19"/>
        <v>600000</v>
      </c>
      <c r="V203" s="2">
        <f t="shared" si="34"/>
        <v>43600615.413925231</v>
      </c>
      <c r="W203" s="2">
        <f t="shared" si="20"/>
        <v>588938.14285714179</v>
      </c>
      <c r="X203" s="2">
        <f t="shared" si="6"/>
        <v>11061.857142858207</v>
      </c>
      <c r="Y203" s="2">
        <f t="shared" si="37"/>
        <v>51417157.361584842</v>
      </c>
      <c r="Z203" s="2" t="str">
        <f t="shared" si="8"/>
        <v>HERE</v>
      </c>
      <c r="AA203" s="2">
        <f>IF(Z203="HERE",Y203,AA202+Graph!$G$1*1000)</f>
        <v>51417157.361584842</v>
      </c>
      <c r="AB203" s="2">
        <f t="shared" si="21"/>
        <v>11061.857142858207</v>
      </c>
      <c r="AC203" s="2">
        <f t="shared" si="38"/>
        <v>43600615.413925231</v>
      </c>
      <c r="AD203" s="3">
        <f t="shared" si="10"/>
        <v>51417157.361584842</v>
      </c>
      <c r="AE203" s="2">
        <f>IF(AE201&gt;=52800000,52800000,IF(AB182=Graph!G$1*1000,AE202+Graph!G$1*1000,AC203))</f>
        <v>43600615.413925231</v>
      </c>
      <c r="AF203" s="3">
        <f t="shared" si="11"/>
        <v>43600615.413925231</v>
      </c>
      <c r="AG203" s="3">
        <f t="shared" si="29"/>
        <v>47564357.758163318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133</v>
      </c>
      <c r="C204" s="7"/>
      <c r="D204" s="2" t="e">
        <f t="shared" si="12"/>
        <v>#N/A</v>
      </c>
      <c r="E204" s="2" t="e">
        <f t="shared" si="22"/>
        <v>#N/A</v>
      </c>
      <c r="F204" s="2">
        <v>986062.44729891419</v>
      </c>
      <c r="G204" s="2">
        <f t="shared" si="41"/>
        <v>588938.14285714284</v>
      </c>
      <c r="H204" s="2">
        <f t="shared" si="39"/>
        <v>93660357.556782618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2086374.9999999914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1005502.5270107985</v>
      </c>
      <c r="Q204" s="2">
        <f t="shared" si="42"/>
        <v>600000</v>
      </c>
      <c r="R204" s="2">
        <f t="shared" si="40"/>
        <v>95617772.775510103</v>
      </c>
      <c r="S204" s="2">
        <f t="shared" si="17"/>
        <v>588938.14285714924</v>
      </c>
      <c r="T204" s="2">
        <f t="shared" si="18"/>
        <v>11061.857142857043</v>
      </c>
      <c r="U204" s="2">
        <f t="shared" si="19"/>
        <v>600000</v>
      </c>
      <c r="V204" s="2">
        <f t="shared" si="34"/>
        <v>44189553.556782372</v>
      </c>
      <c r="W204" s="2">
        <f t="shared" si="20"/>
        <v>588938.14285714179</v>
      </c>
      <c r="X204" s="2">
        <f t="shared" si="6"/>
        <v>11061.857142858207</v>
      </c>
      <c r="Y204" s="2">
        <f t="shared" si="37"/>
        <v>51428219.2187277</v>
      </c>
      <c r="Z204" s="2" t="str">
        <f t="shared" si="8"/>
        <v>HERE</v>
      </c>
      <c r="AA204" s="2">
        <f>IF(Z204="HERE",Y204,AA203+Graph!$G$1*1000)</f>
        <v>51428219.2187277</v>
      </c>
      <c r="AB204" s="2">
        <f t="shared" si="21"/>
        <v>11061.857142858207</v>
      </c>
      <c r="AC204" s="2">
        <f t="shared" si="38"/>
        <v>44189553.556782372</v>
      </c>
      <c r="AD204" s="3">
        <f t="shared" si="10"/>
        <v>51428219.2187277</v>
      </c>
      <c r="AE204" s="2">
        <f>IF(AE202&gt;=52800000,52800000,IF(AB183=Graph!G$1*1000,AE203+Graph!G$1*1000,AC204))</f>
        <v>44189553.556782372</v>
      </c>
      <c r="AF204" s="3">
        <f t="shared" si="11"/>
        <v>44189553.556782372</v>
      </c>
      <c r="AG204" s="3">
        <f t="shared" si="29"/>
        <v>47624482.399387836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134</v>
      </c>
      <c r="C205" s="7"/>
      <c r="D205" s="2" t="e">
        <f t="shared" si="12"/>
        <v>#N/A</v>
      </c>
      <c r="E205" s="2" t="e">
        <f t="shared" si="22"/>
        <v>#N/A</v>
      </c>
      <c r="F205" s="2">
        <v>990076.76350539923</v>
      </c>
      <c r="G205" s="2">
        <f t="shared" si="41"/>
        <v>588938.14285714284</v>
      </c>
      <c r="H205" s="2">
        <f t="shared" si="39"/>
        <v>94249295.699639767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2097436.8571428484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1009619.3037214875</v>
      </c>
      <c r="Q205" s="2">
        <f t="shared" si="42"/>
        <v>600000</v>
      </c>
      <c r="R205" s="2">
        <f t="shared" si="40"/>
        <v>96217772.775510103</v>
      </c>
      <c r="S205" s="2">
        <f t="shared" si="17"/>
        <v>588938.14285714924</v>
      </c>
      <c r="T205" s="2">
        <f t="shared" si="18"/>
        <v>11061.857142857043</v>
      </c>
      <c r="U205" s="2">
        <f t="shared" si="19"/>
        <v>600000</v>
      </c>
      <c r="V205" s="2">
        <f t="shared" si="34"/>
        <v>44778491.699639514</v>
      </c>
      <c r="W205" s="2">
        <f t="shared" si="20"/>
        <v>588938.14285714179</v>
      </c>
      <c r="X205" s="2">
        <f t="shared" si="6"/>
        <v>11061.857142858207</v>
      </c>
      <c r="Y205" s="2">
        <f t="shared" si="37"/>
        <v>51439281.075870559</v>
      </c>
      <c r="Z205" s="2" t="str">
        <f t="shared" si="8"/>
        <v>HERE</v>
      </c>
      <c r="AA205" s="2">
        <f>IF(Z205="HERE",Y205,AA204+Graph!$G$1*1000)</f>
        <v>51439281.075870559</v>
      </c>
      <c r="AB205" s="2">
        <f t="shared" si="21"/>
        <v>11061.857142858207</v>
      </c>
      <c r="AC205" s="2">
        <f t="shared" si="38"/>
        <v>44778491.699639514</v>
      </c>
      <c r="AD205" s="3">
        <f t="shared" si="10"/>
        <v>51439281.075870559</v>
      </c>
      <c r="AE205" s="2">
        <f>IF(AE203&gt;=52800000,52800000,IF(AB184=Graph!G$1*1000,AE204+Graph!G$1*1000,AC205))</f>
        <v>44778491.699639514</v>
      </c>
      <c r="AF205" s="3">
        <f t="shared" si="11"/>
        <v>44778491.699639514</v>
      </c>
      <c r="AG205" s="3">
        <f t="shared" si="29"/>
        <v>47681194.871836834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135</v>
      </c>
      <c r="C206" s="7"/>
      <c r="D206" s="2" t="e">
        <f t="shared" si="12"/>
        <v>#N/A</v>
      </c>
      <c r="E206" s="2" t="e">
        <f t="shared" si="22"/>
        <v>#N/A</v>
      </c>
      <c r="F206" s="2">
        <v>994091.07971188426</v>
      </c>
      <c r="G206" s="2">
        <f t="shared" si="41"/>
        <v>588938.14285714284</v>
      </c>
      <c r="H206" s="2">
        <f t="shared" si="39"/>
        <v>94838233.842496917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2108498.7142857057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1013736.0804321766</v>
      </c>
      <c r="Q206" s="2">
        <f t="shared" si="42"/>
        <v>600000</v>
      </c>
      <c r="R206" s="2">
        <f t="shared" si="40"/>
        <v>96817772.775510103</v>
      </c>
      <c r="S206" s="2">
        <f t="shared" si="17"/>
        <v>588938.14285714924</v>
      </c>
      <c r="T206" s="2">
        <f t="shared" si="18"/>
        <v>11061.857142857276</v>
      </c>
      <c r="U206" s="2">
        <f t="shared" si="19"/>
        <v>600000</v>
      </c>
      <c r="V206" s="2">
        <f t="shared" si="34"/>
        <v>45367429.842496656</v>
      </c>
      <c r="W206" s="2">
        <f t="shared" si="20"/>
        <v>588938.14285714179</v>
      </c>
      <c r="X206" s="2">
        <f t="shared" si="6"/>
        <v>11061.857142858207</v>
      </c>
      <c r="Y206" s="2">
        <f t="shared" si="37"/>
        <v>51450342.933013417</v>
      </c>
      <c r="Z206" s="2" t="str">
        <f t="shared" si="8"/>
        <v>HERE</v>
      </c>
      <c r="AA206" s="2">
        <f>IF(Z206="HERE",Y206,AA205+Graph!$G$1*1000)</f>
        <v>51450342.933013417</v>
      </c>
      <c r="AB206" s="2">
        <f t="shared" si="21"/>
        <v>11061.857142858207</v>
      </c>
      <c r="AC206" s="2">
        <f t="shared" si="38"/>
        <v>45367429.842496656</v>
      </c>
      <c r="AD206" s="3">
        <f t="shared" si="10"/>
        <v>51450342.933013417</v>
      </c>
      <c r="AE206" s="2">
        <f>IF(AE204&gt;=52800000,52800000,IF(AB185=Graph!G$1*1000,AE205+Graph!G$1*1000,AC206))</f>
        <v>45367429.842496656</v>
      </c>
      <c r="AF206" s="3">
        <f t="shared" si="11"/>
        <v>45367429.842496656</v>
      </c>
      <c r="AG206" s="3">
        <f t="shared" si="29"/>
        <v>47734495.17551031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136</v>
      </c>
      <c r="C207" s="7"/>
      <c r="D207" s="2" t="e">
        <f t="shared" si="12"/>
        <v>#N/A</v>
      </c>
      <c r="E207" s="2" t="e">
        <f t="shared" si="22"/>
        <v>#N/A</v>
      </c>
      <c r="F207" s="2">
        <v>998105.39591836929</v>
      </c>
      <c r="G207" s="2">
        <f t="shared" si="41"/>
        <v>588938.14285714284</v>
      </c>
      <c r="H207" s="2">
        <f t="shared" si="39"/>
        <v>95427171.985354066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2119560.571428563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1017852.8571428657</v>
      </c>
      <c r="Q207" s="2">
        <f t="shared" si="42"/>
        <v>600000</v>
      </c>
      <c r="R207" s="2">
        <f t="shared" si="40"/>
        <v>97417772.775510103</v>
      </c>
      <c r="S207" s="2">
        <f t="shared" si="17"/>
        <v>588938.14285714924</v>
      </c>
      <c r="T207" s="2">
        <f t="shared" si="18"/>
        <v>11061.857142857276</v>
      </c>
      <c r="U207" s="2">
        <f t="shared" si="19"/>
        <v>600000</v>
      </c>
      <c r="V207" s="2">
        <f t="shared" si="34"/>
        <v>45956367.985353798</v>
      </c>
      <c r="W207" s="2">
        <f t="shared" si="20"/>
        <v>588938.14285714179</v>
      </c>
      <c r="X207" s="2">
        <f t="shared" si="6"/>
        <v>11061.857142858207</v>
      </c>
      <c r="Y207" s="2">
        <f t="shared" si="37"/>
        <v>51461404.790156275</v>
      </c>
      <c r="Z207" s="2" t="str">
        <f t="shared" si="8"/>
        <v>HERE</v>
      </c>
      <c r="AA207" s="2">
        <f>IF(Z207="HERE",Y207,AA206+Graph!$G$1*1000)</f>
        <v>51461404.790156275</v>
      </c>
      <c r="AB207" s="2">
        <f t="shared" si="21"/>
        <v>11061.857142858207</v>
      </c>
      <c r="AC207" s="2">
        <f t="shared" si="38"/>
        <v>45956367.985353798</v>
      </c>
      <c r="AD207" s="3">
        <f t="shared" si="10"/>
        <v>51461404.790156275</v>
      </c>
      <c r="AE207" s="2">
        <f>IF(AE205&gt;=52800000,52800000,IF(AB186=Graph!G$1*1000,AE206+Graph!G$1*1000,AC207))</f>
        <v>45956367.985353798</v>
      </c>
      <c r="AF207" s="3">
        <f t="shared" si="11"/>
        <v>45956367.985353798</v>
      </c>
      <c r="AG207" s="3">
        <f t="shared" si="29"/>
        <v>47784383.310408287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137</v>
      </c>
      <c r="C208" s="7"/>
      <c r="D208" s="2" t="e">
        <f t="shared" si="12"/>
        <v>#N/A</v>
      </c>
      <c r="E208" s="2" t="e">
        <f t="shared" si="22"/>
        <v>#N/A</v>
      </c>
      <c r="F208" s="2">
        <v>1002119.7121248543</v>
      </c>
      <c r="G208" s="2">
        <f t="shared" si="41"/>
        <v>588938.14285714284</v>
      </c>
      <c r="H208" s="2">
        <f t="shared" si="39"/>
        <v>96016110.128211215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2130622.4285714203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1021969.6338535249</v>
      </c>
      <c r="Q208" s="2">
        <f t="shared" si="42"/>
        <v>600000</v>
      </c>
      <c r="R208" s="2">
        <f t="shared" si="40"/>
        <v>98017772.775510103</v>
      </c>
      <c r="S208" s="2">
        <f t="shared" si="17"/>
        <v>588938.14285714924</v>
      </c>
      <c r="T208" s="2">
        <f t="shared" si="18"/>
        <v>11061.857142857276</v>
      </c>
      <c r="U208" s="2">
        <f t="shared" si="19"/>
        <v>600000</v>
      </c>
      <c r="V208" s="2">
        <f t="shared" si="34"/>
        <v>46545306.128210939</v>
      </c>
      <c r="W208" s="2">
        <f t="shared" si="20"/>
        <v>588938.14285714179</v>
      </c>
      <c r="X208" s="2">
        <f t="shared" si="6"/>
        <v>11061.857142858207</v>
      </c>
      <c r="Y208" s="2">
        <f t="shared" si="37"/>
        <v>51472466.647299133</v>
      </c>
      <c r="Z208" s="2" t="str">
        <f t="shared" si="8"/>
        <v>HERE</v>
      </c>
      <c r="AA208" s="2">
        <f>IF(Z208="HERE",Y208,AA207+Graph!$G$1*1000)</f>
        <v>51472466.647299133</v>
      </c>
      <c r="AB208" s="2">
        <f t="shared" si="21"/>
        <v>11061.857142858207</v>
      </c>
      <c r="AC208" s="2">
        <f t="shared" si="38"/>
        <v>46545306.128210939</v>
      </c>
      <c r="AD208" s="3">
        <f t="shared" si="10"/>
        <v>51472466.647299133</v>
      </c>
      <c r="AE208" s="2">
        <f>IF(AE206&gt;=52800000,52800000,IF(AB187=Graph!G$1*1000,AE207+Graph!G$1*1000,AC208))</f>
        <v>46545306.128210939</v>
      </c>
      <c r="AF208" s="3">
        <f t="shared" si="11"/>
        <v>46545306.128210939</v>
      </c>
      <c r="AG208" s="3">
        <f t="shared" si="29"/>
        <v>47830859.276530743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138</v>
      </c>
      <c r="C209" s="7"/>
      <c r="D209" s="2" t="e">
        <f t="shared" si="12"/>
        <v>#N/A</v>
      </c>
      <c r="E209" s="2" t="e">
        <f t="shared" si="22"/>
        <v>#N/A</v>
      </c>
      <c r="F209" s="2">
        <v>1006134.0283313096</v>
      </c>
      <c r="G209" s="2">
        <f t="shared" si="41"/>
        <v>588938.14285714284</v>
      </c>
      <c r="H209" s="2">
        <f t="shared" si="39"/>
        <v>96605048.271068364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2141684.2857142775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1026086.410564214</v>
      </c>
      <c r="Q209" s="2">
        <f t="shared" si="42"/>
        <v>600000</v>
      </c>
      <c r="R209" s="2">
        <f t="shared" si="40"/>
        <v>98617772.775510103</v>
      </c>
      <c r="S209" s="2">
        <f t="shared" si="17"/>
        <v>588938.14285714924</v>
      </c>
      <c r="T209" s="2">
        <f t="shared" si="18"/>
        <v>11061.857142857276</v>
      </c>
      <c r="U209" s="2">
        <f t="shared" si="19"/>
        <v>600000</v>
      </c>
      <c r="V209" s="2">
        <f t="shared" si="34"/>
        <v>47134244.271068081</v>
      </c>
      <c r="W209" s="2">
        <f t="shared" si="20"/>
        <v>588938.14285714179</v>
      </c>
      <c r="X209" s="2">
        <f t="shared" si="6"/>
        <v>11061.857142858207</v>
      </c>
      <c r="Y209" s="2">
        <f t="shared" si="37"/>
        <v>51483528.504441991</v>
      </c>
      <c r="Z209" s="2" t="str">
        <f t="shared" si="8"/>
        <v>HERE</v>
      </c>
      <c r="AA209" s="2">
        <f>IF(Z209="HERE",Y209,AA208+Graph!$G$1*1000)</f>
        <v>51483528.504441991</v>
      </c>
      <c r="AB209" s="2">
        <f t="shared" si="21"/>
        <v>11061.857142858207</v>
      </c>
      <c r="AC209" s="2">
        <f t="shared" si="38"/>
        <v>47134244.271068081</v>
      </c>
      <c r="AD209" s="3">
        <f t="shared" si="10"/>
        <v>51483528.504441991</v>
      </c>
      <c r="AE209" s="2">
        <f>IF(AE207&gt;=52800000,52800000,IF(AB188=Graph!G$1*1000,AE208+Graph!G$1*1000,AC209))</f>
        <v>47134244.271068081</v>
      </c>
      <c r="AF209" s="3">
        <f t="shared" si="11"/>
        <v>47134244.271068081</v>
      </c>
      <c r="AG209" s="3">
        <f t="shared" si="29"/>
        <v>47873923.0738777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139</v>
      </c>
      <c r="C210" s="7"/>
      <c r="D210" s="2" t="e">
        <f t="shared" si="12"/>
        <v>#N/A</v>
      </c>
      <c r="E210" s="2" t="e">
        <f t="shared" si="22"/>
        <v>#N/A</v>
      </c>
      <c r="F210" s="2">
        <v>1010148.3445377946</v>
      </c>
      <c r="G210" s="2">
        <f t="shared" si="41"/>
        <v>588938.14285714284</v>
      </c>
      <c r="H210" s="2">
        <f t="shared" si="39"/>
        <v>97193986.413925514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2152746.1428571348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1030203.1872749031</v>
      </c>
      <c r="Q210" s="2">
        <f t="shared" si="42"/>
        <v>600000</v>
      </c>
      <c r="R210" s="2">
        <f t="shared" si="40"/>
        <v>99217772.775510103</v>
      </c>
      <c r="S210" s="2">
        <f t="shared" si="17"/>
        <v>588938.14285714924</v>
      </c>
      <c r="T210" s="2">
        <f t="shared" si="18"/>
        <v>11061.857142857276</v>
      </c>
      <c r="U210" s="2">
        <f t="shared" si="19"/>
        <v>600000</v>
      </c>
      <c r="V210" s="2">
        <f t="shared" si="34"/>
        <v>47723182.413925223</v>
      </c>
      <c r="W210" s="2">
        <f t="shared" si="20"/>
        <v>588938.14285714179</v>
      </c>
      <c r="X210" s="2">
        <f t="shared" si="6"/>
        <v>11061.857142858207</v>
      </c>
      <c r="Y210" s="2">
        <f t="shared" si="37"/>
        <v>51494590.36158485</v>
      </c>
      <c r="Z210" s="2" t="str">
        <f t="shared" si="8"/>
        <v>HERE</v>
      </c>
      <c r="AA210" s="2">
        <f>IF(Z210="HERE",Y210,AA209+Graph!$G$1*1000)</f>
        <v>51494590.36158485</v>
      </c>
      <c r="AB210" s="2">
        <f t="shared" si="21"/>
        <v>11061.857142858207</v>
      </c>
      <c r="AC210" s="2">
        <f t="shared" si="38"/>
        <v>47723182.413925223</v>
      </c>
      <c r="AD210" s="3">
        <f t="shared" si="10"/>
        <v>51494590.36158485</v>
      </c>
      <c r="AE210" s="2">
        <f>IF(AE208&gt;=52800000,52800000,IF(AB189=Graph!G$1*1000,AE209+Graph!G$1*1000,AC210))</f>
        <v>47723182.413925223</v>
      </c>
      <c r="AF210" s="3">
        <f t="shared" si="11"/>
        <v>47723182.413925223</v>
      </c>
      <c r="AG210" s="3">
        <f t="shared" si="29"/>
        <v>47913574.702449135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140</v>
      </c>
      <c r="C211" s="7"/>
      <c r="D211" s="2" t="e">
        <f t="shared" si="12"/>
        <v>#N/A</v>
      </c>
      <c r="E211" s="2" t="e">
        <f t="shared" si="22"/>
        <v>#N/A</v>
      </c>
      <c r="F211" s="2">
        <v>1014162.6607442796</v>
      </c>
      <c r="G211" s="2">
        <f t="shared" si="41"/>
        <v>588938.14285714284</v>
      </c>
      <c r="H211" s="2">
        <f t="shared" si="39"/>
        <v>97782924.556782663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2163807.9999999921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1034319.9639855921</v>
      </c>
      <c r="Q211" s="2">
        <f t="shared" si="42"/>
        <v>600000</v>
      </c>
      <c r="R211" s="2">
        <f t="shared" si="40"/>
        <v>99817772.775510103</v>
      </c>
      <c r="S211" s="2">
        <f t="shared" si="17"/>
        <v>588938.14285714924</v>
      </c>
      <c r="T211" s="2">
        <f t="shared" si="18"/>
        <v>11061.857142857276</v>
      </c>
      <c r="U211" s="2">
        <f t="shared" si="19"/>
        <v>600000</v>
      </c>
      <c r="V211" s="2">
        <f t="shared" si="34"/>
        <v>48312120.556782365</v>
      </c>
      <c r="W211" s="2">
        <f t="shared" si="20"/>
        <v>588938.14285714179</v>
      </c>
      <c r="X211" s="2">
        <f t="shared" si="6"/>
        <v>11061.857142858207</v>
      </c>
      <c r="Y211" s="2">
        <f t="shared" si="37"/>
        <v>51505652.218727708</v>
      </c>
      <c r="Z211" s="2" t="str">
        <f t="shared" si="8"/>
        <v>HERE</v>
      </c>
      <c r="AA211" s="2">
        <f>IF(Z211="HERE",Y211,AA210+Graph!$G$1*1000)</f>
        <v>51505652.218727708</v>
      </c>
      <c r="AB211" s="2">
        <f t="shared" si="21"/>
        <v>11061.857142858207</v>
      </c>
      <c r="AC211" s="2">
        <f t="shared" si="38"/>
        <v>48312120.556782365</v>
      </c>
      <c r="AD211" s="3">
        <f t="shared" si="10"/>
        <v>51505652.218727708</v>
      </c>
      <c r="AE211" s="2">
        <f>IF(AE209&gt;=52800000,52800000,IF(AB190=Graph!G$1*1000,AE210+Graph!G$1*1000,AC211))</f>
        <v>48312120.556782365</v>
      </c>
      <c r="AF211" s="3">
        <f t="shared" si="11"/>
        <v>48312120.556782365</v>
      </c>
      <c r="AG211" s="3">
        <f t="shared" si="29"/>
        <v>47949814.16224505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141</v>
      </c>
      <c r="C212" s="7"/>
      <c r="D212" s="2" t="e">
        <f t="shared" si="12"/>
        <v>#N/A</v>
      </c>
      <c r="E212" s="2" t="e">
        <f t="shared" si="22"/>
        <v>#N/A</v>
      </c>
      <c r="F212" s="2">
        <v>1018176.9769507647</v>
      </c>
      <c r="G212" s="2">
        <f t="shared" si="41"/>
        <v>588938.14285714284</v>
      </c>
      <c r="H212" s="2">
        <f t="shared" si="39"/>
        <v>98371862.699639812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2174869.8571428494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1038436.7406962812</v>
      </c>
      <c r="Q212" s="2">
        <f t="shared" si="42"/>
        <v>600000</v>
      </c>
      <c r="R212" s="2">
        <f t="shared" si="40"/>
        <v>100417772.7755101</v>
      </c>
      <c r="S212" s="2">
        <f t="shared" si="17"/>
        <v>588938.14285714924</v>
      </c>
      <c r="T212" s="2">
        <f t="shared" si="18"/>
        <v>11061.857142857276</v>
      </c>
      <c r="U212" s="2">
        <f t="shared" si="19"/>
        <v>600000</v>
      </c>
      <c r="V212" s="2">
        <f t="shared" si="34"/>
        <v>48901058.699639507</v>
      </c>
      <c r="W212" s="2">
        <f t="shared" si="20"/>
        <v>588938.14285714179</v>
      </c>
      <c r="X212" s="2">
        <f t="shared" si="6"/>
        <v>11061.857142858207</v>
      </c>
      <c r="Y212" s="2">
        <f t="shared" si="37"/>
        <v>51516714.075870566</v>
      </c>
      <c r="Z212" s="2" t="str">
        <f t="shared" si="8"/>
        <v>HERE</v>
      </c>
      <c r="AA212" s="2">
        <f>IF(Z212="HERE",Y212,AA211+Graph!$G$1*1000)</f>
        <v>51516714.075870566</v>
      </c>
      <c r="AB212" s="2">
        <f t="shared" si="21"/>
        <v>11061.857142858207</v>
      </c>
      <c r="AC212" s="2">
        <f t="shared" si="38"/>
        <v>48901058.699639507</v>
      </c>
      <c r="AD212" s="3">
        <f t="shared" si="10"/>
        <v>51516714.075870566</v>
      </c>
      <c r="AE212" s="2">
        <f>IF(AE210&gt;=52800000,52800000,IF(AB191=Graph!G$1*1000,AE211+Graph!G$1*1000,AC212))</f>
        <v>48901058.699639507</v>
      </c>
      <c r="AF212" s="3">
        <f t="shared" si="11"/>
        <v>48901058.699639507</v>
      </c>
      <c r="AG212" s="3">
        <f t="shared" si="29"/>
        <v>47982641.453265466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142</v>
      </c>
      <c r="C213" s="7"/>
      <c r="D213" s="2" t="e">
        <f t="shared" si="12"/>
        <v>#N/A</v>
      </c>
      <c r="E213" s="2" t="e">
        <f t="shared" si="22"/>
        <v>#N/A</v>
      </c>
      <c r="F213" s="2">
        <v>1022191.2931572497</v>
      </c>
      <c r="G213" s="2">
        <f t="shared" si="41"/>
        <v>588938.14285714284</v>
      </c>
      <c r="H213" s="2">
        <f t="shared" si="39"/>
        <v>98960800.842496961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2185931.7142857066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1042553.5174069703</v>
      </c>
      <c r="Q213" s="2">
        <f t="shared" si="42"/>
        <v>600000</v>
      </c>
      <c r="R213" s="2">
        <f t="shared" si="40"/>
        <v>101017772.7755101</v>
      </c>
      <c r="S213" s="2">
        <f t="shared" si="17"/>
        <v>588938.14285714924</v>
      </c>
      <c r="T213" s="2">
        <f t="shared" si="18"/>
        <v>11061.857142857276</v>
      </c>
      <c r="U213" s="2">
        <f t="shared" si="19"/>
        <v>600000</v>
      </c>
      <c r="V213" s="2">
        <f t="shared" si="34"/>
        <v>49489996.842496648</v>
      </c>
      <c r="W213" s="2">
        <f t="shared" si="20"/>
        <v>588938.14285714179</v>
      </c>
      <c r="X213" s="2">
        <f t="shared" si="6"/>
        <v>11061.857142858207</v>
      </c>
      <c r="Y213" s="2">
        <f t="shared" si="37"/>
        <v>51527775.933013424</v>
      </c>
      <c r="Z213" s="2" t="str">
        <f t="shared" si="8"/>
        <v>HERE</v>
      </c>
      <c r="AA213" s="2">
        <f>IF(Z213="HERE",Y213,AA212+Graph!$G$1*1000)</f>
        <v>51527775.933013424</v>
      </c>
      <c r="AB213" s="2">
        <f t="shared" si="21"/>
        <v>11061.857142858207</v>
      </c>
      <c r="AC213" s="2">
        <f t="shared" si="38"/>
        <v>49489996.842496648</v>
      </c>
      <c r="AD213" s="3">
        <f t="shared" si="10"/>
        <v>51527775.933013424</v>
      </c>
      <c r="AE213" s="2">
        <f>IF(AE211&gt;=52800000,52800000,IF(AB192=Graph!G$1*1000,AE212+Graph!G$1*1000,AC213))</f>
        <v>49489996.842496648</v>
      </c>
      <c r="AF213" s="3">
        <f t="shared" si="11"/>
        <v>49489996.842496648</v>
      </c>
      <c r="AG213" s="3">
        <f t="shared" si="29"/>
        <v>48022044.03183689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143</v>
      </c>
      <c r="C214" s="7"/>
      <c r="D214" s="2" t="e">
        <f t="shared" si="12"/>
        <v>#N/A</v>
      </c>
      <c r="E214" s="2" t="e">
        <f t="shared" si="22"/>
        <v>#N/A</v>
      </c>
      <c r="F214" s="2">
        <v>1026205.6093637347</v>
      </c>
      <c r="G214" s="2">
        <f t="shared" si="41"/>
        <v>588938.14285714284</v>
      </c>
      <c r="H214" s="2">
        <f t="shared" si="39"/>
        <v>99549738.985354111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2196993.5714285639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1046670.2941176593</v>
      </c>
      <c r="Q214" s="2">
        <f t="shared" si="42"/>
        <v>600000</v>
      </c>
      <c r="R214" s="2">
        <f t="shared" si="40"/>
        <v>101617772.7755101</v>
      </c>
      <c r="S214" s="2">
        <f t="shared" si="17"/>
        <v>588938.14285714924</v>
      </c>
      <c r="T214" s="2">
        <f t="shared" si="18"/>
        <v>11061.857142857276</v>
      </c>
      <c r="U214" s="2">
        <f t="shared" si="19"/>
        <v>600000</v>
      </c>
      <c r="V214" s="2">
        <f t="shared" si="34"/>
        <v>50078934.98535379</v>
      </c>
      <c r="W214" s="2">
        <f t="shared" si="20"/>
        <v>588938.14285714179</v>
      </c>
      <c r="X214" s="2">
        <f t="shared" si="6"/>
        <v>11061.857142858207</v>
      </c>
      <c r="Y214" s="2">
        <f t="shared" si="37"/>
        <v>51538837.790156282</v>
      </c>
      <c r="Z214" s="2" t="str">
        <f t="shared" si="8"/>
        <v>HERE</v>
      </c>
      <c r="AA214" s="2">
        <f>IF(Z214="HERE",Y214,AA213+Graph!$G$1*1000)</f>
        <v>51538837.790156282</v>
      </c>
      <c r="AB214" s="2">
        <f t="shared" si="21"/>
        <v>11061.857142858207</v>
      </c>
      <c r="AC214" s="2">
        <f t="shared" si="38"/>
        <v>50078934.98535379</v>
      </c>
      <c r="AD214" s="3">
        <f t="shared" si="10"/>
        <v>51538837.790156282</v>
      </c>
      <c r="AE214" s="2">
        <f>IF(AE212&gt;=52800000,52800000,IF(AB193=Graph!G$1*1000,AE213+Graph!G$1*1000,AC214))</f>
        <v>50078934.98535379</v>
      </c>
      <c r="AF214" s="3">
        <f t="shared" si="11"/>
        <v>50078934.98535379</v>
      </c>
      <c r="AG214" s="3">
        <f t="shared" si="29"/>
        <v>48061446.610408328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144</v>
      </c>
      <c r="C215" s="7"/>
      <c r="D215" s="2" t="e">
        <f t="shared" si="12"/>
        <v>#N/A</v>
      </c>
      <c r="E215" s="2" t="e">
        <f t="shared" si="22"/>
        <v>#N/A</v>
      </c>
      <c r="F215" s="2">
        <v>1030219.9255702198</v>
      </c>
      <c r="G215" s="2">
        <f t="shared" si="41"/>
        <v>588938.14285714284</v>
      </c>
      <c r="H215" s="2">
        <f t="shared" si="39"/>
        <v>100138677.12821126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2208055.4285714212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1050787.0708283186</v>
      </c>
      <c r="Q215" s="2">
        <f t="shared" si="42"/>
        <v>600000</v>
      </c>
      <c r="R215" s="2">
        <f t="shared" si="40"/>
        <v>102217772.7755101</v>
      </c>
      <c r="S215" s="2">
        <f t="shared" si="17"/>
        <v>588938.14285714924</v>
      </c>
      <c r="T215" s="2">
        <f t="shared" si="18"/>
        <v>11061.857142857276</v>
      </c>
      <c r="U215" s="2">
        <f t="shared" si="19"/>
        <v>600000</v>
      </c>
      <c r="V215" s="2">
        <f t="shared" si="34"/>
        <v>50667873.128210932</v>
      </c>
      <c r="W215" s="2">
        <f t="shared" si="20"/>
        <v>588938.14285714179</v>
      </c>
      <c r="X215" s="2">
        <f t="shared" si="6"/>
        <v>11061.857142858207</v>
      </c>
      <c r="Y215" s="2">
        <f t="shared" si="37"/>
        <v>51549899.647299141</v>
      </c>
      <c r="Z215" s="2" t="str">
        <f t="shared" si="8"/>
        <v>HERE</v>
      </c>
      <c r="AA215" s="2">
        <f>IF(Z215="HERE",Y215,AA214+Graph!$G$1*1000)</f>
        <v>51549899.647299141</v>
      </c>
      <c r="AB215" s="2">
        <f t="shared" si="21"/>
        <v>11061.857142858207</v>
      </c>
      <c r="AC215" s="2">
        <f t="shared" si="38"/>
        <v>50667873.128210932</v>
      </c>
      <c r="AD215" s="3">
        <f t="shared" si="10"/>
        <v>51549899.647299141</v>
      </c>
      <c r="AE215" s="2">
        <f>IF(AE213&gt;=52800000,52800000,IF(AB194=Graph!G$1*1000,AE214+Graph!G$1*1000,AC215))</f>
        <v>50667873.128210932</v>
      </c>
      <c r="AF215" s="3">
        <f t="shared" si="11"/>
        <v>50667873.128210932</v>
      </c>
      <c r="AG215" s="3">
        <f t="shared" si="29"/>
        <v>48100849.188979752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145</v>
      </c>
      <c r="C216" s="7"/>
      <c r="D216" s="2" t="e">
        <f t="shared" si="12"/>
        <v>#N/A</v>
      </c>
      <c r="E216" s="2" t="e">
        <f t="shared" si="22"/>
        <v>#N/A</v>
      </c>
      <c r="F216" s="2">
        <v>1034234.2417767048</v>
      </c>
      <c r="G216" s="2">
        <f t="shared" si="41"/>
        <v>588938.14285714284</v>
      </c>
      <c r="H216" s="2">
        <f t="shared" si="39"/>
        <v>100727615.27106841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2219117.2857142785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1054903.8475390077</v>
      </c>
      <c r="Q216" s="2">
        <f t="shared" si="42"/>
        <v>600000</v>
      </c>
      <c r="R216" s="2">
        <f t="shared" si="40"/>
        <v>102817772.7755101</v>
      </c>
      <c r="S216" s="2">
        <f t="shared" si="17"/>
        <v>588938.14285714924</v>
      </c>
      <c r="T216" s="2">
        <f t="shared" si="18"/>
        <v>11061.857142857276</v>
      </c>
      <c r="U216" s="2">
        <f t="shared" si="19"/>
        <v>600000</v>
      </c>
      <c r="V216" s="2">
        <f t="shared" si="34"/>
        <v>51256811.271068074</v>
      </c>
      <c r="W216" s="2">
        <f t="shared" si="20"/>
        <v>588938.14285714179</v>
      </c>
      <c r="X216" s="2">
        <f t="shared" si="6"/>
        <v>11061.857142858207</v>
      </c>
      <c r="Y216" s="2">
        <f t="shared" si="37"/>
        <v>51560961.504441999</v>
      </c>
      <c r="Z216" s="2" t="str">
        <f t="shared" si="8"/>
        <v>HERE</v>
      </c>
      <c r="AA216" s="2">
        <f>IF(Z216="HERE",Y216,AA215+Graph!$G$1*1000)</f>
        <v>51560961.504441999</v>
      </c>
      <c r="AB216" s="2">
        <f t="shared" si="21"/>
        <v>11061.857142858207</v>
      </c>
      <c r="AC216" s="2">
        <f t="shared" si="38"/>
        <v>50667873.128210932</v>
      </c>
      <c r="AD216" s="3">
        <f t="shared" si="10"/>
        <v>51560961.504441999</v>
      </c>
      <c r="AE216" s="2">
        <f>IF(AE214&gt;=52800000,52800000,IF(AB195=Graph!G$1*1000,AE215+Graph!G$1*1000,AC216))</f>
        <v>50667873.128210932</v>
      </c>
      <c r="AF216" s="3">
        <f t="shared" si="11"/>
        <v>50667873.128210932</v>
      </c>
      <c r="AG216" s="3">
        <f t="shared" si="29"/>
        <v>48140251.767551184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146</v>
      </c>
      <c r="C217" s="7"/>
      <c r="D217" s="2" t="e">
        <f t="shared" si="12"/>
        <v>#N/A</v>
      </c>
      <c r="E217" s="2" t="e">
        <f t="shared" si="22"/>
        <v>#N/A</v>
      </c>
      <c r="F217" s="2">
        <v>1038248.5579831898</v>
      </c>
      <c r="G217" s="2">
        <f t="shared" si="41"/>
        <v>588938.14285714284</v>
      </c>
      <c r="H217" s="2">
        <f t="shared" si="39"/>
        <v>101316553.41392556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2230179.1428571357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1059020.6242496967</v>
      </c>
      <c r="Q217" s="2">
        <f t="shared" si="42"/>
        <v>600000</v>
      </c>
      <c r="R217" s="2">
        <f t="shared" si="40"/>
        <v>103417772.7755101</v>
      </c>
      <c r="S217" s="2">
        <f t="shared" si="17"/>
        <v>588938.14285714924</v>
      </c>
      <c r="T217" s="2">
        <f t="shared" si="18"/>
        <v>11061.857142857276</v>
      </c>
      <c r="U217" s="2">
        <f t="shared" si="19"/>
        <v>600000</v>
      </c>
      <c r="V217" s="2">
        <f t="shared" si="34"/>
        <v>51845749.413925216</v>
      </c>
      <c r="W217" s="2">
        <f t="shared" si="20"/>
        <v>588938.14285714179</v>
      </c>
      <c r="X217" s="2">
        <f t="shared" si="6"/>
        <v>11061.857142858207</v>
      </c>
      <c r="Y217" s="2">
        <f t="shared" si="37"/>
        <v>51572023.361584857</v>
      </c>
      <c r="Z217" s="2" t="str">
        <f t="shared" si="8"/>
        <v>MEEP</v>
      </c>
      <c r="AA217" s="2">
        <f>IF(Z217="HERE",Y217,AA216+Graph!$G$1*1000)</f>
        <v>51980961.504441999</v>
      </c>
      <c r="AB217" s="2">
        <f t="shared" si="21"/>
        <v>420000</v>
      </c>
      <c r="AC217" s="2">
        <f t="shared" si="38"/>
        <v>50667873.128210932</v>
      </c>
      <c r="AD217" s="3">
        <f t="shared" si="10"/>
        <v>51980961.504441999</v>
      </c>
      <c r="AE217" s="2">
        <f>IF(AE215&gt;=52800000,52800000,IF(AB196=Graph!G$1*1000,AE216+Graph!G$1*1000,AC217))</f>
        <v>50667873.128210932</v>
      </c>
      <c r="AF217" s="3">
        <f t="shared" si="11"/>
        <v>50667873.128210932</v>
      </c>
      <c r="AG217" s="3">
        <f t="shared" si="29"/>
        <v>48179654.346122608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147</v>
      </c>
      <c r="C218" s="7"/>
      <c r="D218" s="2" t="e">
        <f t="shared" si="12"/>
        <v>#N/A</v>
      </c>
      <c r="E218" s="2" t="e">
        <f t="shared" si="22"/>
        <v>#N/A</v>
      </c>
      <c r="F218" s="2">
        <v>1042262.8741896749</v>
      </c>
      <c r="G218" s="2">
        <f t="shared" si="41"/>
        <v>588938.14285714284</v>
      </c>
      <c r="H218" s="2">
        <f t="shared" si="39"/>
        <v>101905491.55678271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2241240.999999993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1063137.4009603858</v>
      </c>
      <c r="Q218" s="2">
        <f t="shared" si="42"/>
        <v>600000</v>
      </c>
      <c r="R218" s="2">
        <f t="shared" si="40"/>
        <v>104017772.7755101</v>
      </c>
      <c r="S218" s="2">
        <f t="shared" si="17"/>
        <v>588938.14285714924</v>
      </c>
      <c r="T218" s="2">
        <f t="shared" si="18"/>
        <v>11061.857142857276</v>
      </c>
      <c r="U218" s="2">
        <f t="shared" si="19"/>
        <v>600000</v>
      </c>
      <c r="V218" s="2">
        <f t="shared" si="34"/>
        <v>52434687.556782357</v>
      </c>
      <c r="W218" s="2">
        <f t="shared" si="20"/>
        <v>588938.14285714179</v>
      </c>
      <c r="X218" s="2">
        <f t="shared" si="6"/>
        <v>11061.857142858207</v>
      </c>
      <c r="Y218" s="2">
        <f t="shared" si="37"/>
        <v>51583085.218727715</v>
      </c>
      <c r="Z218" s="2" t="str">
        <f t="shared" si="8"/>
        <v>MEEP</v>
      </c>
      <c r="AA218" s="2">
        <f>IF(Z218="HERE",Y218,AA217+Graph!$G$1*1000)</f>
        <v>52400961.504441999</v>
      </c>
      <c r="AB218" s="2">
        <f t="shared" si="21"/>
        <v>420000</v>
      </c>
      <c r="AC218" s="2">
        <f t="shared" si="38"/>
        <v>50667873.128210932</v>
      </c>
      <c r="AD218" s="3">
        <f t="shared" si="10"/>
        <v>52400961.504441999</v>
      </c>
      <c r="AE218" s="2">
        <f>IF(AE216&gt;=52800000,52800000,IF(AB197=Graph!G$1*1000,AE217+Graph!G$1*1000,AC218))</f>
        <v>50667873.128210932</v>
      </c>
      <c r="AF218" s="3">
        <f t="shared" si="11"/>
        <v>50667873.128210932</v>
      </c>
      <c r="AG218" s="3">
        <f t="shared" si="29"/>
        <v>48219056.924694046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148</v>
      </c>
      <c r="C219" s="7"/>
      <c r="D219" s="2" t="e">
        <f t="shared" si="12"/>
        <v>#N/A</v>
      </c>
      <c r="E219" s="2" t="e">
        <f t="shared" si="22"/>
        <v>#N/A</v>
      </c>
      <c r="F219" s="2">
        <v>1046277.1903961599</v>
      </c>
      <c r="G219" s="2">
        <f t="shared" si="41"/>
        <v>588938.14285714284</v>
      </c>
      <c r="H219" s="2">
        <f t="shared" si="39"/>
        <v>102494429.69963986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2252302.8571428503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1067254.1776710749</v>
      </c>
      <c r="Q219" s="2">
        <f t="shared" si="42"/>
        <v>600000</v>
      </c>
      <c r="R219" s="2">
        <f t="shared" si="40"/>
        <v>104617772.7755101</v>
      </c>
      <c r="S219" s="2">
        <f t="shared" si="17"/>
        <v>588938.14285714924</v>
      </c>
      <c r="T219" s="2">
        <f t="shared" si="18"/>
        <v>11061.857142857276</v>
      </c>
      <c r="U219" s="2">
        <f t="shared" si="19"/>
        <v>600000</v>
      </c>
      <c r="V219" s="2">
        <f t="shared" si="34"/>
        <v>53023625.699639499</v>
      </c>
      <c r="W219" s="2">
        <f t="shared" si="20"/>
        <v>588938.14285714179</v>
      </c>
      <c r="X219" s="2">
        <f t="shared" si="6"/>
        <v>11061.857142858207</v>
      </c>
      <c r="Y219" s="2">
        <f t="shared" si="37"/>
        <v>51594147.075870574</v>
      </c>
      <c r="Z219" s="2" t="str">
        <f t="shared" si="8"/>
        <v>MEEP</v>
      </c>
      <c r="AA219" s="2">
        <f>IF(Z219="HERE",Y219,AA218+Graph!$G$1*1000)</f>
        <v>52820961.504441999</v>
      </c>
      <c r="AB219" s="2">
        <f t="shared" si="21"/>
        <v>420000</v>
      </c>
      <c r="AC219" s="2">
        <f t="shared" si="38"/>
        <v>50667873.128210932</v>
      </c>
      <c r="AD219" s="3">
        <f t="shared" si="10"/>
        <v>52800000</v>
      </c>
      <c r="AE219" s="2">
        <f>IF(AE217&gt;=52800000,52800000,IF(AB198=Graph!G$1*1000,AE218+Graph!G$1*1000,AC219))</f>
        <v>50667873.128210932</v>
      </c>
      <c r="AF219" s="3">
        <f t="shared" si="11"/>
        <v>50667873.128210932</v>
      </c>
      <c r="AG219" s="3">
        <f t="shared" si="29"/>
        <v>48258459.50326547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149</v>
      </c>
      <c r="C220" s="7"/>
      <c r="D220" s="2" t="e">
        <f t="shared" si="12"/>
        <v>#N/A</v>
      </c>
      <c r="E220" s="2" t="e">
        <f t="shared" si="22"/>
        <v>#N/A</v>
      </c>
      <c r="F220" s="2">
        <v>1050291.5066026449</v>
      </c>
      <c r="G220" s="2">
        <f t="shared" si="41"/>
        <v>588938.14285714284</v>
      </c>
      <c r="H220" s="2">
        <f t="shared" si="39"/>
        <v>103083367.84249701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2263364.7142857076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1071370.9543817639</v>
      </c>
      <c r="Q220" s="2">
        <f t="shared" si="42"/>
        <v>600000</v>
      </c>
      <c r="R220" s="2">
        <f t="shared" si="40"/>
        <v>105217772.7755101</v>
      </c>
      <c r="S220" s="2">
        <f t="shared" si="17"/>
        <v>588938.14285714924</v>
      </c>
      <c r="T220" s="2">
        <f t="shared" si="18"/>
        <v>11061.857142857276</v>
      </c>
      <c r="U220" s="2">
        <f t="shared" si="19"/>
        <v>600000</v>
      </c>
      <c r="V220" s="2">
        <f t="shared" si="34"/>
        <v>53612563.842496641</v>
      </c>
      <c r="W220" s="2">
        <f t="shared" si="20"/>
        <v>588938.14285714179</v>
      </c>
      <c r="X220" s="2">
        <f t="shared" si="6"/>
        <v>11061.857142858207</v>
      </c>
      <c r="Y220" s="2">
        <f t="shared" si="37"/>
        <v>51605208.933013432</v>
      </c>
      <c r="Z220" s="2" t="str">
        <f t="shared" si="8"/>
        <v>MEEP</v>
      </c>
      <c r="AA220" s="2">
        <f>IF(Z220="HERE",Y220,AA219+Graph!$G$1*1000)</f>
        <v>53240961.504441999</v>
      </c>
      <c r="AB220" s="2">
        <f t="shared" si="21"/>
        <v>420000</v>
      </c>
      <c r="AC220" s="2">
        <f t="shared" si="38"/>
        <v>50667873.128210932</v>
      </c>
      <c r="AD220" s="3">
        <f t="shared" si="10"/>
        <v>52800000</v>
      </c>
      <c r="AE220" s="2">
        <f>IF(AE218&gt;=52800000,52800000,IF(AB199=Graph!G$1*1000,AE219+Graph!G$1*1000,AC220))</f>
        <v>50667873.128210932</v>
      </c>
      <c r="AF220" s="3">
        <f t="shared" si="11"/>
        <v>50667873.128210932</v>
      </c>
      <c r="AG220" s="3">
        <f t="shared" si="29"/>
        <v>48297862.081836902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150</v>
      </c>
      <c r="C221" s="7"/>
      <c r="D221" s="2" t="e">
        <f t="shared" si="12"/>
        <v>#N/A</v>
      </c>
      <c r="E221" s="2" t="e">
        <f t="shared" si="22"/>
        <v>#N/A</v>
      </c>
      <c r="F221" s="2">
        <v>1054305.82280913</v>
      </c>
      <c r="G221" s="2">
        <f t="shared" si="41"/>
        <v>588938.14285714284</v>
      </c>
      <c r="H221" s="2">
        <f t="shared" si="39"/>
        <v>103672305.98535416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2274426.5714285648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1075487.7310924232</v>
      </c>
      <c r="Q221" s="2">
        <f t="shared" si="42"/>
        <v>600000</v>
      </c>
      <c r="R221" s="2">
        <f t="shared" si="40"/>
        <v>105817772.7755101</v>
      </c>
      <c r="S221" s="2">
        <f t="shared" si="17"/>
        <v>588938.14285714924</v>
      </c>
      <c r="T221" s="2">
        <f t="shared" si="18"/>
        <v>11061.857142857276</v>
      </c>
      <c r="U221" s="2">
        <f t="shared" si="19"/>
        <v>600000</v>
      </c>
      <c r="V221" s="2">
        <f t="shared" si="34"/>
        <v>54201501.985353783</v>
      </c>
      <c r="W221" s="2">
        <f t="shared" si="20"/>
        <v>588938.14285714179</v>
      </c>
      <c r="X221" s="2">
        <f t="shared" si="6"/>
        <v>11061.857142858207</v>
      </c>
      <c r="Y221" s="2">
        <f t="shared" si="37"/>
        <v>51616270.79015629</v>
      </c>
      <c r="Z221" s="2" t="str">
        <f t="shared" si="8"/>
        <v>MEEP</v>
      </c>
      <c r="AA221" s="2">
        <f>IF(Z221="HERE",Y221,AA220+Graph!$G$1*1000)</f>
        <v>53660961.504441999</v>
      </c>
      <c r="AB221" s="2">
        <f t="shared" si="21"/>
        <v>420000</v>
      </c>
      <c r="AC221" s="2">
        <f t="shared" si="38"/>
        <v>50667873.128210932</v>
      </c>
      <c r="AD221" s="3">
        <f t="shared" si="10"/>
        <v>52800000</v>
      </c>
      <c r="AE221" s="2">
        <f>IF(AE219&gt;=52800000,52800000,IF(AB200=Graph!G$1*1000,AE220+Graph!G$1*1000,AC221))</f>
        <v>50667873.128210932</v>
      </c>
      <c r="AF221" s="3">
        <f t="shared" si="11"/>
        <v>50667873.128210932</v>
      </c>
      <c r="AG221" s="3">
        <f t="shared" si="29"/>
        <v>48337264.660408325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151</v>
      </c>
      <c r="C222" s="7"/>
      <c r="D222" s="2" t="e">
        <f t="shared" si="12"/>
        <v>#N/A</v>
      </c>
      <c r="E222" s="2" t="e">
        <f t="shared" si="22"/>
        <v>#N/A</v>
      </c>
      <c r="F222" s="2">
        <v>1058320.1390155852</v>
      </c>
      <c r="G222" s="2">
        <f t="shared" si="41"/>
        <v>588938.14285714284</v>
      </c>
      <c r="H222" s="2">
        <f t="shared" si="39"/>
        <v>104261244.1282113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2285488.4285714221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1079604.5078031123</v>
      </c>
      <c r="Q222" s="2">
        <f t="shared" si="42"/>
        <v>600000</v>
      </c>
      <c r="R222" s="2">
        <f t="shared" si="40"/>
        <v>106417772.7755101</v>
      </c>
      <c r="S222" s="2">
        <f t="shared" si="17"/>
        <v>588938.14285714924</v>
      </c>
      <c r="T222" s="2">
        <f t="shared" si="18"/>
        <v>11061.857142857276</v>
      </c>
      <c r="U222" s="2">
        <f t="shared" si="19"/>
        <v>600000</v>
      </c>
      <c r="V222" s="2">
        <f t="shared" si="34"/>
        <v>54790440.128210925</v>
      </c>
      <c r="W222" s="2">
        <f t="shared" si="20"/>
        <v>588938.14285714179</v>
      </c>
      <c r="X222" s="2">
        <f t="shared" si="6"/>
        <v>11061.857142858207</v>
      </c>
      <c r="Y222" s="2">
        <f t="shared" si="37"/>
        <v>51627332.647299148</v>
      </c>
      <c r="Z222" s="2" t="str">
        <f t="shared" si="8"/>
        <v>MEEP</v>
      </c>
      <c r="AA222" s="2">
        <f>IF(Z222="HERE",Y222,AA221+Graph!$G$1*1000)</f>
        <v>54080961.504441999</v>
      </c>
      <c r="AB222" s="2">
        <f t="shared" si="21"/>
        <v>420000</v>
      </c>
      <c r="AC222" s="2">
        <f t="shared" si="38"/>
        <v>50667873.128210932</v>
      </c>
      <c r="AD222" s="3">
        <f t="shared" si="10"/>
        <v>52800000</v>
      </c>
      <c r="AE222" s="2">
        <f>IF(AE220&gt;=52800000,52800000,IF(AB201=Graph!G$1*1000,AE221+Graph!G$1*1000,AC222))</f>
        <v>50667873.128210932</v>
      </c>
      <c r="AF222" s="3">
        <f t="shared" si="11"/>
        <v>50667873.128210932</v>
      </c>
      <c r="AG222" s="3">
        <f t="shared" si="29"/>
        <v>48376667.238979764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152</v>
      </c>
      <c r="C223" s="7"/>
      <c r="D223" s="2" t="e">
        <f t="shared" si="12"/>
        <v>#N/A</v>
      </c>
      <c r="E223" s="2" t="e">
        <f t="shared" si="22"/>
        <v>#N/A</v>
      </c>
      <c r="F223" s="2">
        <v>1062334.4552220702</v>
      </c>
      <c r="G223" s="2">
        <f t="shared" si="41"/>
        <v>588938.14285714284</v>
      </c>
      <c r="H223" s="2">
        <f t="shared" si="39"/>
        <v>104850182.27106845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2296550.2857142794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1083721.2845138013</v>
      </c>
      <c r="Q223" s="2">
        <f t="shared" si="42"/>
        <v>600000</v>
      </c>
      <c r="R223" s="2">
        <f t="shared" si="40"/>
        <v>107017772.7755101</v>
      </c>
      <c r="S223" s="2">
        <f t="shared" si="17"/>
        <v>588938.14285714924</v>
      </c>
      <c r="T223" s="2">
        <f t="shared" si="18"/>
        <v>11061.857142857276</v>
      </c>
      <c r="U223" s="2">
        <f t="shared" si="19"/>
        <v>600000</v>
      </c>
      <c r="V223" s="2">
        <f t="shared" si="34"/>
        <v>55379378.271068066</v>
      </c>
      <c r="W223" s="2">
        <f t="shared" si="20"/>
        <v>588938.14285714179</v>
      </c>
      <c r="X223" s="2">
        <f t="shared" si="6"/>
        <v>11061.857142858207</v>
      </c>
      <c r="Y223" s="2">
        <f t="shared" ref="Y223:Y286" si="43">IF(COUNT($C224)=0,IF(COUNT($C223)=1,C223,SUM(Y222+X223)),C223)</f>
        <v>51638394.504442006</v>
      </c>
      <c r="Z223" s="2" t="str">
        <f t="shared" si="8"/>
        <v>MEEP</v>
      </c>
      <c r="AA223" s="2">
        <f>IF(Z223="HERE",Y223,AA222+Graph!$G$1*1000)</f>
        <v>54500961.504441999</v>
      </c>
      <c r="AB223" s="2">
        <f t="shared" si="21"/>
        <v>420000</v>
      </c>
      <c r="AC223" s="2">
        <f t="shared" ref="AC223:AC286" si="44">IF(Z224="HERE",V223,AC222)</f>
        <v>50667873.128210932</v>
      </c>
      <c r="AD223" s="3">
        <f t="shared" si="10"/>
        <v>52800000</v>
      </c>
      <c r="AE223" s="2">
        <f>IF(AE221&gt;=52800000,52800000,IF(AB202=Graph!G$1*1000,AE222+Graph!G$1*1000,AC223))</f>
        <v>50667873.128210932</v>
      </c>
      <c r="AF223" s="3">
        <f t="shared" si="11"/>
        <v>50667873.128210932</v>
      </c>
      <c r="AG223" s="3">
        <f t="shared" si="29"/>
        <v>48416069.817551188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153</v>
      </c>
      <c r="C224" s="7"/>
      <c r="D224" s="2" t="e">
        <f t="shared" si="12"/>
        <v>#N/A</v>
      </c>
      <c r="E224" s="2" t="e">
        <f t="shared" si="22"/>
        <v>#N/A</v>
      </c>
      <c r="F224" s="2">
        <v>1066348.7714285553</v>
      </c>
      <c r="G224" s="2">
        <f t="shared" si="41"/>
        <v>588938.14285714284</v>
      </c>
      <c r="H224" s="2">
        <f t="shared" ref="H224:H287" si="45">IF(COUNT($C225)=0,IF(COUNT($C224)=1,C224,SUM(H223+G224)),C224)</f>
        <v>105439120.4139256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2307612.1428571367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1087838.0612244904</v>
      </c>
      <c r="Q224" s="2">
        <f t="shared" si="42"/>
        <v>600000</v>
      </c>
      <c r="R224" s="2">
        <f t="shared" ref="R224:R287" si="46">IF(COUNT($C225)=0,IF(COUNT($C224)=1,M224,SUM(R223+Q224)),M224)</f>
        <v>107617772.7755101</v>
      </c>
      <c r="S224" s="2">
        <f t="shared" si="17"/>
        <v>588938.14285714924</v>
      </c>
      <c r="T224" s="2">
        <f t="shared" si="18"/>
        <v>11061.857142857276</v>
      </c>
      <c r="U224" s="2">
        <f t="shared" si="19"/>
        <v>600000</v>
      </c>
      <c r="V224" s="2">
        <f t="shared" si="34"/>
        <v>55968316.413925208</v>
      </c>
      <c r="W224" s="2">
        <f t="shared" si="20"/>
        <v>588938.14285714179</v>
      </c>
      <c r="X224" s="2">
        <f t="shared" si="6"/>
        <v>11061.857142858207</v>
      </c>
      <c r="Y224" s="2">
        <f t="shared" si="43"/>
        <v>51649456.361584865</v>
      </c>
      <c r="Z224" s="2" t="str">
        <f t="shared" si="8"/>
        <v>MEEP</v>
      </c>
      <c r="AA224" s="2">
        <f>IF(Z224="HERE",Y224,AA223+Graph!$G$1*1000)</f>
        <v>54920961.504441999</v>
      </c>
      <c r="AB224" s="2">
        <f t="shared" si="21"/>
        <v>420000</v>
      </c>
      <c r="AC224" s="2">
        <f t="shared" si="44"/>
        <v>50667873.128210932</v>
      </c>
      <c r="AD224" s="3">
        <f t="shared" si="10"/>
        <v>52800000</v>
      </c>
      <c r="AE224" s="2">
        <f>IF(AE222&gt;=52800000,52800000,IF(AB203=Graph!G$1*1000,AE223+Graph!G$1*1000,AC224))</f>
        <v>50667873.128210932</v>
      </c>
      <c r="AF224" s="3">
        <f t="shared" si="11"/>
        <v>50667873.128210932</v>
      </c>
      <c r="AG224" s="3">
        <f t="shared" si="29"/>
        <v>48455472.39612262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154</v>
      </c>
      <c r="C225" s="7"/>
      <c r="D225" s="2" t="e">
        <f t="shared" si="12"/>
        <v>#N/A</v>
      </c>
      <c r="E225" s="2" t="e">
        <f t="shared" si="22"/>
        <v>#N/A</v>
      </c>
      <c r="F225" s="2">
        <v>1070363.0876350403</v>
      </c>
      <c r="G225" s="2">
        <f t="shared" si="41"/>
        <v>588938.14285714284</v>
      </c>
      <c r="H225" s="2">
        <f t="shared" si="45"/>
        <v>106028058.55678275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2318673.9999999939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1091954.8379351795</v>
      </c>
      <c r="Q225" s="2">
        <f t="shared" si="42"/>
        <v>600000</v>
      </c>
      <c r="R225" s="2">
        <f t="shared" si="46"/>
        <v>108217772.7755101</v>
      </c>
      <c r="S225" s="2">
        <f t="shared" si="17"/>
        <v>588938.14285714924</v>
      </c>
      <c r="T225" s="2">
        <f t="shared" si="18"/>
        <v>11061.857142857276</v>
      </c>
      <c r="U225" s="2">
        <f t="shared" si="19"/>
        <v>600000</v>
      </c>
      <c r="V225" s="2">
        <f t="shared" si="34"/>
        <v>56557254.55678235</v>
      </c>
      <c r="W225" s="2">
        <f t="shared" si="20"/>
        <v>588938.14285714179</v>
      </c>
      <c r="X225" s="2">
        <f t="shared" si="6"/>
        <v>11061.857142858207</v>
      </c>
      <c r="Y225" s="2">
        <f t="shared" si="43"/>
        <v>51660518.218727723</v>
      </c>
      <c r="Z225" s="2" t="str">
        <f t="shared" si="8"/>
        <v>MEEP</v>
      </c>
      <c r="AA225" s="2">
        <f>IF(Z225="HERE",Y225,AA224+Graph!$G$1*1000)</f>
        <v>55340961.504441999</v>
      </c>
      <c r="AB225" s="2">
        <f t="shared" si="21"/>
        <v>420000</v>
      </c>
      <c r="AC225" s="2">
        <f t="shared" si="44"/>
        <v>50667873.128210932</v>
      </c>
      <c r="AD225" s="3">
        <f t="shared" si="10"/>
        <v>52800000</v>
      </c>
      <c r="AE225" s="2">
        <f>IF(AE223&gt;=52800000,52800000,IF(AB204=Graph!G$1*1000,AE224+Graph!G$1*1000,AC225))</f>
        <v>50667873.128210932</v>
      </c>
      <c r="AF225" s="3">
        <f t="shared" si="11"/>
        <v>50667873.128210932</v>
      </c>
      <c r="AG225" s="3">
        <f t="shared" si="29"/>
        <v>48494874.974694043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155</v>
      </c>
      <c r="C226" s="7"/>
      <c r="D226" s="2" t="e">
        <f t="shared" si="12"/>
        <v>#N/A</v>
      </c>
      <c r="E226" s="2" t="e">
        <f t="shared" si="22"/>
        <v>#N/A</v>
      </c>
      <c r="F226" s="2">
        <v>1074377.4038415253</v>
      </c>
      <c r="G226" s="2">
        <f t="shared" si="41"/>
        <v>588938.14285714284</v>
      </c>
      <c r="H226" s="2">
        <f t="shared" si="45"/>
        <v>106616996.6996399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2329735.8571428512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1096071.6146458685</v>
      </c>
      <c r="Q226" s="2">
        <f t="shared" si="42"/>
        <v>600000</v>
      </c>
      <c r="R226" s="2">
        <f t="shared" si="46"/>
        <v>108817772.7755101</v>
      </c>
      <c r="S226" s="2">
        <f t="shared" si="17"/>
        <v>588938.14285714924</v>
      </c>
      <c r="T226" s="2">
        <f t="shared" si="18"/>
        <v>11061.857142857276</v>
      </c>
      <c r="U226" s="2">
        <f t="shared" si="19"/>
        <v>600000</v>
      </c>
      <c r="V226" s="2">
        <f t="shared" si="34"/>
        <v>57146192.699639492</v>
      </c>
      <c r="W226" s="2">
        <f t="shared" si="20"/>
        <v>588938.14285714179</v>
      </c>
      <c r="X226" s="2">
        <f t="shared" si="6"/>
        <v>11061.857142858207</v>
      </c>
      <c r="Y226" s="2">
        <f t="shared" si="43"/>
        <v>51671580.075870581</v>
      </c>
      <c r="Z226" s="2" t="str">
        <f t="shared" si="8"/>
        <v>MEEP</v>
      </c>
      <c r="AA226" s="2">
        <f>IF(Z226="HERE",Y226,AA225+Graph!$G$1*1000)</f>
        <v>55760961.504441999</v>
      </c>
      <c r="AB226" s="2">
        <f t="shared" si="21"/>
        <v>420000</v>
      </c>
      <c r="AC226" s="2">
        <f t="shared" si="44"/>
        <v>50667873.128210932</v>
      </c>
      <c r="AD226" s="3">
        <f t="shared" si="10"/>
        <v>52800000</v>
      </c>
      <c r="AE226" s="2">
        <f>IF(AE224&gt;=52800000,52800000,IF(AB205=Graph!G$1*1000,AE225+Graph!G$1*1000,AC226))</f>
        <v>50667873.128210932</v>
      </c>
      <c r="AF226" s="3">
        <f t="shared" si="11"/>
        <v>50667873.128210932</v>
      </c>
      <c r="AG226" s="3">
        <f t="shared" si="29"/>
        <v>48534277.553265482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156</v>
      </c>
      <c r="C227" s="7"/>
      <c r="D227" s="2" t="e">
        <f t="shared" si="12"/>
        <v>#N/A</v>
      </c>
      <c r="E227" s="2" t="e">
        <f t="shared" si="22"/>
        <v>#N/A</v>
      </c>
      <c r="F227" s="2">
        <v>1078391.7200480103</v>
      </c>
      <c r="G227" s="2">
        <f t="shared" si="41"/>
        <v>588938.14285714284</v>
      </c>
      <c r="H227" s="2">
        <f t="shared" si="45"/>
        <v>107205934.84249705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2340797.7142857085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1100188.3913565278</v>
      </c>
      <c r="Q227" s="2">
        <f t="shared" si="42"/>
        <v>600000</v>
      </c>
      <c r="R227" s="2">
        <f t="shared" si="46"/>
        <v>109417772.7755101</v>
      </c>
      <c r="S227" s="2">
        <f t="shared" si="17"/>
        <v>588938.14285714924</v>
      </c>
      <c r="T227" s="2">
        <f t="shared" si="18"/>
        <v>11061.857142857276</v>
      </c>
      <c r="U227" s="2">
        <f t="shared" si="19"/>
        <v>600000</v>
      </c>
      <c r="V227" s="2">
        <f t="shared" si="34"/>
        <v>57735130.842496634</v>
      </c>
      <c r="W227" s="2">
        <f t="shared" si="20"/>
        <v>588938.14285714179</v>
      </c>
      <c r="X227" s="2">
        <f t="shared" si="6"/>
        <v>11061.857142858207</v>
      </c>
      <c r="Y227" s="2">
        <f t="shared" si="43"/>
        <v>51682641.933013439</v>
      </c>
      <c r="Z227" s="2" t="str">
        <f t="shared" si="8"/>
        <v>MEEP</v>
      </c>
      <c r="AA227" s="2">
        <f>IF(Z227="HERE",Y227,AA226+Graph!$G$1*1000)</f>
        <v>56180961.504441999</v>
      </c>
      <c r="AB227" s="2">
        <f t="shared" si="21"/>
        <v>420000</v>
      </c>
      <c r="AC227" s="2">
        <f t="shared" si="44"/>
        <v>50667873.128210932</v>
      </c>
      <c r="AD227" s="3">
        <f t="shared" si="10"/>
        <v>52800000</v>
      </c>
      <c r="AE227" s="2">
        <f>IF(AE225&gt;=52800000,52800000,IF(AB206=Graph!G$1*1000,AE226+Graph!G$1*1000,AC227))</f>
        <v>50667873.128210932</v>
      </c>
      <c r="AF227" s="3">
        <f t="shared" si="11"/>
        <v>50667873.128210932</v>
      </c>
      <c r="AG227" s="3">
        <f t="shared" si="29"/>
        <v>48573680.131836906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157</v>
      </c>
      <c r="C228" s="7"/>
      <c r="D228" s="2" t="e">
        <f t="shared" si="12"/>
        <v>#N/A</v>
      </c>
      <c r="E228" s="2" t="e">
        <f t="shared" si="22"/>
        <v>#N/A</v>
      </c>
      <c r="F228" s="2">
        <v>1082406.0362544954</v>
      </c>
      <c r="G228" s="2">
        <f t="shared" si="41"/>
        <v>588938.14285714284</v>
      </c>
      <c r="H228" s="2">
        <f t="shared" si="45"/>
        <v>107794872.9853542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2351859.5714285658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1104305.1680672169</v>
      </c>
      <c r="Q228" s="2">
        <f t="shared" si="42"/>
        <v>600000</v>
      </c>
      <c r="R228" s="2">
        <f t="shared" si="46"/>
        <v>110017772.7755101</v>
      </c>
      <c r="S228" s="2">
        <f t="shared" si="17"/>
        <v>588938.14285714924</v>
      </c>
      <c r="T228" s="2">
        <f t="shared" si="18"/>
        <v>11061.857142857276</v>
      </c>
      <c r="U228" s="2">
        <f t="shared" si="19"/>
        <v>600000</v>
      </c>
      <c r="V228" s="2">
        <f t="shared" si="34"/>
        <v>58324068.985353775</v>
      </c>
      <c r="W228" s="2">
        <f t="shared" si="20"/>
        <v>588938.14285714179</v>
      </c>
      <c r="X228" s="2">
        <f t="shared" si="6"/>
        <v>11061.857142858207</v>
      </c>
      <c r="Y228" s="2">
        <f t="shared" si="43"/>
        <v>51693703.790156297</v>
      </c>
      <c r="Z228" s="2" t="str">
        <f t="shared" si="8"/>
        <v>MEEP</v>
      </c>
      <c r="AA228" s="2">
        <f>IF(Z228="HERE",Y228,AA227+Graph!$G$1*1000)</f>
        <v>56600961.504441999</v>
      </c>
      <c r="AB228" s="2">
        <f t="shared" si="21"/>
        <v>420000</v>
      </c>
      <c r="AC228" s="2">
        <f t="shared" si="44"/>
        <v>50667873.128210932</v>
      </c>
      <c r="AD228" s="3">
        <f t="shared" si="10"/>
        <v>52800000</v>
      </c>
      <c r="AE228" s="2">
        <f>IF(AE226&gt;=52800000,52800000,IF(AB207=Graph!G$1*1000,AE227+Graph!G$1*1000,AC228))</f>
        <v>50667873.128210932</v>
      </c>
      <c r="AF228" s="3">
        <f t="shared" si="11"/>
        <v>50667873.128210932</v>
      </c>
      <c r="AG228" s="3">
        <f t="shared" si="29"/>
        <v>48613082.710408337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158</v>
      </c>
      <c r="C229" s="7"/>
      <c r="D229" s="2" t="e">
        <f t="shared" si="12"/>
        <v>#N/A</v>
      </c>
      <c r="E229" s="2" t="e">
        <f t="shared" si="22"/>
        <v>#N/A</v>
      </c>
      <c r="F229" s="2">
        <v>1086420.3524609804</v>
      </c>
      <c r="G229" s="2">
        <f t="shared" si="41"/>
        <v>588938.14285714284</v>
      </c>
      <c r="H229" s="2">
        <f t="shared" si="45"/>
        <v>108383811.12821135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2362921.4285714231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1108421.9447779059</v>
      </c>
      <c r="Q229" s="2">
        <f t="shared" si="42"/>
        <v>600000</v>
      </c>
      <c r="R229" s="2">
        <f t="shared" si="46"/>
        <v>110617772.7755101</v>
      </c>
      <c r="S229" s="2">
        <f t="shared" si="17"/>
        <v>588938.14285714924</v>
      </c>
      <c r="T229" s="2">
        <f t="shared" si="18"/>
        <v>11061.857142857276</v>
      </c>
      <c r="U229" s="2">
        <f t="shared" si="19"/>
        <v>600000</v>
      </c>
      <c r="V229" s="2">
        <f t="shared" si="34"/>
        <v>58913007.128210917</v>
      </c>
      <c r="W229" s="2">
        <f t="shared" si="20"/>
        <v>588938.14285714179</v>
      </c>
      <c r="X229" s="2">
        <f t="shared" si="6"/>
        <v>11061.857142858207</v>
      </c>
      <c r="Y229" s="2">
        <f t="shared" si="43"/>
        <v>51704765.647299156</v>
      </c>
      <c r="Z229" s="2" t="str">
        <f t="shared" si="8"/>
        <v>MEEP</v>
      </c>
      <c r="AA229" s="2">
        <f>IF(Z229="HERE",Y229,AA228+Graph!$G$1*1000)</f>
        <v>57020961.504441999</v>
      </c>
      <c r="AB229" s="2">
        <f t="shared" si="21"/>
        <v>420000</v>
      </c>
      <c r="AC229" s="2">
        <f t="shared" si="44"/>
        <v>50667873.128210932</v>
      </c>
      <c r="AD229" s="3">
        <f t="shared" si="10"/>
        <v>52800000</v>
      </c>
      <c r="AE229" s="2">
        <f>IF(AE227&gt;=52800000,52800000,IF(AB208=Graph!G$1*1000,AE228+Graph!G$1*1000,AC229))</f>
        <v>50667873.128210932</v>
      </c>
      <c r="AF229" s="3">
        <f t="shared" si="11"/>
        <v>50667873.128210932</v>
      </c>
      <c r="AG229" s="3">
        <f t="shared" si="29"/>
        <v>48652485.288979761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159</v>
      </c>
      <c r="C230" s="7"/>
      <c r="D230" s="2" t="e">
        <f t="shared" si="12"/>
        <v>#N/A</v>
      </c>
      <c r="E230" s="2" t="e">
        <f t="shared" si="22"/>
        <v>#N/A</v>
      </c>
      <c r="F230" s="2">
        <v>1090434.6686674654</v>
      </c>
      <c r="G230" s="2">
        <f t="shared" ref="G230:G293" si="47">IF(F230&gt;600000,$AK$31*1000,F230)</f>
        <v>588938.14285714284</v>
      </c>
      <c r="H230" s="2">
        <f t="shared" si="45"/>
        <v>108972749.2710685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2373983.2857142803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1112538.721488595</v>
      </c>
      <c r="Q230" s="2">
        <f t="shared" ref="Q230:Q293" si="48">IF(P230&gt;600000,600000,P230)</f>
        <v>600000</v>
      </c>
      <c r="R230" s="2">
        <f t="shared" si="46"/>
        <v>111217772.7755101</v>
      </c>
      <c r="S230" s="2">
        <f t="shared" si="17"/>
        <v>588938.14285714924</v>
      </c>
      <c r="T230" s="2">
        <f t="shared" si="18"/>
        <v>11061.857142857276</v>
      </c>
      <c r="U230" s="2">
        <f t="shared" si="19"/>
        <v>600000</v>
      </c>
      <c r="V230" s="2">
        <f t="shared" si="34"/>
        <v>59501945.271068059</v>
      </c>
      <c r="W230" s="2">
        <f t="shared" si="20"/>
        <v>588938.14285714179</v>
      </c>
      <c r="X230" s="2">
        <f t="shared" si="6"/>
        <v>11061.857142858207</v>
      </c>
      <c r="Y230" s="2">
        <f t="shared" si="43"/>
        <v>51715827.504442014</v>
      </c>
      <c r="Z230" s="2" t="str">
        <f t="shared" si="8"/>
        <v>MEEP</v>
      </c>
      <c r="AA230" s="2">
        <f>IF(Z230="HERE",Y230,AA229+Graph!$G$1*1000)</f>
        <v>57440961.504441999</v>
      </c>
      <c r="AB230" s="2">
        <f t="shared" si="21"/>
        <v>420000</v>
      </c>
      <c r="AC230" s="2">
        <f t="shared" si="44"/>
        <v>50667873.128210932</v>
      </c>
      <c r="AD230" s="3">
        <f t="shared" si="10"/>
        <v>52800000</v>
      </c>
      <c r="AE230" s="2">
        <f>IF(AE228&gt;=52800000,52800000,IF(AB209=Graph!G$1*1000,AE229+Graph!G$1*1000,AC230))</f>
        <v>50667873.128210932</v>
      </c>
      <c r="AF230" s="3">
        <f t="shared" si="11"/>
        <v>50667873.128210932</v>
      </c>
      <c r="AG230" s="3">
        <f t="shared" si="29"/>
        <v>48691887.8675512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160</v>
      </c>
      <c r="C231" s="7"/>
      <c r="D231" s="2" t="e">
        <f t="shared" si="12"/>
        <v>#N/A</v>
      </c>
      <c r="E231" s="2" t="e">
        <f t="shared" si="22"/>
        <v>#N/A</v>
      </c>
      <c r="F231" s="2">
        <v>1094448.9848739505</v>
      </c>
      <c r="G231" s="2">
        <f t="shared" si="47"/>
        <v>588938.14285714284</v>
      </c>
      <c r="H231" s="2">
        <f t="shared" si="45"/>
        <v>109561687.41392565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2385045.1428571376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1116655.4981992841</v>
      </c>
      <c r="Q231" s="2">
        <f t="shared" si="48"/>
        <v>600000</v>
      </c>
      <c r="R231" s="2">
        <f t="shared" si="46"/>
        <v>111817772.7755101</v>
      </c>
      <c r="S231" s="2">
        <f t="shared" si="17"/>
        <v>588938.14285714924</v>
      </c>
      <c r="T231" s="2">
        <f t="shared" si="18"/>
        <v>11061.857142857276</v>
      </c>
      <c r="U231" s="2">
        <f t="shared" si="19"/>
        <v>600000</v>
      </c>
      <c r="V231" s="2">
        <f t="shared" si="34"/>
        <v>60090883.413925201</v>
      </c>
      <c r="W231" s="2">
        <f t="shared" si="20"/>
        <v>588938.14285714179</v>
      </c>
      <c r="X231" s="2">
        <f t="shared" si="6"/>
        <v>11061.857142858207</v>
      </c>
      <c r="Y231" s="2">
        <f t="shared" si="43"/>
        <v>51726889.361584872</v>
      </c>
      <c r="Z231" s="2" t="str">
        <f t="shared" si="8"/>
        <v>MEEP</v>
      </c>
      <c r="AA231" s="2">
        <f>IF(Z231="HERE",Y231,AA230+Graph!$G$1*1000)</f>
        <v>57860961.504441999</v>
      </c>
      <c r="AB231" s="2">
        <f t="shared" si="21"/>
        <v>420000</v>
      </c>
      <c r="AC231" s="2">
        <f t="shared" si="44"/>
        <v>50667873.128210932</v>
      </c>
      <c r="AD231" s="3">
        <f t="shared" si="10"/>
        <v>52800000</v>
      </c>
      <c r="AE231" s="2">
        <f>IF(AE229&gt;=52800000,52800000,IF(AB210=Graph!G$1*1000,AE230+Graph!G$1*1000,AC231))</f>
        <v>50667873.128210932</v>
      </c>
      <c r="AF231" s="3">
        <f t="shared" si="11"/>
        <v>50667873.128210932</v>
      </c>
      <c r="AG231" s="3">
        <f t="shared" si="29"/>
        <v>48731290.446122624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161</v>
      </c>
      <c r="C232" s="7"/>
      <c r="D232" s="2" t="e">
        <f t="shared" si="12"/>
        <v>#N/A</v>
      </c>
      <c r="E232" s="2" t="e">
        <f t="shared" si="22"/>
        <v>#N/A</v>
      </c>
      <c r="F232" s="2">
        <v>1098463.3010804355</v>
      </c>
      <c r="G232" s="2">
        <f t="shared" si="47"/>
        <v>588938.14285714284</v>
      </c>
      <c r="H232" s="2">
        <f t="shared" si="45"/>
        <v>110150625.5567828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2396106.9999999949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1120772.2749099731</v>
      </c>
      <c r="Q232" s="2">
        <f t="shared" si="48"/>
        <v>600000</v>
      </c>
      <c r="R232" s="2">
        <f t="shared" si="46"/>
        <v>112417772.7755101</v>
      </c>
      <c r="S232" s="2">
        <f t="shared" si="17"/>
        <v>588938.14285714924</v>
      </c>
      <c r="T232" s="2">
        <f t="shared" si="18"/>
        <v>11061.857142857276</v>
      </c>
      <c r="U232" s="2">
        <f t="shared" si="19"/>
        <v>600000</v>
      </c>
      <c r="V232" s="2">
        <f t="shared" si="34"/>
        <v>60679821.556782342</v>
      </c>
      <c r="W232" s="2">
        <f t="shared" si="20"/>
        <v>588938.14285714179</v>
      </c>
      <c r="X232" s="2">
        <f t="shared" si="6"/>
        <v>11061.857142858207</v>
      </c>
      <c r="Y232" s="2">
        <f t="shared" si="43"/>
        <v>51737951.21872773</v>
      </c>
      <c r="Z232" s="2" t="str">
        <f t="shared" si="8"/>
        <v>MEEP</v>
      </c>
      <c r="AA232" s="2">
        <f>IF(Z232="HERE",Y232,AA231+Graph!$G$1*1000)</f>
        <v>58280961.504441999</v>
      </c>
      <c r="AB232" s="2">
        <f t="shared" si="21"/>
        <v>420000</v>
      </c>
      <c r="AC232" s="2">
        <f t="shared" si="44"/>
        <v>50667873.128210932</v>
      </c>
      <c r="AD232" s="3">
        <f t="shared" si="10"/>
        <v>52800000</v>
      </c>
      <c r="AE232" s="2">
        <f>IF(AE230&gt;=52800000,52800000,IF(AB211=Graph!G$1*1000,AE231+Graph!G$1*1000,AC232))</f>
        <v>50667873.128210932</v>
      </c>
      <c r="AF232" s="3">
        <f t="shared" si="11"/>
        <v>50667873.128210932</v>
      </c>
      <c r="AG232" s="3">
        <f t="shared" si="29"/>
        <v>48770693.024694055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162</v>
      </c>
      <c r="C233" s="7"/>
      <c r="D233" s="2" t="e">
        <f t="shared" si="12"/>
        <v>#N/A</v>
      </c>
      <c r="E233" s="2" t="e">
        <f t="shared" si="22"/>
        <v>#N/A</v>
      </c>
      <c r="F233" s="2">
        <v>1102477.6172869205</v>
      </c>
      <c r="G233" s="2">
        <f t="shared" si="47"/>
        <v>588938.14285714284</v>
      </c>
      <c r="H233" s="2">
        <f t="shared" si="45"/>
        <v>110739563.69963995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2407168.8571428522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1124889.0516206324</v>
      </c>
      <c r="Q233" s="2">
        <f t="shared" si="48"/>
        <v>600000</v>
      </c>
      <c r="R233" s="2">
        <f t="shared" si="46"/>
        <v>113017772.7755101</v>
      </c>
      <c r="S233" s="2">
        <f t="shared" si="17"/>
        <v>588938.14285714924</v>
      </c>
      <c r="T233" s="2">
        <f t="shared" si="18"/>
        <v>11061.857142857276</v>
      </c>
      <c r="U233" s="2">
        <f t="shared" si="19"/>
        <v>600000</v>
      </c>
      <c r="V233" s="2">
        <f t="shared" si="34"/>
        <v>61268759.699639484</v>
      </c>
      <c r="W233" s="2">
        <f t="shared" si="20"/>
        <v>588938.14285714179</v>
      </c>
      <c r="X233" s="2">
        <f t="shared" si="6"/>
        <v>11061.857142858207</v>
      </c>
      <c r="Y233" s="2">
        <f t="shared" si="43"/>
        <v>51749013.075870588</v>
      </c>
      <c r="Z233" s="2" t="str">
        <f t="shared" si="8"/>
        <v>MEEP</v>
      </c>
      <c r="AA233" s="2">
        <f>IF(Z233="HERE",Y233,AA232+Graph!$G$1*1000)</f>
        <v>58700961.504441999</v>
      </c>
      <c r="AB233" s="2">
        <f t="shared" si="21"/>
        <v>420000</v>
      </c>
      <c r="AC233" s="2">
        <f t="shared" si="44"/>
        <v>50667873.128210932</v>
      </c>
      <c r="AD233" s="3">
        <f t="shared" si="10"/>
        <v>52800000</v>
      </c>
      <c r="AE233" s="2">
        <f>IF(AE231&gt;=52800000,52800000,IF(AB212=Graph!G$1*1000,AE232+Graph!G$1*1000,AC233))</f>
        <v>50667873.128210932</v>
      </c>
      <c r="AF233" s="3">
        <f t="shared" si="11"/>
        <v>50667873.128210932</v>
      </c>
      <c r="AG233" s="3">
        <f t="shared" si="29"/>
        <v>48810095.603265479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163</v>
      </c>
      <c r="C234" s="7"/>
      <c r="D234" s="2" t="e">
        <f t="shared" si="12"/>
        <v>#N/A</v>
      </c>
      <c r="E234" s="2" t="e">
        <f t="shared" si="22"/>
        <v>#N/A</v>
      </c>
      <c r="F234" s="2">
        <v>1106491.9334933758</v>
      </c>
      <c r="G234" s="2">
        <f t="shared" si="47"/>
        <v>588938.14285714284</v>
      </c>
      <c r="H234" s="2">
        <f t="shared" si="45"/>
        <v>111328501.8424971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2418230.7142857094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1129005.8283313215</v>
      </c>
      <c r="Q234" s="2">
        <f t="shared" si="48"/>
        <v>600000</v>
      </c>
      <c r="R234" s="2">
        <f t="shared" si="46"/>
        <v>113617772.7755101</v>
      </c>
      <c r="S234" s="2">
        <f t="shared" si="17"/>
        <v>588938.14285714924</v>
      </c>
      <c r="T234" s="2">
        <f t="shared" si="18"/>
        <v>11061.857142857276</v>
      </c>
      <c r="U234" s="2">
        <f t="shared" si="19"/>
        <v>600000</v>
      </c>
      <c r="V234" s="2">
        <f t="shared" si="34"/>
        <v>61857697.842496626</v>
      </c>
      <c r="W234" s="2">
        <f t="shared" si="20"/>
        <v>588938.14285714179</v>
      </c>
      <c r="X234" s="2">
        <f t="shared" si="6"/>
        <v>11061.857142858207</v>
      </c>
      <c r="Y234" s="2">
        <f t="shared" si="43"/>
        <v>51760074.933013447</v>
      </c>
      <c r="Z234" s="2" t="str">
        <f t="shared" si="8"/>
        <v>MEEP</v>
      </c>
      <c r="AA234" s="2">
        <f>IF(Z234="HERE",Y234,AA233+Graph!$G$1*1000)</f>
        <v>59120961.504441999</v>
      </c>
      <c r="AB234" s="2">
        <f t="shared" si="21"/>
        <v>420000</v>
      </c>
      <c r="AC234" s="2">
        <f t="shared" si="44"/>
        <v>50667873.128210932</v>
      </c>
      <c r="AD234" s="3">
        <f t="shared" si="10"/>
        <v>52800000</v>
      </c>
      <c r="AE234" s="2">
        <f>IF(AE232&gt;=52800000,52800000,IF(AB213=Graph!G$1*1000,AE233+Graph!G$1*1000,AC234))</f>
        <v>50667873.128210932</v>
      </c>
      <c r="AF234" s="3">
        <f t="shared" si="11"/>
        <v>50667873.128210932</v>
      </c>
      <c r="AG234" s="3">
        <f t="shared" si="29"/>
        <v>48849498.181836918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164</v>
      </c>
      <c r="C235" s="7"/>
      <c r="D235" s="2" t="e">
        <f t="shared" si="12"/>
        <v>#N/A</v>
      </c>
      <c r="E235" s="2" t="e">
        <f t="shared" si="22"/>
        <v>#N/A</v>
      </c>
      <c r="F235" s="2">
        <v>1110506.2496998608</v>
      </c>
      <c r="G235" s="2">
        <f t="shared" si="47"/>
        <v>588938.14285714284</v>
      </c>
      <c r="H235" s="2">
        <f t="shared" si="45"/>
        <v>111917439.98535424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2429292.5714285667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1133122.6050420105</v>
      </c>
      <c r="Q235" s="2">
        <f t="shared" si="48"/>
        <v>600000</v>
      </c>
      <c r="R235" s="2">
        <f t="shared" si="46"/>
        <v>114217772.7755101</v>
      </c>
      <c r="S235" s="2">
        <f t="shared" si="17"/>
        <v>588938.14285714924</v>
      </c>
      <c r="T235" s="2">
        <f t="shared" si="18"/>
        <v>11061.857142857276</v>
      </c>
      <c r="U235" s="2">
        <f t="shared" si="19"/>
        <v>600000</v>
      </c>
      <c r="V235" s="2">
        <f t="shared" si="34"/>
        <v>62446635.985353768</v>
      </c>
      <c r="W235" s="2">
        <f t="shared" si="20"/>
        <v>588938.14285714179</v>
      </c>
      <c r="X235" s="2">
        <f t="shared" si="6"/>
        <v>11061.857142858207</v>
      </c>
      <c r="Y235" s="2">
        <f t="shared" si="43"/>
        <v>51771136.790156305</v>
      </c>
      <c r="Z235" s="2" t="str">
        <f t="shared" si="8"/>
        <v>MEEP</v>
      </c>
      <c r="AA235" s="2">
        <f>IF(Z235="HERE",Y235,AA234+Graph!$G$1*1000)</f>
        <v>59540961.504441999</v>
      </c>
      <c r="AB235" s="2">
        <f t="shared" si="21"/>
        <v>420000</v>
      </c>
      <c r="AC235" s="2">
        <f t="shared" si="44"/>
        <v>50667873.128210932</v>
      </c>
      <c r="AD235" s="3">
        <f t="shared" si="10"/>
        <v>52800000</v>
      </c>
      <c r="AE235" s="2">
        <f>IF(AE233&gt;=52800000,52800000,IF(AB214=Graph!G$1*1000,AE234+Graph!G$1*1000,AC235))</f>
        <v>50667873.128210932</v>
      </c>
      <c r="AF235" s="3">
        <f t="shared" si="11"/>
        <v>50667873.128210932</v>
      </c>
      <c r="AG235" s="3">
        <f t="shared" si="29"/>
        <v>48888900.760408342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165</v>
      </c>
      <c r="C236" s="7"/>
      <c r="D236" s="2" t="e">
        <f t="shared" si="12"/>
        <v>#N/A</v>
      </c>
      <c r="E236" s="2" t="e">
        <f t="shared" si="22"/>
        <v>#N/A</v>
      </c>
      <c r="F236" s="2">
        <v>1114520.5659063458</v>
      </c>
      <c r="G236" s="2">
        <f t="shared" si="47"/>
        <v>588938.14285714284</v>
      </c>
      <c r="H236" s="2">
        <f t="shared" si="45"/>
        <v>112506378.12821139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2440354.428571424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1137239.3817526996</v>
      </c>
      <c r="Q236" s="2">
        <f t="shared" si="48"/>
        <v>600000</v>
      </c>
      <c r="R236" s="2">
        <f t="shared" si="46"/>
        <v>114817772.7755101</v>
      </c>
      <c r="S236" s="2">
        <f t="shared" si="17"/>
        <v>588938.14285714924</v>
      </c>
      <c r="T236" s="2">
        <f t="shared" si="18"/>
        <v>11061.857142857276</v>
      </c>
      <c r="U236" s="2">
        <f t="shared" si="19"/>
        <v>600000</v>
      </c>
      <c r="V236" s="2">
        <f t="shared" si="34"/>
        <v>63035574.12821091</v>
      </c>
      <c r="W236" s="2">
        <f t="shared" si="20"/>
        <v>588938.14285714179</v>
      </c>
      <c r="X236" s="2">
        <f t="shared" si="6"/>
        <v>11061.857142858207</v>
      </c>
      <c r="Y236" s="2">
        <f t="shared" si="43"/>
        <v>51782198.647299163</v>
      </c>
      <c r="Z236" s="2" t="str">
        <f t="shared" si="8"/>
        <v>MEEP</v>
      </c>
      <c r="AA236" s="2">
        <f>IF(Z236="HERE",Y236,AA235+Graph!$G$1*1000)</f>
        <v>59960961.504441999</v>
      </c>
      <c r="AB236" s="2">
        <f t="shared" si="21"/>
        <v>420000</v>
      </c>
      <c r="AC236" s="2">
        <f t="shared" si="44"/>
        <v>50667873.128210932</v>
      </c>
      <c r="AD236" s="3">
        <f t="shared" si="10"/>
        <v>52800000</v>
      </c>
      <c r="AE236" s="2">
        <f>IF(AE234&gt;=52800000,52800000,IF(AB215=Graph!G$1*1000,AE235+Graph!G$1*1000,AC236))</f>
        <v>50667873.128210932</v>
      </c>
      <c r="AF236" s="3">
        <f t="shared" si="11"/>
        <v>50667873.128210932</v>
      </c>
      <c r="AG236" s="3">
        <f t="shared" si="29"/>
        <v>48928303.338979773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166</v>
      </c>
      <c r="C237" s="7"/>
      <c r="D237" s="2" t="e">
        <f t="shared" si="12"/>
        <v>#N/A</v>
      </c>
      <c r="E237" s="2" t="e">
        <f t="shared" si="22"/>
        <v>#N/A</v>
      </c>
      <c r="F237" s="2">
        <v>1118534.8821128309</v>
      </c>
      <c r="G237" s="2">
        <f t="shared" si="47"/>
        <v>588938.14285714284</v>
      </c>
      <c r="H237" s="2">
        <f t="shared" si="45"/>
        <v>113095316.27106854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2451416.2857142813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1141356.1584633887</v>
      </c>
      <c r="Q237" s="2">
        <f t="shared" si="48"/>
        <v>600000</v>
      </c>
      <c r="R237" s="2">
        <f t="shared" si="46"/>
        <v>115417772.7755101</v>
      </c>
      <c r="S237" s="2">
        <f t="shared" si="17"/>
        <v>588938.14285714924</v>
      </c>
      <c r="T237" s="2">
        <f t="shared" si="18"/>
        <v>11061.857142857276</v>
      </c>
      <c r="U237" s="2">
        <f t="shared" si="19"/>
        <v>600000</v>
      </c>
      <c r="V237" s="2">
        <f t="shared" si="34"/>
        <v>63624512.271068051</v>
      </c>
      <c r="W237" s="2">
        <f t="shared" si="20"/>
        <v>588938.14285714179</v>
      </c>
      <c r="X237" s="2">
        <f t="shared" si="6"/>
        <v>11061.857142858207</v>
      </c>
      <c r="Y237" s="2">
        <f t="shared" si="43"/>
        <v>51793260.504442021</v>
      </c>
      <c r="Z237" s="2" t="str">
        <f t="shared" si="8"/>
        <v>MEEP</v>
      </c>
      <c r="AA237" s="2">
        <f>IF(Z237="HERE",Y237,AA236+Graph!$G$1*1000)</f>
        <v>60380961.504441999</v>
      </c>
      <c r="AB237" s="2">
        <f t="shared" si="21"/>
        <v>420000</v>
      </c>
      <c r="AC237" s="2">
        <f t="shared" si="44"/>
        <v>50667873.128210932</v>
      </c>
      <c r="AD237" s="3">
        <f t="shared" si="10"/>
        <v>52800000</v>
      </c>
      <c r="AE237" s="2">
        <f>IF(AE235&gt;=52800000,52800000,IF(AB216=Graph!G$1*1000,AE236+Graph!G$1*1000,AC237))</f>
        <v>50667873.128210932</v>
      </c>
      <c r="AF237" s="3">
        <f t="shared" si="11"/>
        <v>50667873.128210932</v>
      </c>
      <c r="AG237" s="3">
        <f t="shared" si="29"/>
        <v>48938259.010408342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167</v>
      </c>
      <c r="C238" s="7"/>
      <c r="D238" s="2" t="e">
        <f t="shared" si="12"/>
        <v>#N/A</v>
      </c>
      <c r="E238" s="2" t="e">
        <f t="shared" si="22"/>
        <v>#N/A</v>
      </c>
      <c r="F238" s="2">
        <v>1122549.1983193159</v>
      </c>
      <c r="G238" s="2">
        <f t="shared" si="47"/>
        <v>588938.14285714284</v>
      </c>
      <c r="H238" s="2">
        <f t="shared" si="45"/>
        <v>113684254.41392569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2462478.1428571385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1145472.9351740777</v>
      </c>
      <c r="Q238" s="2">
        <f t="shared" si="48"/>
        <v>600000</v>
      </c>
      <c r="R238" s="2">
        <f t="shared" si="46"/>
        <v>116017772.7755101</v>
      </c>
      <c r="S238" s="2">
        <f t="shared" si="17"/>
        <v>588938.14285714924</v>
      </c>
      <c r="T238" s="2">
        <f t="shared" si="18"/>
        <v>11061.857142857276</v>
      </c>
      <c r="U238" s="2">
        <f t="shared" si="19"/>
        <v>600000</v>
      </c>
      <c r="V238" s="2">
        <f t="shared" si="34"/>
        <v>64213450.413925193</v>
      </c>
      <c r="W238" s="2">
        <f t="shared" si="20"/>
        <v>588938.14285714179</v>
      </c>
      <c r="X238" s="2">
        <f t="shared" si="6"/>
        <v>11061.857142858207</v>
      </c>
      <c r="Y238" s="2">
        <f t="shared" si="43"/>
        <v>51804322.361584879</v>
      </c>
      <c r="Z238" s="2" t="str">
        <f t="shared" si="8"/>
        <v>MEEP</v>
      </c>
      <c r="AA238" s="2">
        <f>IF(Z238="HERE",Y238,AA237+Graph!$G$1*1000)</f>
        <v>60800961.504441999</v>
      </c>
      <c r="AB238" s="2">
        <f t="shared" si="21"/>
        <v>420000</v>
      </c>
      <c r="AC238" s="2">
        <f t="shared" si="44"/>
        <v>50667873.128210932</v>
      </c>
      <c r="AD238" s="3">
        <f t="shared" si="10"/>
        <v>52800000</v>
      </c>
      <c r="AE238" s="2">
        <f>IF(AE236&gt;=52800000,52800000,IF(AB217=Graph!G$1*1000,AE237+Graph!G$1*1000,AC238))</f>
        <v>51087873.128210932</v>
      </c>
      <c r="AF238" s="3">
        <f t="shared" si="11"/>
        <v>51087873.128210932</v>
      </c>
      <c r="AG238" s="3">
        <f t="shared" si="29"/>
        <v>49316259.010408342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168</v>
      </c>
      <c r="C239" s="7"/>
      <c r="D239" s="2" t="e">
        <f t="shared" si="12"/>
        <v>#N/A</v>
      </c>
      <c r="E239" s="2" t="e">
        <f t="shared" si="22"/>
        <v>#N/A</v>
      </c>
      <c r="F239" s="2">
        <v>1126563.5145258009</v>
      </c>
      <c r="G239" s="2">
        <f t="shared" si="47"/>
        <v>588938.14285714284</v>
      </c>
      <c r="H239" s="2">
        <f t="shared" si="45"/>
        <v>114273192.55678284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2473539.9999999958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1149589.711884737</v>
      </c>
      <c r="Q239" s="2">
        <f t="shared" si="48"/>
        <v>600000</v>
      </c>
      <c r="R239" s="2">
        <f t="shared" si="46"/>
        <v>116617772.7755101</v>
      </c>
      <c r="S239" s="2">
        <f t="shared" si="17"/>
        <v>588938.14285714924</v>
      </c>
      <c r="T239" s="2">
        <f t="shared" si="18"/>
        <v>11061.857142857276</v>
      </c>
      <c r="U239" s="2">
        <f t="shared" si="19"/>
        <v>600000</v>
      </c>
      <c r="V239" s="2">
        <f t="shared" si="34"/>
        <v>64802388.556782335</v>
      </c>
      <c r="W239" s="2">
        <f t="shared" si="20"/>
        <v>588938.14285714179</v>
      </c>
      <c r="X239" s="2">
        <f t="shared" si="6"/>
        <v>11061.857142858207</v>
      </c>
      <c r="Y239" s="2">
        <f t="shared" si="43"/>
        <v>51815384.218727738</v>
      </c>
      <c r="Z239" s="2" t="str">
        <f t="shared" si="8"/>
        <v>MEEP</v>
      </c>
      <c r="AA239" s="2">
        <f>IF(Z239="HERE",Y239,AA238+Graph!$G$1*1000)</f>
        <v>61220961.504441999</v>
      </c>
      <c r="AB239" s="2">
        <f t="shared" si="21"/>
        <v>420000</v>
      </c>
      <c r="AC239" s="2">
        <f t="shared" si="44"/>
        <v>50667873.128210932</v>
      </c>
      <c r="AD239" s="3">
        <f t="shared" si="10"/>
        <v>52800000</v>
      </c>
      <c r="AE239" s="2">
        <f>IF(AE237&gt;=52800000,52800000,IF(AB218=Graph!G$1*1000,AE238+Graph!G$1*1000,AC239))</f>
        <v>51507873.128210932</v>
      </c>
      <c r="AF239" s="3">
        <f t="shared" si="11"/>
        <v>51507873.128210932</v>
      </c>
      <c r="AG239" s="3">
        <f t="shared" si="29"/>
        <v>49694259.010408342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169</v>
      </c>
      <c r="C240" s="7"/>
      <c r="D240" s="2" t="e">
        <f t="shared" si="12"/>
        <v>#N/A</v>
      </c>
      <c r="E240" s="2" t="e">
        <f t="shared" si="22"/>
        <v>#N/A</v>
      </c>
      <c r="F240" s="2">
        <v>1130577.830732286</v>
      </c>
      <c r="G240" s="2">
        <f t="shared" si="47"/>
        <v>588938.14285714284</v>
      </c>
      <c r="H240" s="2">
        <f t="shared" si="45"/>
        <v>114862130.69963999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2484601.8571428531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1153706.4885954261</v>
      </c>
      <c r="Q240" s="2">
        <f t="shared" si="48"/>
        <v>600000</v>
      </c>
      <c r="R240" s="2">
        <f t="shared" si="46"/>
        <v>117217772.7755101</v>
      </c>
      <c r="S240" s="2">
        <f t="shared" si="17"/>
        <v>588938.14285714924</v>
      </c>
      <c r="T240" s="2">
        <f t="shared" si="18"/>
        <v>11061.857142857276</v>
      </c>
      <c r="U240" s="2">
        <f t="shared" si="19"/>
        <v>600000</v>
      </c>
      <c r="V240" s="2">
        <f t="shared" si="34"/>
        <v>65391326.699639477</v>
      </c>
      <c r="W240" s="2">
        <f t="shared" si="20"/>
        <v>588938.14285714179</v>
      </c>
      <c r="X240" s="2">
        <f t="shared" si="6"/>
        <v>11061.857142858207</v>
      </c>
      <c r="Y240" s="2">
        <f t="shared" si="43"/>
        <v>51826446.075870596</v>
      </c>
      <c r="Z240" s="2" t="str">
        <f t="shared" si="8"/>
        <v>MEEP</v>
      </c>
      <c r="AA240" s="2">
        <f>IF(Z240="HERE",Y240,AA239+Graph!$G$1*1000)</f>
        <v>61640961.504441999</v>
      </c>
      <c r="AB240" s="2">
        <f t="shared" si="21"/>
        <v>420000</v>
      </c>
      <c r="AC240" s="2">
        <f t="shared" si="44"/>
        <v>50667873.128210932</v>
      </c>
      <c r="AD240" s="3">
        <f t="shared" si="10"/>
        <v>52800000</v>
      </c>
      <c r="AE240" s="2">
        <f>IF(AE238&gt;=52800000,52800000,IF(AB219=Graph!G$1*1000,AE239+Graph!G$1*1000,AC240))</f>
        <v>51927873.128210932</v>
      </c>
      <c r="AF240" s="3">
        <f t="shared" si="11"/>
        <v>51927873.128210932</v>
      </c>
      <c r="AG240" s="3">
        <f t="shared" si="29"/>
        <v>50053393.656410545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170</v>
      </c>
      <c r="C241" s="7"/>
      <c r="D241" s="2" t="e">
        <f t="shared" si="12"/>
        <v>#N/A</v>
      </c>
      <c r="E241" s="2" t="e">
        <f t="shared" si="22"/>
        <v>#N/A</v>
      </c>
      <c r="F241" s="2">
        <v>1134592.146938771</v>
      </c>
      <c r="G241" s="2">
        <f t="shared" si="47"/>
        <v>588938.14285714284</v>
      </c>
      <c r="H241" s="2">
        <f t="shared" si="45"/>
        <v>115451068.84249714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2495663.7142857104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1157823.2653061152</v>
      </c>
      <c r="Q241" s="2">
        <f t="shared" si="48"/>
        <v>600000</v>
      </c>
      <c r="R241" s="2">
        <f t="shared" si="46"/>
        <v>117817772.7755101</v>
      </c>
      <c r="S241" s="2">
        <f t="shared" si="17"/>
        <v>588938.14285714924</v>
      </c>
      <c r="T241" s="2">
        <f t="shared" si="18"/>
        <v>11061.857142857276</v>
      </c>
      <c r="U241" s="2">
        <f t="shared" si="19"/>
        <v>600000</v>
      </c>
      <c r="V241" s="2">
        <f t="shared" si="34"/>
        <v>65980264.842496619</v>
      </c>
      <c r="W241" s="2">
        <f t="shared" si="20"/>
        <v>588938.14285714179</v>
      </c>
      <c r="X241" s="2">
        <f t="shared" si="6"/>
        <v>11061.857142858207</v>
      </c>
      <c r="Y241" s="2">
        <f t="shared" si="43"/>
        <v>51837507.933013454</v>
      </c>
      <c r="Z241" s="2" t="str">
        <f t="shared" si="8"/>
        <v>MEEP</v>
      </c>
      <c r="AA241" s="2">
        <f>IF(Z241="HERE",Y241,AA240+Graph!$G$1*1000)</f>
        <v>62060961.504441999</v>
      </c>
      <c r="AB241" s="2">
        <f t="shared" si="21"/>
        <v>420000</v>
      </c>
      <c r="AC241" s="2">
        <f t="shared" si="44"/>
        <v>50667873.128210932</v>
      </c>
      <c r="AD241" s="3">
        <f t="shared" si="10"/>
        <v>52800000</v>
      </c>
      <c r="AE241" s="2">
        <f>IF(AE239&gt;=52800000,52800000,IF(AB220=Graph!G$1*1000,AE240+Graph!G$1*1000,AC241))</f>
        <v>52347873.128210932</v>
      </c>
      <c r="AF241" s="3">
        <f t="shared" si="11"/>
        <v>52347873.128210932</v>
      </c>
      <c r="AG241" s="3">
        <f t="shared" si="29"/>
        <v>50053393.656410545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171</v>
      </c>
      <c r="C242" s="7"/>
      <c r="D242" s="2" t="e">
        <f t="shared" si="12"/>
        <v>#N/A</v>
      </c>
      <c r="E242" s="2" t="e">
        <f t="shared" si="22"/>
        <v>#N/A</v>
      </c>
      <c r="F242" s="2">
        <v>1138606.463145256</v>
      </c>
      <c r="G242" s="2">
        <f t="shared" si="47"/>
        <v>588938.14285714284</v>
      </c>
      <c r="H242" s="2">
        <f t="shared" si="45"/>
        <v>116040006.98535429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2506725.5714285676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1161940.0420168042</v>
      </c>
      <c r="Q242" s="2">
        <f t="shared" si="48"/>
        <v>600000</v>
      </c>
      <c r="R242" s="2">
        <f t="shared" si="46"/>
        <v>118417772.7755101</v>
      </c>
      <c r="S242" s="2">
        <f t="shared" si="17"/>
        <v>588938.14285714924</v>
      </c>
      <c r="T242" s="2">
        <f t="shared" si="18"/>
        <v>11061.857142857276</v>
      </c>
      <c r="U242" s="2">
        <f t="shared" si="19"/>
        <v>600000</v>
      </c>
      <c r="V242" s="2">
        <f t="shared" si="34"/>
        <v>66569202.98535376</v>
      </c>
      <c r="W242" s="2">
        <f t="shared" si="20"/>
        <v>588938.14285714179</v>
      </c>
      <c r="X242" s="2">
        <f t="shared" si="6"/>
        <v>11061.857142858207</v>
      </c>
      <c r="Y242" s="2">
        <f t="shared" si="43"/>
        <v>51848569.790156312</v>
      </c>
      <c r="Z242" s="2" t="str">
        <f t="shared" si="8"/>
        <v>MEEP</v>
      </c>
      <c r="AA242" s="2">
        <f>IF(Z242="HERE",Y242,AA241+Graph!$G$1*1000)</f>
        <v>62480961.504441999</v>
      </c>
      <c r="AB242" s="2">
        <f t="shared" si="21"/>
        <v>420000</v>
      </c>
      <c r="AC242" s="2">
        <f t="shared" si="44"/>
        <v>50667873.128210932</v>
      </c>
      <c r="AD242" s="3">
        <f t="shared" si="10"/>
        <v>52800000</v>
      </c>
      <c r="AE242" s="2">
        <f>IF(AE240&gt;=52800000,52800000,IF(AB221=Graph!G$1*1000,AE241+Graph!G$1*1000,AC242))</f>
        <v>52767873.128210932</v>
      </c>
      <c r="AF242" s="3">
        <f t="shared" si="11"/>
        <v>52767873.128210932</v>
      </c>
      <c r="AG242" s="3">
        <f t="shared" si="29"/>
        <v>50053393.656410545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172</v>
      </c>
      <c r="C243" s="7"/>
      <c r="D243" s="2" t="e">
        <f t="shared" si="12"/>
        <v>#N/A</v>
      </c>
      <c r="E243" s="2" t="e">
        <f t="shared" si="22"/>
        <v>#N/A</v>
      </c>
      <c r="F243" s="2">
        <v>1142620.7793517411</v>
      </c>
      <c r="G243" s="2">
        <f t="shared" si="47"/>
        <v>588938.14285714284</v>
      </c>
      <c r="H243" s="2">
        <f t="shared" si="45"/>
        <v>116628945.12821144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2517787.4285714249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1166056.8187274933</v>
      </c>
      <c r="Q243" s="2">
        <f t="shared" si="48"/>
        <v>600000</v>
      </c>
      <c r="R243" s="2">
        <f t="shared" si="46"/>
        <v>119017772.7755101</v>
      </c>
      <c r="S243" s="2">
        <f t="shared" si="17"/>
        <v>588938.14285714924</v>
      </c>
      <c r="T243" s="2">
        <f t="shared" si="18"/>
        <v>11061.857142857276</v>
      </c>
      <c r="U243" s="2">
        <f t="shared" si="19"/>
        <v>600000</v>
      </c>
      <c r="V243" s="2">
        <f t="shared" si="34"/>
        <v>67158141.128210902</v>
      </c>
      <c r="W243" s="2">
        <f t="shared" si="20"/>
        <v>588938.14285714179</v>
      </c>
      <c r="X243" s="2">
        <f t="shared" si="6"/>
        <v>11061.857142858207</v>
      </c>
      <c r="Y243" s="2">
        <f t="shared" si="43"/>
        <v>51859631.64729917</v>
      </c>
      <c r="Z243" s="2" t="str">
        <f t="shared" si="8"/>
        <v>MEEP</v>
      </c>
      <c r="AA243" s="2">
        <f>IF(Z243="HERE",Y243,AA242+Graph!$G$1*1000)</f>
        <v>62900961.504441999</v>
      </c>
      <c r="AB243" s="2">
        <f t="shared" si="21"/>
        <v>420000</v>
      </c>
      <c r="AC243" s="2">
        <f t="shared" si="44"/>
        <v>50667873.128210932</v>
      </c>
      <c r="AD243" s="3">
        <f t="shared" si="10"/>
        <v>52800000</v>
      </c>
      <c r="AE243" s="2">
        <f>IF(AE241&gt;=52800000,52800000,IF(AB222=Graph!G$1*1000,AE242+Graph!G$1*1000,AC243))</f>
        <v>53187873.128210932</v>
      </c>
      <c r="AF243" s="3">
        <f t="shared" si="11"/>
        <v>52800000</v>
      </c>
      <c r="AG243" s="3">
        <f t="shared" si="29"/>
        <v>50053393.656410545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173</v>
      </c>
      <c r="C244" s="7"/>
      <c r="D244" s="2" t="e">
        <f t="shared" si="12"/>
        <v>#N/A</v>
      </c>
      <c r="E244" s="2" t="e">
        <f t="shared" si="22"/>
        <v>#N/A</v>
      </c>
      <c r="F244" s="2">
        <v>1146635.0955582261</v>
      </c>
      <c r="G244" s="2">
        <f t="shared" si="47"/>
        <v>588938.14285714284</v>
      </c>
      <c r="H244" s="2">
        <f t="shared" si="45"/>
        <v>117217883.27106859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2528849.2857142822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1170173.5954381824</v>
      </c>
      <c r="Q244" s="2">
        <f t="shared" si="48"/>
        <v>600000</v>
      </c>
      <c r="R244" s="2">
        <f t="shared" si="46"/>
        <v>119617772.7755101</v>
      </c>
      <c r="S244" s="2">
        <f t="shared" si="17"/>
        <v>588938.14285714924</v>
      </c>
      <c r="T244" s="2">
        <f t="shared" si="18"/>
        <v>11061.857142857276</v>
      </c>
      <c r="U244" s="2">
        <f t="shared" si="19"/>
        <v>600000</v>
      </c>
      <c r="V244" s="2">
        <f t="shared" si="34"/>
        <v>67747079.271068051</v>
      </c>
      <c r="W244" s="2">
        <f t="shared" si="20"/>
        <v>588938.14285714924</v>
      </c>
      <c r="X244" s="2">
        <f t="shared" si="6"/>
        <v>11061.857142850757</v>
      </c>
      <c r="Y244" s="2">
        <f t="shared" si="43"/>
        <v>51870693.504442021</v>
      </c>
      <c r="Z244" s="2" t="str">
        <f t="shared" si="8"/>
        <v>MEEP</v>
      </c>
      <c r="AA244" s="2">
        <f>IF(Z244="HERE",Y244,AA243+Graph!$G$1*1000)</f>
        <v>63320961.504441999</v>
      </c>
      <c r="AB244" s="2">
        <f t="shared" si="21"/>
        <v>420000</v>
      </c>
      <c r="AC244" s="2">
        <f t="shared" si="44"/>
        <v>50667873.128210932</v>
      </c>
      <c r="AD244" s="3">
        <f t="shared" si="10"/>
        <v>52800000</v>
      </c>
      <c r="AE244" s="2">
        <f>IF(AE242&gt;=52800000,52800000,IF(AB223=Graph!G$1*1000,AE243+Graph!G$1*1000,AC244))</f>
        <v>53607873.128210932</v>
      </c>
      <c r="AF244" s="3">
        <f t="shared" si="11"/>
        <v>52800000</v>
      </c>
      <c r="AG244" s="3">
        <f t="shared" si="29"/>
        <v>50053393.656410545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174</v>
      </c>
      <c r="C245" s="7"/>
      <c r="D245" s="2" t="e">
        <f t="shared" si="12"/>
        <v>#N/A</v>
      </c>
      <c r="E245" s="2" t="e">
        <f t="shared" si="22"/>
        <v>#N/A</v>
      </c>
      <c r="F245" s="2">
        <v>1150649.4117647111</v>
      </c>
      <c r="G245" s="2">
        <f t="shared" si="47"/>
        <v>588938.14285714284</v>
      </c>
      <c r="H245" s="2">
        <f t="shared" si="45"/>
        <v>117806821.41392574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2539911.1428571395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1174290.3721488714</v>
      </c>
      <c r="Q245" s="2">
        <f t="shared" si="48"/>
        <v>600000</v>
      </c>
      <c r="R245" s="2">
        <f t="shared" si="46"/>
        <v>120217772.7755101</v>
      </c>
      <c r="S245" s="2">
        <f t="shared" si="17"/>
        <v>588938.14285714924</v>
      </c>
      <c r="T245" s="2">
        <f t="shared" si="18"/>
        <v>11061.857142857276</v>
      </c>
      <c r="U245" s="2">
        <f t="shared" si="19"/>
        <v>600000</v>
      </c>
      <c r="V245" s="2">
        <f t="shared" si="34"/>
        <v>68336017.413925201</v>
      </c>
      <c r="W245" s="2">
        <f t="shared" si="20"/>
        <v>588938.14285714924</v>
      </c>
      <c r="X245" s="2">
        <f t="shared" si="6"/>
        <v>11061.857142850757</v>
      </c>
      <c r="Y245" s="2">
        <f t="shared" si="43"/>
        <v>51881755.361584872</v>
      </c>
      <c r="Z245" s="2" t="str">
        <f t="shared" si="8"/>
        <v>MEEP</v>
      </c>
      <c r="AA245" s="2">
        <f>IF(Z245="HERE",Y245,AA244+Graph!$G$1*1000)</f>
        <v>63740961.504441999</v>
      </c>
      <c r="AB245" s="2">
        <f t="shared" si="21"/>
        <v>420000</v>
      </c>
      <c r="AC245" s="2">
        <f t="shared" si="44"/>
        <v>50667873.128210932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50053393.656410545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175</v>
      </c>
      <c r="C246" s="7"/>
      <c r="D246" s="2" t="e">
        <f t="shared" si="12"/>
        <v>#N/A</v>
      </c>
      <c r="E246" s="2" t="e">
        <f t="shared" si="22"/>
        <v>#N/A</v>
      </c>
      <c r="F246" s="2">
        <v>1154663.7279711664</v>
      </c>
      <c r="G246" s="2">
        <f t="shared" si="47"/>
        <v>588938.14285714284</v>
      </c>
      <c r="H246" s="2">
        <f t="shared" si="45"/>
        <v>118395759.55678289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2550972.9999999967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1178407.1488595307</v>
      </c>
      <c r="Q246" s="2">
        <f t="shared" si="48"/>
        <v>600000</v>
      </c>
      <c r="R246" s="2">
        <f t="shared" si="46"/>
        <v>120817772.7755101</v>
      </c>
      <c r="S246" s="2">
        <f t="shared" si="17"/>
        <v>588938.14285714924</v>
      </c>
      <c r="T246" s="2">
        <f t="shared" si="18"/>
        <v>11061.857142857276</v>
      </c>
      <c r="U246" s="2">
        <f t="shared" si="19"/>
        <v>600000</v>
      </c>
      <c r="V246" s="2">
        <f t="shared" si="34"/>
        <v>68924955.55678235</v>
      </c>
      <c r="W246" s="2">
        <f t="shared" si="20"/>
        <v>588938.14285714924</v>
      </c>
      <c r="X246" s="2">
        <f t="shared" si="6"/>
        <v>11061.857142850757</v>
      </c>
      <c r="Y246" s="2">
        <f t="shared" si="43"/>
        <v>51892817.218727723</v>
      </c>
      <c r="Z246" s="2" t="str">
        <f t="shared" si="8"/>
        <v>MEEP</v>
      </c>
      <c r="AA246" s="2">
        <f>IF(Z246="HERE",Y246,AA245+Graph!$G$1*1000)</f>
        <v>64160961.504441999</v>
      </c>
      <c r="AB246" s="2">
        <f t="shared" si="21"/>
        <v>420000</v>
      </c>
      <c r="AC246" s="2">
        <f t="shared" si="44"/>
        <v>50667873.128210932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50053393.656410545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176</v>
      </c>
      <c r="C247" s="7"/>
      <c r="D247" s="2" t="e">
        <f t="shared" si="12"/>
        <v>#N/A</v>
      </c>
      <c r="E247" s="2" t="e">
        <f t="shared" si="22"/>
        <v>#N/A</v>
      </c>
      <c r="F247" s="2">
        <v>1158678.0441776514</v>
      </c>
      <c r="G247" s="2">
        <f t="shared" si="47"/>
        <v>588938.14285714284</v>
      </c>
      <c r="H247" s="2">
        <f t="shared" si="45"/>
        <v>118984697.69964004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2562034.857142854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1182523.9255702198</v>
      </c>
      <c r="Q247" s="2">
        <f t="shared" si="48"/>
        <v>600000</v>
      </c>
      <c r="R247" s="2">
        <f t="shared" si="46"/>
        <v>121417772.7755101</v>
      </c>
      <c r="S247" s="2">
        <f t="shared" si="17"/>
        <v>588938.14285714924</v>
      </c>
      <c r="T247" s="2">
        <f t="shared" si="18"/>
        <v>11061.857142857276</v>
      </c>
      <c r="U247" s="2">
        <f t="shared" si="19"/>
        <v>600000</v>
      </c>
      <c r="V247" s="2">
        <f t="shared" si="34"/>
        <v>69513893.699639499</v>
      </c>
      <c r="W247" s="2">
        <f t="shared" si="20"/>
        <v>588938.14285714924</v>
      </c>
      <c r="X247" s="2">
        <f t="shared" si="6"/>
        <v>11061.857142850757</v>
      </c>
      <c r="Y247" s="2">
        <f t="shared" si="43"/>
        <v>51903879.075870574</v>
      </c>
      <c r="Z247" s="2" t="str">
        <f t="shared" si="8"/>
        <v>MEEP</v>
      </c>
      <c r="AA247" s="2">
        <f>IF(Z247="HERE",Y247,AA246+Graph!$G$1*1000)</f>
        <v>64580961.504441999</v>
      </c>
      <c r="AB247" s="2">
        <f t="shared" si="21"/>
        <v>420000</v>
      </c>
      <c r="AC247" s="2">
        <f t="shared" si="44"/>
        <v>50667873.128210932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50053393.656410545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177</v>
      </c>
      <c r="C248" s="7"/>
      <c r="D248" s="2" t="e">
        <f t="shared" si="12"/>
        <v>#N/A</v>
      </c>
      <c r="E248" s="2" t="e">
        <f t="shared" si="22"/>
        <v>#N/A</v>
      </c>
      <c r="F248" s="2">
        <v>1162692.3603841364</v>
      </c>
      <c r="G248" s="2">
        <f t="shared" si="47"/>
        <v>588938.14285714284</v>
      </c>
      <c r="H248" s="2">
        <f t="shared" si="45"/>
        <v>119573635.84249718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2573096.7142857113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1186640.7022809088</v>
      </c>
      <c r="Q248" s="2">
        <f t="shared" si="48"/>
        <v>600000</v>
      </c>
      <c r="R248" s="2">
        <f t="shared" si="46"/>
        <v>122017772.7755101</v>
      </c>
      <c r="S248" s="2">
        <f t="shared" si="17"/>
        <v>588938.14285714924</v>
      </c>
      <c r="T248" s="2">
        <f t="shared" si="18"/>
        <v>11061.857142857276</v>
      </c>
      <c r="U248" s="2">
        <f t="shared" si="19"/>
        <v>600000</v>
      </c>
      <c r="V248" s="2">
        <f t="shared" si="34"/>
        <v>70102831.842496648</v>
      </c>
      <c r="W248" s="2">
        <f t="shared" si="20"/>
        <v>588938.14285714924</v>
      </c>
      <c r="X248" s="2">
        <f t="shared" si="6"/>
        <v>11061.857142850757</v>
      </c>
      <c r="Y248" s="2">
        <f t="shared" si="43"/>
        <v>51914940.933013424</v>
      </c>
      <c r="Z248" s="2" t="str">
        <f t="shared" si="8"/>
        <v>MEEP</v>
      </c>
      <c r="AA248" s="2">
        <f>IF(Z248="HERE",Y248,AA247+Graph!$G$1*1000)</f>
        <v>65000961.504441999</v>
      </c>
      <c r="AB248" s="2">
        <f t="shared" si="21"/>
        <v>420000</v>
      </c>
      <c r="AC248" s="2">
        <f t="shared" si="44"/>
        <v>50667873.128210932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50053393.656410545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178</v>
      </c>
      <c r="C249" s="7"/>
      <c r="D249" s="2" t="e">
        <f t="shared" si="12"/>
        <v>#N/A</v>
      </c>
      <c r="E249" s="2" t="e">
        <f t="shared" si="22"/>
        <v>#N/A</v>
      </c>
      <c r="F249" s="2">
        <v>1166706.6765906215</v>
      </c>
      <c r="G249" s="2">
        <f t="shared" si="47"/>
        <v>588938.14285714284</v>
      </c>
      <c r="H249" s="2">
        <f t="shared" si="45"/>
        <v>120162573.98535433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2584158.5714285686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1190757.4789915979</v>
      </c>
      <c r="Q249" s="2">
        <f t="shared" si="48"/>
        <v>600000</v>
      </c>
      <c r="R249" s="2">
        <f t="shared" si="46"/>
        <v>122617772.7755101</v>
      </c>
      <c r="S249" s="2">
        <f t="shared" si="17"/>
        <v>588938.14285714924</v>
      </c>
      <c r="T249" s="2">
        <f t="shared" si="18"/>
        <v>11061.857142857276</v>
      </c>
      <c r="U249" s="2">
        <f t="shared" si="19"/>
        <v>600000</v>
      </c>
      <c r="V249" s="2">
        <f t="shared" si="34"/>
        <v>70691769.985353798</v>
      </c>
      <c r="W249" s="2">
        <f t="shared" si="20"/>
        <v>588938.14285714924</v>
      </c>
      <c r="X249" s="2">
        <f t="shared" si="6"/>
        <v>11061.857142850757</v>
      </c>
      <c r="Y249" s="2">
        <f t="shared" si="43"/>
        <v>51926002.790156275</v>
      </c>
      <c r="Z249" s="2" t="str">
        <f t="shared" si="8"/>
        <v>MEEP</v>
      </c>
      <c r="AA249" s="2">
        <f>IF(Z249="HERE",Y249,AA248+Graph!$G$1*1000)</f>
        <v>65420961.504441999</v>
      </c>
      <c r="AB249" s="2">
        <f t="shared" si="21"/>
        <v>420000</v>
      </c>
      <c r="AC249" s="2">
        <f t="shared" si="44"/>
        <v>50667873.128210932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50053393.656410545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179</v>
      </c>
      <c r="C250" s="7"/>
      <c r="D250" s="2" t="e">
        <f t="shared" si="12"/>
        <v>#N/A</v>
      </c>
      <c r="E250" s="2" t="e">
        <f t="shared" si="22"/>
        <v>#N/A</v>
      </c>
      <c r="F250" s="2">
        <v>1170720.9927971065</v>
      </c>
      <c r="G250" s="2">
        <f t="shared" si="47"/>
        <v>588938.14285714284</v>
      </c>
      <c r="H250" s="2">
        <f t="shared" si="45"/>
        <v>120751512.12821148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2595220.4285714258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1194874.255702287</v>
      </c>
      <c r="Q250" s="2">
        <f t="shared" si="48"/>
        <v>600000</v>
      </c>
      <c r="R250" s="2">
        <f t="shared" si="46"/>
        <v>123217772.7755101</v>
      </c>
      <c r="S250" s="2">
        <f t="shared" si="17"/>
        <v>588938.14285714924</v>
      </c>
      <c r="T250" s="2">
        <f t="shared" si="18"/>
        <v>11061.857142857276</v>
      </c>
      <c r="U250" s="2">
        <f t="shared" si="19"/>
        <v>600000</v>
      </c>
      <c r="V250" s="2">
        <f t="shared" si="34"/>
        <v>71280708.128210947</v>
      </c>
      <c r="W250" s="2">
        <f t="shared" si="20"/>
        <v>588938.14285714924</v>
      </c>
      <c r="X250" s="2">
        <f t="shared" si="6"/>
        <v>11061.857142850757</v>
      </c>
      <c r="Y250" s="2">
        <f t="shared" si="43"/>
        <v>51937064.647299126</v>
      </c>
      <c r="Z250" s="2" t="str">
        <f t="shared" si="8"/>
        <v>MEEP</v>
      </c>
      <c r="AA250" s="2">
        <f>IF(Z250="HERE",Y250,AA249+Graph!$G$1*1000)</f>
        <v>65840961.504441999</v>
      </c>
      <c r="AB250" s="2">
        <f t="shared" si="21"/>
        <v>420000</v>
      </c>
      <c r="AC250" s="2">
        <f t="shared" si="44"/>
        <v>50667873.128210932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50053393.656410545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180</v>
      </c>
      <c r="C251" s="7"/>
      <c r="D251" s="2" t="e">
        <f t="shared" si="12"/>
        <v>#N/A</v>
      </c>
      <c r="E251" s="2" t="e">
        <f t="shared" si="22"/>
        <v>#N/A</v>
      </c>
      <c r="F251" s="2">
        <v>1174735.3090035915</v>
      </c>
      <c r="G251" s="2">
        <f t="shared" si="47"/>
        <v>588938.14285714284</v>
      </c>
      <c r="H251" s="2">
        <f t="shared" si="45"/>
        <v>121340450.27106863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2606282.2857142831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1198991.032412976</v>
      </c>
      <c r="Q251" s="2">
        <f t="shared" si="48"/>
        <v>600000</v>
      </c>
      <c r="R251" s="2">
        <f t="shared" si="46"/>
        <v>123817772.7755101</v>
      </c>
      <c r="S251" s="2">
        <f t="shared" si="17"/>
        <v>588938.14285714924</v>
      </c>
      <c r="T251" s="2">
        <f t="shared" si="18"/>
        <v>11061.857142857276</v>
      </c>
      <c r="U251" s="2">
        <f t="shared" si="19"/>
        <v>600000</v>
      </c>
      <c r="V251" s="2">
        <f t="shared" si="34"/>
        <v>71869646.271068096</v>
      </c>
      <c r="W251" s="2">
        <f t="shared" si="20"/>
        <v>588938.14285714924</v>
      </c>
      <c r="X251" s="2">
        <f t="shared" si="6"/>
        <v>11061.857142850757</v>
      </c>
      <c r="Y251" s="2">
        <f t="shared" si="43"/>
        <v>51948126.504441977</v>
      </c>
      <c r="Z251" s="2" t="str">
        <f t="shared" si="8"/>
        <v>MEEP</v>
      </c>
      <c r="AA251" s="2">
        <f>IF(Z251="HERE",Y251,AA250+Graph!$G$1*1000)</f>
        <v>66260961.504441999</v>
      </c>
      <c r="AB251" s="2">
        <f t="shared" si="21"/>
        <v>420000</v>
      </c>
      <c r="AC251" s="2">
        <f t="shared" si="44"/>
        <v>50667873.128210932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50053393.656410545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181</v>
      </c>
      <c r="C252" s="7"/>
      <c r="D252" s="2" t="e">
        <f t="shared" si="12"/>
        <v>#N/A</v>
      </c>
      <c r="E252" s="2" t="e">
        <f t="shared" si="22"/>
        <v>#N/A</v>
      </c>
      <c r="F252" s="2">
        <v>1178749.6252100766</v>
      </c>
      <c r="G252" s="2">
        <f t="shared" si="47"/>
        <v>588938.14285714284</v>
      </c>
      <c r="H252" s="2">
        <f t="shared" si="45"/>
        <v>121929388.41392578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2617344.1428571404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1203107.8091236353</v>
      </c>
      <c r="Q252" s="2">
        <f t="shared" si="48"/>
        <v>600000</v>
      </c>
      <c r="R252" s="2">
        <f t="shared" si="46"/>
        <v>124417772.7755101</v>
      </c>
      <c r="S252" s="2">
        <f t="shared" si="17"/>
        <v>588938.14285714924</v>
      </c>
      <c r="T252" s="2">
        <f t="shared" si="18"/>
        <v>11061.857142857276</v>
      </c>
      <c r="U252" s="2">
        <f t="shared" si="19"/>
        <v>600000</v>
      </c>
      <c r="V252" s="2">
        <f t="shared" si="34"/>
        <v>72458584.413925245</v>
      </c>
      <c r="W252" s="2">
        <f t="shared" si="20"/>
        <v>588938.14285714924</v>
      </c>
      <c r="X252" s="2">
        <f t="shared" si="6"/>
        <v>11061.857142850757</v>
      </c>
      <c r="Y252" s="2">
        <f t="shared" si="43"/>
        <v>51959188.361584827</v>
      </c>
      <c r="Z252" s="2" t="str">
        <f t="shared" si="8"/>
        <v>MEEP</v>
      </c>
      <c r="AA252" s="2">
        <f>IF(Z252="HERE",Y252,AA251+Graph!$G$1*1000)</f>
        <v>66680961.504441999</v>
      </c>
      <c r="AB252" s="2">
        <f t="shared" si="21"/>
        <v>420000</v>
      </c>
      <c r="AC252" s="2">
        <f t="shared" si="44"/>
        <v>50667873.128210932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50053393.656410545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182</v>
      </c>
      <c r="C253" s="7"/>
      <c r="D253" s="2" t="e">
        <f t="shared" si="12"/>
        <v>#N/A</v>
      </c>
      <c r="E253" s="2" t="e">
        <f t="shared" si="22"/>
        <v>#N/A</v>
      </c>
      <c r="F253" s="2">
        <v>1182763.9414165616</v>
      </c>
      <c r="G253" s="2">
        <f t="shared" si="47"/>
        <v>588938.14285714284</v>
      </c>
      <c r="H253" s="2">
        <f t="shared" si="45"/>
        <v>122518326.55678293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2628405.9999999977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1207224.5858343244</v>
      </c>
      <c r="Q253" s="2">
        <f t="shared" si="48"/>
        <v>600000</v>
      </c>
      <c r="R253" s="2">
        <f t="shared" si="46"/>
        <v>125017772.7755101</v>
      </c>
      <c r="S253" s="2">
        <f t="shared" si="17"/>
        <v>588938.14285714924</v>
      </c>
      <c r="T253" s="2">
        <f t="shared" si="18"/>
        <v>11061.857142857276</v>
      </c>
      <c r="U253" s="2">
        <f t="shared" si="19"/>
        <v>600000</v>
      </c>
      <c r="V253" s="2">
        <f t="shared" si="34"/>
        <v>73047522.556782395</v>
      </c>
      <c r="W253" s="2">
        <f t="shared" si="20"/>
        <v>588938.14285714924</v>
      </c>
      <c r="X253" s="2">
        <f t="shared" si="6"/>
        <v>11061.857142850757</v>
      </c>
      <c r="Y253" s="2">
        <f t="shared" si="43"/>
        <v>51970250.218727678</v>
      </c>
      <c r="Z253" s="2" t="str">
        <f t="shared" si="8"/>
        <v>MEEP</v>
      </c>
      <c r="AA253" s="2">
        <f>IF(Z253="HERE",Y253,AA252+Graph!$G$1*1000)</f>
        <v>67100961.504441999</v>
      </c>
      <c r="AB253" s="2">
        <f t="shared" si="21"/>
        <v>420000</v>
      </c>
      <c r="AC253" s="2">
        <f t="shared" si="44"/>
        <v>50667873.128210932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50053393.656410545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183</v>
      </c>
      <c r="C254" s="7"/>
      <c r="D254" s="2" t="e">
        <f t="shared" si="12"/>
        <v>#N/A</v>
      </c>
      <c r="E254" s="2" t="e">
        <f t="shared" si="22"/>
        <v>#N/A</v>
      </c>
      <c r="F254" s="2">
        <v>1186778.2576230466</v>
      </c>
      <c r="G254" s="2">
        <f t="shared" si="47"/>
        <v>588938.14285714284</v>
      </c>
      <c r="H254" s="2">
        <f t="shared" si="45"/>
        <v>123107264.69964008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2639467.8571428549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1211341.3625450134</v>
      </c>
      <c r="Q254" s="2">
        <f t="shared" si="48"/>
        <v>600000</v>
      </c>
      <c r="R254" s="2">
        <f t="shared" si="46"/>
        <v>125617772.7755101</v>
      </c>
      <c r="S254" s="2">
        <f t="shared" si="17"/>
        <v>588938.14285714924</v>
      </c>
      <c r="T254" s="2">
        <f t="shared" si="18"/>
        <v>11061.857142857276</v>
      </c>
      <c r="U254" s="2">
        <f t="shared" si="19"/>
        <v>600000</v>
      </c>
      <c r="V254" s="2">
        <f t="shared" si="34"/>
        <v>73636460.699639544</v>
      </c>
      <c r="W254" s="2">
        <f t="shared" si="20"/>
        <v>588938.14285714924</v>
      </c>
      <c r="X254" s="2">
        <f t="shared" si="6"/>
        <v>11061.857142850757</v>
      </c>
      <c r="Y254" s="2">
        <f t="shared" si="43"/>
        <v>51981312.075870529</v>
      </c>
      <c r="Z254" s="2" t="str">
        <f t="shared" si="8"/>
        <v>MEEP</v>
      </c>
      <c r="AA254" s="2">
        <f>IF(Z254="HERE",Y254,AA253+Graph!$G$1*1000)</f>
        <v>67520961.504442006</v>
      </c>
      <c r="AB254" s="2">
        <f t="shared" si="21"/>
        <v>420000.00000000745</v>
      </c>
      <c r="AC254" s="2">
        <f t="shared" si="44"/>
        <v>50667873.128210932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50053393.656410545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184</v>
      </c>
      <c r="C255" s="7"/>
      <c r="D255" s="2" t="e">
        <f t="shared" si="12"/>
        <v>#N/A</v>
      </c>
      <c r="E255" s="2" t="e">
        <f t="shared" si="22"/>
        <v>#N/A</v>
      </c>
      <c r="F255" s="2">
        <v>1190792.5738295317</v>
      </c>
      <c r="G255" s="2">
        <f t="shared" si="47"/>
        <v>588938.14285714284</v>
      </c>
      <c r="H255" s="2">
        <f t="shared" si="45"/>
        <v>123696202.84249723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2650529.7142857122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1215458.1392557025</v>
      </c>
      <c r="Q255" s="2">
        <f t="shared" si="48"/>
        <v>600000</v>
      </c>
      <c r="R255" s="2">
        <f t="shared" si="46"/>
        <v>126217772.7755101</v>
      </c>
      <c r="S255" s="2">
        <f t="shared" si="17"/>
        <v>588938.14285714924</v>
      </c>
      <c r="T255" s="2">
        <f t="shared" si="18"/>
        <v>11061.857142857276</v>
      </c>
      <c r="U255" s="2">
        <f t="shared" si="19"/>
        <v>600000</v>
      </c>
      <c r="V255" s="2">
        <f t="shared" si="34"/>
        <v>74225398.842496693</v>
      </c>
      <c r="W255" s="2">
        <f t="shared" si="20"/>
        <v>588938.14285714924</v>
      </c>
      <c r="X255" s="2">
        <f t="shared" si="6"/>
        <v>11061.857142850757</v>
      </c>
      <c r="Y255" s="2">
        <f t="shared" si="43"/>
        <v>51992373.93301338</v>
      </c>
      <c r="Z255" s="2" t="str">
        <f t="shared" si="8"/>
        <v>MEEP</v>
      </c>
      <c r="AA255" s="2">
        <f>IF(Z255="HERE",Y255,AA254+Graph!$G$1*1000)</f>
        <v>67940961.504442006</v>
      </c>
      <c r="AB255" s="2">
        <f t="shared" si="21"/>
        <v>420000</v>
      </c>
      <c r="AC255" s="2">
        <f t="shared" si="44"/>
        <v>50667873.128210932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50053393.656410545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185</v>
      </c>
      <c r="C256" s="7"/>
      <c r="D256" s="2" t="e">
        <f t="shared" si="12"/>
        <v>#N/A</v>
      </c>
      <c r="E256" s="2" t="e">
        <f t="shared" si="22"/>
        <v>#N/A</v>
      </c>
      <c r="F256" s="2">
        <v>1194806.8900360167</v>
      </c>
      <c r="G256" s="2">
        <f t="shared" si="47"/>
        <v>588938.14285714284</v>
      </c>
      <c r="H256" s="2">
        <f t="shared" si="45"/>
        <v>124285140.98535438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2661591.5714285695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1219574.9159663916</v>
      </c>
      <c r="Q256" s="2">
        <f t="shared" si="48"/>
        <v>600000</v>
      </c>
      <c r="R256" s="2">
        <f t="shared" si="46"/>
        <v>126817772.7755101</v>
      </c>
      <c r="S256" s="2">
        <f t="shared" si="17"/>
        <v>588938.14285714924</v>
      </c>
      <c r="T256" s="2">
        <f t="shared" si="18"/>
        <v>11061.857142857276</v>
      </c>
      <c r="U256" s="2">
        <f t="shared" si="19"/>
        <v>600000</v>
      </c>
      <c r="V256" s="2">
        <f t="shared" si="34"/>
        <v>74814336.985353842</v>
      </c>
      <c r="W256" s="2">
        <f t="shared" si="20"/>
        <v>588938.14285714924</v>
      </c>
      <c r="X256" s="2">
        <f t="shared" si="6"/>
        <v>11061.857142850757</v>
      </c>
      <c r="Y256" s="2">
        <f t="shared" si="43"/>
        <v>52003435.79015623</v>
      </c>
      <c r="Z256" s="2" t="str">
        <f t="shared" si="8"/>
        <v>MEEP</v>
      </c>
      <c r="AA256" s="2">
        <f>IF(Z256="HERE",Y256,AA255+Graph!$G$1*1000)</f>
        <v>68360961.504442006</v>
      </c>
      <c r="AB256" s="2">
        <f t="shared" si="21"/>
        <v>420000</v>
      </c>
      <c r="AC256" s="2">
        <f t="shared" si="44"/>
        <v>50667873.128210932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50053393.656410545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186</v>
      </c>
      <c r="C257" s="7"/>
      <c r="D257" s="2" t="e">
        <f t="shared" si="12"/>
        <v>#N/A</v>
      </c>
      <c r="E257" s="2" t="e">
        <f t="shared" si="22"/>
        <v>#N/A</v>
      </c>
      <c r="F257" s="2">
        <v>1198821.2062425017</v>
      </c>
      <c r="G257" s="2">
        <f t="shared" si="47"/>
        <v>588938.14285714284</v>
      </c>
      <c r="H257" s="2">
        <f t="shared" si="45"/>
        <v>124874079.12821153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2672653.4285714268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1223691.6926770806</v>
      </c>
      <c r="Q257" s="2">
        <f t="shared" si="48"/>
        <v>600000</v>
      </c>
      <c r="R257" s="2">
        <f t="shared" si="46"/>
        <v>127417772.7755101</v>
      </c>
      <c r="S257" s="2">
        <f t="shared" si="17"/>
        <v>588938.14285714924</v>
      </c>
      <c r="T257" s="2">
        <f t="shared" si="18"/>
        <v>11061.857142857276</v>
      </c>
      <c r="U257" s="2">
        <f t="shared" si="19"/>
        <v>600000</v>
      </c>
      <c r="V257" s="2">
        <f t="shared" si="34"/>
        <v>75403275.128210992</v>
      </c>
      <c r="W257" s="2">
        <f t="shared" si="20"/>
        <v>588938.14285714924</v>
      </c>
      <c r="X257" s="2">
        <f t="shared" si="6"/>
        <v>11061.857142850757</v>
      </c>
      <c r="Y257" s="2">
        <f t="shared" si="43"/>
        <v>52014497.647299081</v>
      </c>
      <c r="Z257" s="2" t="str">
        <f t="shared" si="8"/>
        <v>MEEP</v>
      </c>
      <c r="AA257" s="2">
        <f>IF(Z257="HERE",Y257,AA256+Graph!$G$1*1000)</f>
        <v>68780961.504442006</v>
      </c>
      <c r="AB257" s="2">
        <f t="shared" si="21"/>
        <v>420000</v>
      </c>
      <c r="AC257" s="2">
        <f t="shared" si="44"/>
        <v>50667873.128210932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50053393.656410545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187</v>
      </c>
      <c r="C258" s="7"/>
      <c r="D258" s="2" t="e">
        <f t="shared" si="12"/>
        <v>#N/A</v>
      </c>
      <c r="E258" s="2" t="e">
        <f t="shared" si="22"/>
        <v>#N/A</v>
      </c>
      <c r="F258" s="2">
        <v>1202835.522448957</v>
      </c>
      <c r="G258" s="2">
        <f t="shared" si="47"/>
        <v>588938.14285714284</v>
      </c>
      <c r="H258" s="2">
        <f t="shared" si="45"/>
        <v>125463017.27106868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2683715.2857142841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1227808.4693877399</v>
      </c>
      <c r="Q258" s="2">
        <f t="shared" si="48"/>
        <v>600000</v>
      </c>
      <c r="R258" s="2">
        <f t="shared" si="46"/>
        <v>128017772.7755101</v>
      </c>
      <c r="S258" s="2">
        <f t="shared" si="17"/>
        <v>588938.14285714924</v>
      </c>
      <c r="T258" s="2">
        <f t="shared" si="18"/>
        <v>11061.857142857276</v>
      </c>
      <c r="U258" s="2">
        <f t="shared" si="19"/>
        <v>600000</v>
      </c>
      <c r="V258" s="2">
        <f t="shared" si="34"/>
        <v>75992213.271068141</v>
      </c>
      <c r="W258" s="2">
        <f t="shared" si="20"/>
        <v>588938.14285714924</v>
      </c>
      <c r="X258" s="2">
        <f t="shared" si="6"/>
        <v>11061.857142850757</v>
      </c>
      <c r="Y258" s="2">
        <f t="shared" si="43"/>
        <v>52025559.504441932</v>
      </c>
      <c r="Z258" s="2" t="str">
        <f t="shared" si="8"/>
        <v>MEEP</v>
      </c>
      <c r="AA258" s="2">
        <f>IF(Z258="HERE",Y258,AA257+Graph!$G$1*1000)</f>
        <v>69200961.504442006</v>
      </c>
      <c r="AB258" s="2">
        <f t="shared" si="21"/>
        <v>420000</v>
      </c>
      <c r="AC258" s="2">
        <f t="shared" si="44"/>
        <v>50667873.128210932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50053393.656410545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188</v>
      </c>
      <c r="C259" s="7"/>
      <c r="D259" s="2" t="e">
        <f t="shared" si="12"/>
        <v>#N/A</v>
      </c>
      <c r="E259" s="2" t="e">
        <f t="shared" si="22"/>
        <v>#N/A</v>
      </c>
      <c r="F259" s="2">
        <v>1206849.838655442</v>
      </c>
      <c r="G259" s="2">
        <f t="shared" si="47"/>
        <v>588938.14285714284</v>
      </c>
      <c r="H259" s="2">
        <f t="shared" si="45"/>
        <v>126051955.41392583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2694777.1428571413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1231925.246098429</v>
      </c>
      <c r="Q259" s="2">
        <f t="shared" si="48"/>
        <v>600000</v>
      </c>
      <c r="R259" s="2">
        <f t="shared" si="46"/>
        <v>128617772.7755101</v>
      </c>
      <c r="S259" s="2">
        <f t="shared" si="17"/>
        <v>588938.14285714924</v>
      </c>
      <c r="T259" s="2">
        <f t="shared" si="18"/>
        <v>11061.857142857276</v>
      </c>
      <c r="U259" s="2">
        <f t="shared" si="19"/>
        <v>600000</v>
      </c>
      <c r="V259" s="2">
        <f t="shared" si="34"/>
        <v>76581151.41392529</v>
      </c>
      <c r="W259" s="2">
        <f t="shared" si="20"/>
        <v>588938.14285714924</v>
      </c>
      <c r="X259" s="2">
        <f t="shared" si="6"/>
        <v>11061.857142850757</v>
      </c>
      <c r="Y259" s="2">
        <f t="shared" si="43"/>
        <v>52036621.361584783</v>
      </c>
      <c r="Z259" s="2" t="str">
        <f t="shared" si="8"/>
        <v>MEEP</v>
      </c>
      <c r="AA259" s="2">
        <f>IF(Z259="HERE",Y259,AA258+Graph!$G$1*1000)</f>
        <v>69620961.504442006</v>
      </c>
      <c r="AB259" s="2">
        <f t="shared" si="21"/>
        <v>420000</v>
      </c>
      <c r="AC259" s="2">
        <f t="shared" si="44"/>
        <v>50667873.128210932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50074393.656410545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189</v>
      </c>
      <c r="C260" s="7"/>
      <c r="D260" s="2" t="e">
        <f t="shared" si="12"/>
        <v>#N/A</v>
      </c>
      <c r="E260" s="2" t="e">
        <f t="shared" si="22"/>
        <v>#N/A</v>
      </c>
      <c r="F260" s="2">
        <v>1210864.154861927</v>
      </c>
      <c r="G260" s="2">
        <f t="shared" si="47"/>
        <v>588938.14285714284</v>
      </c>
      <c r="H260" s="2">
        <f t="shared" si="45"/>
        <v>126640893.55678298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2705838.9999999986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1236042.022809118</v>
      </c>
      <c r="Q260" s="2">
        <f t="shared" si="48"/>
        <v>600000</v>
      </c>
      <c r="R260" s="2">
        <f t="shared" si="46"/>
        <v>129217772.7755101</v>
      </c>
      <c r="S260" s="2">
        <f t="shared" si="17"/>
        <v>588938.14285714924</v>
      </c>
      <c r="T260" s="2">
        <f t="shared" si="18"/>
        <v>11061.857142857276</v>
      </c>
      <c r="U260" s="2">
        <f t="shared" si="19"/>
        <v>600000</v>
      </c>
      <c r="V260" s="2">
        <f t="shared" si="34"/>
        <v>77170089.556782439</v>
      </c>
      <c r="W260" s="2">
        <f t="shared" si="20"/>
        <v>588938.14285714924</v>
      </c>
      <c r="X260" s="2">
        <f t="shared" si="6"/>
        <v>11061.857142850757</v>
      </c>
      <c r="Y260" s="2">
        <f t="shared" si="43"/>
        <v>52047683.218727633</v>
      </c>
      <c r="Z260" s="2" t="str">
        <f t="shared" si="8"/>
        <v>MEEP</v>
      </c>
      <c r="AA260" s="2">
        <f>IF(Z260="HERE",Y260,AA259+Graph!$G$1*1000)</f>
        <v>70040961.504442006</v>
      </c>
      <c r="AB260" s="2">
        <f t="shared" si="21"/>
        <v>420000</v>
      </c>
      <c r="AC260" s="2">
        <f t="shared" si="44"/>
        <v>50667873.128210932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50095393.656410545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190</v>
      </c>
      <c r="C261" s="7"/>
      <c r="D261" s="2" t="e">
        <f t="shared" si="12"/>
        <v>#N/A</v>
      </c>
      <c r="E261" s="2" t="e">
        <f t="shared" si="22"/>
        <v>#N/A</v>
      </c>
      <c r="F261" s="2">
        <v>1214878.4710684121</v>
      </c>
      <c r="G261" s="2">
        <f t="shared" si="47"/>
        <v>588938.14285714284</v>
      </c>
      <c r="H261" s="2">
        <f t="shared" si="45"/>
        <v>127229831.69964013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2716900.8571428559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1240158.7995198071</v>
      </c>
      <c r="Q261" s="2">
        <f t="shared" si="48"/>
        <v>600000</v>
      </c>
      <c r="R261" s="2">
        <f t="shared" si="46"/>
        <v>129817772.7755101</v>
      </c>
      <c r="S261" s="2">
        <f t="shared" si="17"/>
        <v>588938.14285714924</v>
      </c>
      <c r="T261" s="2">
        <f t="shared" si="18"/>
        <v>11061.857142857276</v>
      </c>
      <c r="U261" s="2">
        <f t="shared" si="19"/>
        <v>600000</v>
      </c>
      <c r="V261" s="2">
        <f t="shared" si="34"/>
        <v>77759027.699639589</v>
      </c>
      <c r="W261" s="2">
        <f t="shared" si="20"/>
        <v>588938.14285714924</v>
      </c>
      <c r="X261" s="2">
        <f t="shared" si="6"/>
        <v>11061.857142850757</v>
      </c>
      <c r="Y261" s="2">
        <f t="shared" si="43"/>
        <v>52058745.075870484</v>
      </c>
      <c r="Z261" s="2" t="str">
        <f t="shared" si="8"/>
        <v>MEEP</v>
      </c>
      <c r="AA261" s="2">
        <f>IF(Z261="HERE",Y261,AA260+Graph!$G$1*1000)</f>
        <v>70460961.504442006</v>
      </c>
      <c r="AB261" s="2">
        <f t="shared" si="21"/>
        <v>420000</v>
      </c>
      <c r="AC261" s="2">
        <f t="shared" si="44"/>
        <v>50667873.128210932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50116393.656410545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191</v>
      </c>
      <c r="C262" s="7"/>
      <c r="D262" s="2" t="e">
        <f t="shared" si="12"/>
        <v>#N/A</v>
      </c>
      <c r="E262" s="2" t="e">
        <f t="shared" si="22"/>
        <v>#N/A</v>
      </c>
      <c r="F262" s="2">
        <v>1218892.7872748971</v>
      </c>
      <c r="G262" s="2">
        <f t="shared" si="47"/>
        <v>588938.14285714284</v>
      </c>
      <c r="H262" s="2">
        <f t="shared" si="45"/>
        <v>127818769.84249727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2727962.7142857132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1244275.5762304962</v>
      </c>
      <c r="Q262" s="2">
        <f t="shared" si="48"/>
        <v>600000</v>
      </c>
      <c r="R262" s="2">
        <f t="shared" si="46"/>
        <v>130417772.7755101</v>
      </c>
      <c r="S262" s="2">
        <f t="shared" si="17"/>
        <v>588938.14285714924</v>
      </c>
      <c r="T262" s="2">
        <f t="shared" si="18"/>
        <v>11061.857142857276</v>
      </c>
      <c r="U262" s="2">
        <f t="shared" si="19"/>
        <v>600000</v>
      </c>
      <c r="V262" s="2">
        <f t="shared" si="34"/>
        <v>78347965.842496738</v>
      </c>
      <c r="W262" s="2">
        <f t="shared" si="20"/>
        <v>588938.14285714924</v>
      </c>
      <c r="X262" s="2">
        <f t="shared" si="6"/>
        <v>11061.857142850757</v>
      </c>
      <c r="Y262" s="2">
        <f t="shared" si="43"/>
        <v>52069806.933013335</v>
      </c>
      <c r="Z262" s="2" t="str">
        <f t="shared" si="8"/>
        <v>MEEP</v>
      </c>
      <c r="AA262" s="2">
        <f>IF(Z262="HERE",Y262,AA261+Graph!$G$1*1000)</f>
        <v>70880961.504442006</v>
      </c>
      <c r="AB262" s="2">
        <f t="shared" si="21"/>
        <v>420000</v>
      </c>
      <c r="AC262" s="2">
        <f t="shared" si="44"/>
        <v>50667873.128210932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50137393.656410545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192</v>
      </c>
      <c r="C263" s="7"/>
      <c r="D263" s="2" t="e">
        <f t="shared" si="12"/>
        <v>#N/A</v>
      </c>
      <c r="E263" s="2" t="e">
        <f t="shared" si="22"/>
        <v>#N/A</v>
      </c>
      <c r="F263" s="2">
        <v>1222907.1034813821</v>
      </c>
      <c r="G263" s="2">
        <f t="shared" si="47"/>
        <v>588938.14285714284</v>
      </c>
      <c r="H263" s="2">
        <f t="shared" si="45"/>
        <v>128407707.98535442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2739024.5714285704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1248392.3529411852</v>
      </c>
      <c r="Q263" s="2">
        <f t="shared" si="48"/>
        <v>600000</v>
      </c>
      <c r="R263" s="2">
        <f t="shared" si="46"/>
        <v>131017772.7755101</v>
      </c>
      <c r="S263" s="2">
        <f t="shared" si="17"/>
        <v>588938.14285714924</v>
      </c>
      <c r="T263" s="2">
        <f t="shared" si="18"/>
        <v>11061.857142857276</v>
      </c>
      <c r="U263" s="2">
        <f t="shared" si="19"/>
        <v>600000</v>
      </c>
      <c r="V263" s="2">
        <f t="shared" si="34"/>
        <v>78936903.985353887</v>
      </c>
      <c r="W263" s="2">
        <f t="shared" si="20"/>
        <v>588938.14285714924</v>
      </c>
      <c r="X263" s="2">
        <f t="shared" si="6"/>
        <v>11061.857142850757</v>
      </c>
      <c r="Y263" s="2">
        <f t="shared" si="43"/>
        <v>52080868.790156186</v>
      </c>
      <c r="Z263" s="2" t="str">
        <f t="shared" si="8"/>
        <v>MEEP</v>
      </c>
      <c r="AA263" s="2">
        <f>IF(Z263="HERE",Y263,AA262+Graph!$G$1*1000)</f>
        <v>71300961.504442006</v>
      </c>
      <c r="AB263" s="2">
        <f t="shared" si="21"/>
        <v>420000</v>
      </c>
      <c r="AC263" s="2">
        <f t="shared" si="44"/>
        <v>50667873.128210932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50158393.656410545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193</v>
      </c>
      <c r="C264" s="7"/>
      <c r="D264" s="2" t="e">
        <f t="shared" si="12"/>
        <v>#N/A</v>
      </c>
      <c r="E264" s="2" t="e">
        <f t="shared" si="22"/>
        <v>#N/A</v>
      </c>
      <c r="F264" s="2">
        <v>1226921.4196878672</v>
      </c>
      <c r="G264" s="2">
        <f t="shared" si="47"/>
        <v>588938.14285714284</v>
      </c>
      <c r="H264" s="2">
        <f t="shared" si="45"/>
        <v>128996646.12821157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2750086.4285714277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1252509.1296518445</v>
      </c>
      <c r="Q264" s="2">
        <f t="shared" si="48"/>
        <v>600000</v>
      </c>
      <c r="R264" s="2">
        <f t="shared" si="46"/>
        <v>131617772.7755101</v>
      </c>
      <c r="S264" s="2">
        <f t="shared" si="17"/>
        <v>588938.14285714924</v>
      </c>
      <c r="T264" s="2">
        <f t="shared" si="18"/>
        <v>11061.857142857276</v>
      </c>
      <c r="U264" s="2">
        <f t="shared" si="19"/>
        <v>600000</v>
      </c>
      <c r="V264" s="2">
        <f t="shared" si="34"/>
        <v>79525842.128211036</v>
      </c>
      <c r="W264" s="2">
        <f t="shared" si="20"/>
        <v>588938.14285714924</v>
      </c>
      <c r="X264" s="2">
        <f t="shared" si="6"/>
        <v>11061.857142850757</v>
      </c>
      <c r="Y264" s="2">
        <f t="shared" si="43"/>
        <v>52091930.647299036</v>
      </c>
      <c r="Z264" s="2" t="str">
        <f t="shared" si="8"/>
        <v>MEEP</v>
      </c>
      <c r="AA264" s="2">
        <f>IF(Z264="HERE",Y264,AA263+Graph!$G$1*1000)</f>
        <v>71720961.504442006</v>
      </c>
      <c r="AB264" s="2">
        <f t="shared" si="21"/>
        <v>420000</v>
      </c>
      <c r="AC264" s="2">
        <f t="shared" si="44"/>
        <v>50667873.128210932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194</v>
      </c>
      <c r="C265" s="7"/>
      <c r="D265" s="2" t="e">
        <f t="shared" si="12"/>
        <v>#N/A</v>
      </c>
      <c r="E265" s="2" t="e">
        <f t="shared" si="22"/>
        <v>#N/A</v>
      </c>
      <c r="F265" s="2">
        <v>1230935.7358943522</v>
      </c>
      <c r="G265" s="2">
        <f t="shared" si="47"/>
        <v>588938.14285714284</v>
      </c>
      <c r="H265" s="2">
        <f t="shared" si="45"/>
        <v>129585584.27106872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2761148.285714285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1256625.9063625336</v>
      </c>
      <c r="Q265" s="2">
        <f t="shared" si="48"/>
        <v>600000</v>
      </c>
      <c r="R265" s="2">
        <f t="shared" si="46"/>
        <v>132217772.7755101</v>
      </c>
      <c r="S265" s="2">
        <f t="shared" si="17"/>
        <v>588938.14285714924</v>
      </c>
      <c r="T265" s="2">
        <f t="shared" si="18"/>
        <v>11061.857142857276</v>
      </c>
      <c r="U265" s="2">
        <f t="shared" si="19"/>
        <v>600000</v>
      </c>
      <c r="V265" s="2">
        <f t="shared" si="34"/>
        <v>80114780.271068186</v>
      </c>
      <c r="W265" s="2">
        <f t="shared" si="20"/>
        <v>588938.14285714924</v>
      </c>
      <c r="X265" s="2">
        <f t="shared" si="6"/>
        <v>11061.857142850757</v>
      </c>
      <c r="Y265" s="2">
        <f t="shared" si="43"/>
        <v>52102992.504441887</v>
      </c>
      <c r="Z265" s="2" t="str">
        <f t="shared" si="8"/>
        <v>MEEP</v>
      </c>
      <c r="AA265" s="2">
        <f>IF(Z265="HERE",Y265,AA264+Graph!$G$1*1000)</f>
        <v>72140961.504442006</v>
      </c>
      <c r="AB265" s="2">
        <f t="shared" si="21"/>
        <v>420000</v>
      </c>
      <c r="AC265" s="2">
        <f t="shared" si="44"/>
        <v>50667873.128210932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195</v>
      </c>
      <c r="C266" s="7"/>
      <c r="D266" s="2" t="e">
        <f t="shared" si="12"/>
        <v>#N/A</v>
      </c>
      <c r="E266" s="2" t="e">
        <f t="shared" si="22"/>
        <v>#N/A</v>
      </c>
      <c r="F266" s="2">
        <v>1234950.0521008372</v>
      </c>
      <c r="G266" s="2">
        <f t="shared" si="47"/>
        <v>588938.14285714284</v>
      </c>
      <c r="H266" s="2">
        <f t="shared" si="45"/>
        <v>130174522.41392587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2772210.1428571423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1260742.6830732226</v>
      </c>
      <c r="Q266" s="2">
        <f t="shared" si="48"/>
        <v>600000</v>
      </c>
      <c r="R266" s="2">
        <f t="shared" si="46"/>
        <v>132817772.7755101</v>
      </c>
      <c r="S266" s="2">
        <f t="shared" si="17"/>
        <v>588938.14285714924</v>
      </c>
      <c r="T266" s="2">
        <f t="shared" si="18"/>
        <v>11061.857142857276</v>
      </c>
      <c r="U266" s="2">
        <f t="shared" si="19"/>
        <v>600000</v>
      </c>
      <c r="V266" s="2">
        <f t="shared" si="34"/>
        <v>80703718.413925335</v>
      </c>
      <c r="W266" s="2">
        <f t="shared" si="20"/>
        <v>588938.14285714924</v>
      </c>
      <c r="X266" s="2">
        <f t="shared" si="6"/>
        <v>11061.857142850757</v>
      </c>
      <c r="Y266" s="2">
        <f t="shared" si="43"/>
        <v>52114054.361584738</v>
      </c>
      <c r="Z266" s="2" t="str">
        <f t="shared" si="8"/>
        <v>MEEP</v>
      </c>
      <c r="AA266" s="2">
        <f>IF(Z266="HERE",Y266,AA265+Graph!$G$1*1000)</f>
        <v>72560961.504442006</v>
      </c>
      <c r="AB266" s="2">
        <f t="shared" si="21"/>
        <v>420000</v>
      </c>
      <c r="AC266" s="2">
        <f t="shared" si="44"/>
        <v>50667873.128210932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196</v>
      </c>
      <c r="C267" s="7"/>
      <c r="D267" s="2" t="e">
        <f t="shared" si="12"/>
        <v>#N/A</v>
      </c>
      <c r="E267" s="2" t="e">
        <f t="shared" si="22"/>
        <v>#N/A</v>
      </c>
      <c r="F267" s="2">
        <v>1238964.3683073223</v>
      </c>
      <c r="G267" s="2">
        <f t="shared" si="47"/>
        <v>588938.14285714284</v>
      </c>
      <c r="H267" s="2">
        <f t="shared" si="45"/>
        <v>130763460.55678302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2783271.9999999995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1264859.4597839117</v>
      </c>
      <c r="Q267" s="2">
        <f t="shared" si="48"/>
        <v>600000</v>
      </c>
      <c r="R267" s="2">
        <f t="shared" si="46"/>
        <v>133417772.7755101</v>
      </c>
      <c r="S267" s="2">
        <f t="shared" si="17"/>
        <v>588938.14285714924</v>
      </c>
      <c r="T267" s="2">
        <f t="shared" si="18"/>
        <v>11061.857142857276</v>
      </c>
      <c r="U267" s="2">
        <f t="shared" si="19"/>
        <v>600000</v>
      </c>
      <c r="V267" s="2">
        <f t="shared" si="34"/>
        <v>81292656.556782484</v>
      </c>
      <c r="W267" s="2">
        <f t="shared" si="20"/>
        <v>588938.14285714924</v>
      </c>
      <c r="X267" s="2">
        <f t="shared" si="6"/>
        <v>11061.857142850757</v>
      </c>
      <c r="Y267" s="2">
        <f t="shared" si="43"/>
        <v>52125116.218727589</v>
      </c>
      <c r="Z267" s="2" t="str">
        <f t="shared" si="8"/>
        <v>MEEP</v>
      </c>
      <c r="AA267" s="2">
        <f>IF(Z267="HERE",Y267,AA266+Graph!$G$1*1000)</f>
        <v>72980961.504442006</v>
      </c>
      <c r="AB267" s="2">
        <f t="shared" si="21"/>
        <v>420000</v>
      </c>
      <c r="AC267" s="2">
        <f t="shared" si="44"/>
        <v>50667873.128210932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197</v>
      </c>
      <c r="C268" s="7"/>
      <c r="D268" s="2" t="e">
        <f t="shared" si="12"/>
        <v>#N/A</v>
      </c>
      <c r="E268" s="2" t="e">
        <f t="shared" si="22"/>
        <v>#N/A</v>
      </c>
      <c r="F268" s="2">
        <v>1242978.6845138073</v>
      </c>
      <c r="G268" s="2">
        <f t="shared" si="47"/>
        <v>588938.14285714284</v>
      </c>
      <c r="H268" s="2">
        <f t="shared" si="45"/>
        <v>131352398.69964017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2794333.8571428568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1268976.2364946008</v>
      </c>
      <c r="Q268" s="2">
        <f t="shared" si="48"/>
        <v>600000</v>
      </c>
      <c r="R268" s="2">
        <f t="shared" si="46"/>
        <v>134017772.7755101</v>
      </c>
      <c r="S268" s="2">
        <f t="shared" si="17"/>
        <v>588938.14285714924</v>
      </c>
      <c r="T268" s="2">
        <f t="shared" si="18"/>
        <v>11061.857142857276</v>
      </c>
      <c r="U268" s="2">
        <f t="shared" si="19"/>
        <v>600000</v>
      </c>
      <c r="V268" s="2">
        <f t="shared" si="34"/>
        <v>81881594.699639633</v>
      </c>
      <c r="W268" s="2">
        <f t="shared" si="20"/>
        <v>588938.14285714924</v>
      </c>
      <c r="X268" s="2">
        <f t="shared" si="6"/>
        <v>11061.857142850757</v>
      </c>
      <c r="Y268" s="2">
        <f t="shared" si="43"/>
        <v>52136178.075870439</v>
      </c>
      <c r="Z268" s="2" t="str">
        <f t="shared" si="8"/>
        <v>MEEP</v>
      </c>
      <c r="AA268" s="2">
        <f>IF(Z268="HERE",Y268,AA267+Graph!$G$1*1000)</f>
        <v>73400961.504442006</v>
      </c>
      <c r="AB268" s="2">
        <f t="shared" si="21"/>
        <v>420000</v>
      </c>
      <c r="AC268" s="2">
        <f t="shared" si="44"/>
        <v>50667873.128210932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198</v>
      </c>
      <c r="C269" s="7"/>
      <c r="D269" s="2" t="e">
        <f t="shared" si="12"/>
        <v>#N/A</v>
      </c>
      <c r="E269" s="2" t="e">
        <f t="shared" si="22"/>
        <v>#N/A</v>
      </c>
      <c r="F269" s="2">
        <v>1246993.0007202923</v>
      </c>
      <c r="G269" s="2">
        <f t="shared" si="47"/>
        <v>588938.14285714284</v>
      </c>
      <c r="H269" s="2">
        <f t="shared" si="45"/>
        <v>131941336.84249732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2805395.7142857141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1273093.0132052898</v>
      </c>
      <c r="Q269" s="2">
        <f t="shared" si="48"/>
        <v>600000</v>
      </c>
      <c r="R269" s="2">
        <f t="shared" si="46"/>
        <v>134617772.7755101</v>
      </c>
      <c r="S269" s="2">
        <f t="shared" si="17"/>
        <v>588938.14285714924</v>
      </c>
      <c r="T269" s="2">
        <f t="shared" si="18"/>
        <v>11061.857142857276</v>
      </c>
      <c r="U269" s="2">
        <f t="shared" si="19"/>
        <v>600000</v>
      </c>
      <c r="V269" s="2">
        <f t="shared" si="34"/>
        <v>82470532.842496783</v>
      </c>
      <c r="W269" s="2">
        <f t="shared" si="20"/>
        <v>588938.14285714924</v>
      </c>
      <c r="X269" s="2">
        <f t="shared" si="6"/>
        <v>11061.857142850757</v>
      </c>
      <c r="Y269" s="2">
        <f t="shared" si="43"/>
        <v>52147239.93301329</v>
      </c>
      <c r="Z269" s="2" t="str">
        <f t="shared" si="8"/>
        <v>MEEP</v>
      </c>
      <c r="AA269" s="2">
        <f>IF(Z269="HERE",Y269,AA268+Graph!$G$1*1000)</f>
        <v>73820961.504442006</v>
      </c>
      <c r="AB269" s="2">
        <f t="shared" si="21"/>
        <v>420000</v>
      </c>
      <c r="AC269" s="2">
        <f t="shared" si="44"/>
        <v>50667873.128210932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199</v>
      </c>
      <c r="C270" s="7"/>
      <c r="D270" s="2" t="e">
        <f t="shared" si="12"/>
        <v>#N/A</v>
      </c>
      <c r="E270" s="2" t="e">
        <f t="shared" si="22"/>
        <v>#N/A</v>
      </c>
      <c r="F270" s="2">
        <v>1251007.3169267476</v>
      </c>
      <c r="G270" s="2">
        <f t="shared" si="47"/>
        <v>588938.14285714284</v>
      </c>
      <c r="H270" s="2">
        <f t="shared" si="45"/>
        <v>132530274.98535447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2816457.5714285714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1277209.7899159491</v>
      </c>
      <c r="Q270" s="2">
        <f t="shared" si="48"/>
        <v>600000</v>
      </c>
      <c r="R270" s="2">
        <f t="shared" si="46"/>
        <v>135217772.7755101</v>
      </c>
      <c r="S270" s="2">
        <f t="shared" si="17"/>
        <v>588938.14285714924</v>
      </c>
      <c r="T270" s="2">
        <f t="shared" si="18"/>
        <v>11061.857142857276</v>
      </c>
      <c r="U270" s="2">
        <f t="shared" si="19"/>
        <v>600000</v>
      </c>
      <c r="V270" s="2">
        <f t="shared" si="34"/>
        <v>83059470.985353932</v>
      </c>
      <c r="W270" s="2">
        <f t="shared" si="20"/>
        <v>588938.14285714924</v>
      </c>
      <c r="X270" s="2">
        <f t="shared" si="6"/>
        <v>11061.857142850757</v>
      </c>
      <c r="Y270" s="2">
        <f t="shared" si="43"/>
        <v>52158301.790156141</v>
      </c>
      <c r="Z270" s="2" t="str">
        <f t="shared" si="8"/>
        <v>MEEP</v>
      </c>
      <c r="AA270" s="2">
        <f>IF(Z270="HERE",Y270,AA269+Graph!$G$1*1000)</f>
        <v>74240961.504442006</v>
      </c>
      <c r="AB270" s="2">
        <f t="shared" si="21"/>
        <v>420000</v>
      </c>
      <c r="AC270" s="2">
        <f t="shared" si="44"/>
        <v>50667873.128210932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200</v>
      </c>
      <c r="C271" s="7"/>
      <c r="D271" s="2" t="e">
        <f t="shared" si="12"/>
        <v>#N/A</v>
      </c>
      <c r="E271" s="2" t="e">
        <f t="shared" si="22"/>
        <v>#N/A</v>
      </c>
      <c r="F271" s="2">
        <v>1255021.6331332326</v>
      </c>
      <c r="G271" s="2">
        <f t="shared" si="47"/>
        <v>588938.14285714284</v>
      </c>
      <c r="H271" s="2">
        <f t="shared" si="45"/>
        <v>133119213.12821162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2827519.4285714286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1281326.5666266382</v>
      </c>
      <c r="Q271" s="2">
        <f t="shared" si="48"/>
        <v>600000</v>
      </c>
      <c r="R271" s="2">
        <f t="shared" si="46"/>
        <v>135817772.7755101</v>
      </c>
      <c r="S271" s="2">
        <f t="shared" si="17"/>
        <v>588938.14285714924</v>
      </c>
      <c r="T271" s="2">
        <f t="shared" si="18"/>
        <v>11061.857142857276</v>
      </c>
      <c r="U271" s="2">
        <f t="shared" si="19"/>
        <v>600000</v>
      </c>
      <c r="V271" s="2">
        <f t="shared" si="34"/>
        <v>83648409.128211081</v>
      </c>
      <c r="W271" s="2">
        <f t="shared" si="20"/>
        <v>588938.14285714924</v>
      </c>
      <c r="X271" s="2">
        <f t="shared" si="6"/>
        <v>11061.857142850757</v>
      </c>
      <c r="Y271" s="2">
        <f t="shared" si="43"/>
        <v>52169363.647298992</v>
      </c>
      <c r="Z271" s="2" t="str">
        <f t="shared" si="8"/>
        <v>MEEP</v>
      </c>
      <c r="AA271" s="2">
        <f>IF(Z271="HERE",Y271,AA270+Graph!$G$1*1000)</f>
        <v>74660961.504442006</v>
      </c>
      <c r="AB271" s="2">
        <f t="shared" si="21"/>
        <v>420000</v>
      </c>
      <c r="AC271" s="2">
        <f t="shared" si="44"/>
        <v>50667873.128210932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201</v>
      </c>
      <c r="C272" s="7"/>
      <c r="D272" s="2" t="e">
        <f t="shared" si="12"/>
        <v>#N/A</v>
      </c>
      <c r="E272" s="2" t="e">
        <f t="shared" si="22"/>
        <v>#N/A</v>
      </c>
      <c r="F272" s="2">
        <v>1259035.9493397176</v>
      </c>
      <c r="G272" s="2">
        <f t="shared" si="47"/>
        <v>588938.14285714284</v>
      </c>
      <c r="H272" s="2">
        <f t="shared" si="45"/>
        <v>133708151.27106877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2838581.2857142859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1285443.3433373272</v>
      </c>
      <c r="Q272" s="2">
        <f t="shared" si="48"/>
        <v>600000</v>
      </c>
      <c r="R272" s="2">
        <f t="shared" si="46"/>
        <v>136417772.7755101</v>
      </c>
      <c r="S272" s="2">
        <f t="shared" si="17"/>
        <v>588938.14285714924</v>
      </c>
      <c r="T272" s="2">
        <f t="shared" si="18"/>
        <v>11061.857142857276</v>
      </c>
      <c r="U272" s="2">
        <f t="shared" si="19"/>
        <v>600000</v>
      </c>
      <c r="V272" s="2">
        <f t="shared" si="34"/>
        <v>84237347.27106823</v>
      </c>
      <c r="W272" s="2">
        <f t="shared" si="20"/>
        <v>588938.14285714924</v>
      </c>
      <c r="X272" s="2">
        <f t="shared" si="6"/>
        <v>11061.857142850757</v>
      </c>
      <c r="Y272" s="2">
        <f t="shared" si="43"/>
        <v>52180425.504441842</v>
      </c>
      <c r="Z272" s="2" t="str">
        <f t="shared" si="8"/>
        <v>MEEP</v>
      </c>
      <c r="AA272" s="2">
        <f>IF(Z272="HERE",Y272,AA271+Graph!$G$1*1000)</f>
        <v>75080961.504442006</v>
      </c>
      <c r="AB272" s="2">
        <f t="shared" si="21"/>
        <v>420000</v>
      </c>
      <c r="AC272" s="2">
        <f t="shared" si="44"/>
        <v>50667873.128210932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202</v>
      </c>
      <c r="C273" s="7"/>
      <c r="D273" s="2" t="e">
        <f t="shared" si="12"/>
        <v>#N/A</v>
      </c>
      <c r="E273" s="2" t="e">
        <f t="shared" si="22"/>
        <v>#N/A</v>
      </c>
      <c r="F273" s="2">
        <v>1263050.2655462027</v>
      </c>
      <c r="G273" s="2">
        <f t="shared" si="47"/>
        <v>588938.14285714284</v>
      </c>
      <c r="H273" s="2">
        <f t="shared" si="45"/>
        <v>134297089.41392592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2849643.1428571432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1289560.1200480163</v>
      </c>
      <c r="Q273" s="2">
        <f t="shared" si="48"/>
        <v>600000</v>
      </c>
      <c r="R273" s="2">
        <f t="shared" si="46"/>
        <v>137017772.7755101</v>
      </c>
      <c r="S273" s="2">
        <f t="shared" si="17"/>
        <v>588938.14285714924</v>
      </c>
      <c r="T273" s="2">
        <f t="shared" si="18"/>
        <v>11061.857142857276</v>
      </c>
      <c r="U273" s="2">
        <f t="shared" si="19"/>
        <v>600000</v>
      </c>
      <c r="V273" s="2">
        <f t="shared" si="34"/>
        <v>84826285.41392538</v>
      </c>
      <c r="W273" s="2">
        <f t="shared" si="20"/>
        <v>588938.14285714924</v>
      </c>
      <c r="X273" s="2">
        <f t="shared" si="6"/>
        <v>11061.857142850757</v>
      </c>
      <c r="Y273" s="2">
        <f t="shared" si="43"/>
        <v>52191487.361584693</v>
      </c>
      <c r="Z273" s="2" t="str">
        <f t="shared" si="8"/>
        <v>MEEP</v>
      </c>
      <c r="AA273" s="2">
        <f>IF(Z273="HERE",Y273,AA272+Graph!$G$1*1000)</f>
        <v>75500961.504442006</v>
      </c>
      <c r="AB273" s="2">
        <f t="shared" si="21"/>
        <v>420000</v>
      </c>
      <c r="AC273" s="2">
        <f t="shared" si="44"/>
        <v>50667873.128210932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203</v>
      </c>
      <c r="C274" s="7"/>
      <c r="D274" s="2" t="e">
        <f t="shared" si="12"/>
        <v>#N/A</v>
      </c>
      <c r="E274" s="2" t="e">
        <f t="shared" si="22"/>
        <v>#N/A</v>
      </c>
      <c r="F274" s="2">
        <v>1267064.5817526877</v>
      </c>
      <c r="G274" s="2">
        <f t="shared" si="47"/>
        <v>588938.14285714284</v>
      </c>
      <c r="H274" s="2">
        <f t="shared" si="45"/>
        <v>134886027.55678305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2860705.0000000005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1293676.8967587054</v>
      </c>
      <c r="Q274" s="2">
        <f t="shared" si="48"/>
        <v>600000</v>
      </c>
      <c r="R274" s="2">
        <f t="shared" si="46"/>
        <v>137617772.7755101</v>
      </c>
      <c r="S274" s="2">
        <f t="shared" si="17"/>
        <v>588938.14285713434</v>
      </c>
      <c r="T274" s="2">
        <f t="shared" si="18"/>
        <v>11061.857142857276</v>
      </c>
      <c r="U274" s="2">
        <f t="shared" si="19"/>
        <v>600000</v>
      </c>
      <c r="V274" s="2">
        <f t="shared" si="34"/>
        <v>85415223.556782529</v>
      </c>
      <c r="W274" s="2">
        <f t="shared" si="20"/>
        <v>588938.14285714924</v>
      </c>
      <c r="X274" s="2">
        <f t="shared" si="6"/>
        <v>11061.857142850757</v>
      </c>
      <c r="Y274" s="2">
        <f t="shared" si="43"/>
        <v>52202549.218727544</v>
      </c>
      <c r="Z274" s="2" t="str">
        <f t="shared" si="8"/>
        <v>MEEP</v>
      </c>
      <c r="AA274" s="2">
        <f>IF(Z274="HERE",Y274,AA273+Graph!$G$1*1000)</f>
        <v>75920961.504442006</v>
      </c>
      <c r="AB274" s="2">
        <f t="shared" si="21"/>
        <v>420000</v>
      </c>
      <c r="AC274" s="2">
        <f t="shared" si="44"/>
        <v>50667873.128210932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204</v>
      </c>
      <c r="C275" s="7"/>
      <c r="D275" s="2" t="e">
        <f t="shared" si="12"/>
        <v>#N/A</v>
      </c>
      <c r="E275" s="2" t="e">
        <f t="shared" si="22"/>
        <v>#N/A</v>
      </c>
      <c r="F275" s="2">
        <v>1271078.8979591727</v>
      </c>
      <c r="G275" s="2">
        <f t="shared" si="47"/>
        <v>588938.14285714284</v>
      </c>
      <c r="H275" s="2">
        <f t="shared" si="45"/>
        <v>135474965.69964018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2871766.8571428577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1297793.6734693944</v>
      </c>
      <c r="Q275" s="2">
        <f t="shared" si="48"/>
        <v>600000</v>
      </c>
      <c r="R275" s="2">
        <f t="shared" si="46"/>
        <v>138217772.7755101</v>
      </c>
      <c r="S275" s="2">
        <f t="shared" si="17"/>
        <v>588938.14285713434</v>
      </c>
      <c r="T275" s="2">
        <f t="shared" si="18"/>
        <v>11061.857142857276</v>
      </c>
      <c r="U275" s="2">
        <f t="shared" si="19"/>
        <v>600000</v>
      </c>
      <c r="V275" s="2">
        <f t="shared" si="34"/>
        <v>86004161.699639678</v>
      </c>
      <c r="W275" s="2">
        <f t="shared" si="20"/>
        <v>588938.14285714924</v>
      </c>
      <c r="X275" s="2">
        <f t="shared" si="6"/>
        <v>11061.857142850757</v>
      </c>
      <c r="Y275" s="2">
        <f t="shared" si="43"/>
        <v>52213611.075870395</v>
      </c>
      <c r="Z275" s="2" t="str">
        <f t="shared" si="8"/>
        <v>MEEP</v>
      </c>
      <c r="AA275" s="2">
        <f>IF(Z275="HERE",Y275,AA274+Graph!$G$1*1000)</f>
        <v>76340961.504442006</v>
      </c>
      <c r="AB275" s="2">
        <f t="shared" si="21"/>
        <v>420000</v>
      </c>
      <c r="AC275" s="2">
        <f t="shared" si="44"/>
        <v>50667873.128210932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205</v>
      </c>
      <c r="C276" s="7"/>
      <c r="D276" s="2" t="e">
        <f t="shared" si="12"/>
        <v>#N/A</v>
      </c>
      <c r="E276" s="2" t="e">
        <f t="shared" si="22"/>
        <v>#N/A</v>
      </c>
      <c r="F276" s="2">
        <v>1275093.2141656578</v>
      </c>
      <c r="G276" s="2">
        <f t="shared" si="47"/>
        <v>588938.14285714284</v>
      </c>
      <c r="H276" s="2">
        <f t="shared" si="45"/>
        <v>136063903.84249732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2882828.714285715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1301910.4501800835</v>
      </c>
      <c r="Q276" s="2">
        <f t="shared" si="48"/>
        <v>600000</v>
      </c>
      <c r="R276" s="2">
        <f t="shared" si="46"/>
        <v>138817772.7755101</v>
      </c>
      <c r="S276" s="2">
        <f t="shared" si="17"/>
        <v>588938.14285713434</v>
      </c>
      <c r="T276" s="2">
        <f t="shared" si="18"/>
        <v>11061.857142857276</v>
      </c>
      <c r="U276" s="2">
        <f t="shared" si="19"/>
        <v>600000</v>
      </c>
      <c r="V276" s="2">
        <f t="shared" si="34"/>
        <v>86593099.842496827</v>
      </c>
      <c r="W276" s="2">
        <f t="shared" si="20"/>
        <v>588938.14285714924</v>
      </c>
      <c r="X276" s="2">
        <f t="shared" si="6"/>
        <v>11061.857142850757</v>
      </c>
      <c r="Y276" s="2">
        <f t="shared" si="43"/>
        <v>52224672.933013245</v>
      </c>
      <c r="Z276" s="2" t="str">
        <f t="shared" si="8"/>
        <v>MEEP</v>
      </c>
      <c r="AA276" s="2">
        <f>IF(Z276="HERE",Y276,AA275+Graph!$G$1*1000)</f>
        <v>76760961.504442006</v>
      </c>
      <c r="AB276" s="2">
        <f t="shared" si="21"/>
        <v>420000</v>
      </c>
      <c r="AC276" s="2">
        <f t="shared" si="44"/>
        <v>50667873.128210932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206</v>
      </c>
      <c r="C277" s="7"/>
      <c r="D277" s="2" t="e">
        <f t="shared" si="12"/>
        <v>#N/A</v>
      </c>
      <c r="E277" s="2" t="e">
        <f t="shared" si="22"/>
        <v>#N/A</v>
      </c>
      <c r="F277" s="2">
        <v>1279107.5303721428</v>
      </c>
      <c r="G277" s="2">
        <f t="shared" si="47"/>
        <v>588938.14285714284</v>
      </c>
      <c r="H277" s="2">
        <f t="shared" si="45"/>
        <v>136652841.98535445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2893890.5714285723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1306027.2268907428</v>
      </c>
      <c r="Q277" s="2">
        <f t="shared" si="48"/>
        <v>600000</v>
      </c>
      <c r="R277" s="2">
        <f t="shared" si="46"/>
        <v>139417772.7755101</v>
      </c>
      <c r="S277" s="2">
        <f t="shared" si="17"/>
        <v>588938.14285713434</v>
      </c>
      <c r="T277" s="2">
        <f t="shared" si="18"/>
        <v>11061.857142857276</v>
      </c>
      <c r="U277" s="2">
        <f t="shared" si="19"/>
        <v>600000</v>
      </c>
      <c r="V277" s="2">
        <f t="shared" si="34"/>
        <v>87182037.985353976</v>
      </c>
      <c r="W277" s="2">
        <f t="shared" si="20"/>
        <v>588938.14285714924</v>
      </c>
      <c r="X277" s="2">
        <f t="shared" si="6"/>
        <v>11061.857142850757</v>
      </c>
      <c r="Y277" s="2">
        <f t="shared" si="43"/>
        <v>52235734.790156096</v>
      </c>
      <c r="Z277" s="2" t="str">
        <f t="shared" si="8"/>
        <v>MEEP</v>
      </c>
      <c r="AA277" s="2">
        <f>IF(Z277="HERE",Y277,AA276+Graph!$G$1*1000)</f>
        <v>77180961.504442006</v>
      </c>
      <c r="AB277" s="2">
        <f t="shared" si="21"/>
        <v>420000</v>
      </c>
      <c r="AC277" s="2">
        <f t="shared" si="44"/>
        <v>50667873.128210932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207</v>
      </c>
      <c r="C278" s="7"/>
      <c r="D278" s="2" t="e">
        <f t="shared" si="12"/>
        <v>#N/A</v>
      </c>
      <c r="E278" s="2" t="e">
        <f t="shared" si="22"/>
        <v>#N/A</v>
      </c>
      <c r="F278" s="2">
        <v>1283121.8465786278</v>
      </c>
      <c r="G278" s="2">
        <f t="shared" si="47"/>
        <v>588938.14285714284</v>
      </c>
      <c r="H278" s="2">
        <f t="shared" si="45"/>
        <v>137241780.12821159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2904952.4285714296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1310144.0036014318</v>
      </c>
      <c r="Q278" s="2">
        <f t="shared" si="48"/>
        <v>600000</v>
      </c>
      <c r="R278" s="2">
        <f t="shared" si="46"/>
        <v>140017772.7755101</v>
      </c>
      <c r="S278" s="2">
        <f t="shared" si="17"/>
        <v>588938.14285713434</v>
      </c>
      <c r="T278" s="2">
        <f t="shared" si="18"/>
        <v>11061.857142857276</v>
      </c>
      <c r="U278" s="2">
        <f t="shared" si="19"/>
        <v>600000</v>
      </c>
      <c r="V278" s="2">
        <f t="shared" si="34"/>
        <v>87770976.128211126</v>
      </c>
      <c r="W278" s="2">
        <f t="shared" si="20"/>
        <v>588938.14285714924</v>
      </c>
      <c r="X278" s="2">
        <f t="shared" si="6"/>
        <v>11061.857142850757</v>
      </c>
      <c r="Y278" s="2">
        <f t="shared" si="43"/>
        <v>52246796.647298947</v>
      </c>
      <c r="Z278" s="2" t="str">
        <f t="shared" si="8"/>
        <v>MEEP</v>
      </c>
      <c r="AA278" s="2">
        <f>IF(Z278="HERE",Y278,AA277+Graph!$G$1*1000)</f>
        <v>77600961.504442006</v>
      </c>
      <c r="AB278" s="2">
        <f t="shared" si="21"/>
        <v>420000</v>
      </c>
      <c r="AC278" s="2">
        <f t="shared" si="44"/>
        <v>50667873.128210932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208</v>
      </c>
      <c r="C279" s="7"/>
      <c r="D279" s="2" t="e">
        <f t="shared" si="12"/>
        <v>#N/A</v>
      </c>
      <c r="E279" s="2" t="e">
        <f t="shared" si="22"/>
        <v>#N/A</v>
      </c>
      <c r="F279" s="2">
        <v>1287136.1627851129</v>
      </c>
      <c r="G279" s="2">
        <f t="shared" si="47"/>
        <v>588938.14285714284</v>
      </c>
      <c r="H279" s="2">
        <f t="shared" si="45"/>
        <v>137830718.27106872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2916014.2857142868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1314260.7803121209</v>
      </c>
      <c r="Q279" s="2">
        <f t="shared" si="48"/>
        <v>600000</v>
      </c>
      <c r="R279" s="2">
        <f t="shared" si="46"/>
        <v>140617772.7755101</v>
      </c>
      <c r="S279" s="2">
        <f t="shared" si="17"/>
        <v>588938.14285713434</v>
      </c>
      <c r="T279" s="2">
        <f t="shared" si="18"/>
        <v>11061.857142857276</v>
      </c>
      <c r="U279" s="2">
        <f t="shared" si="19"/>
        <v>600000</v>
      </c>
      <c r="V279" s="2">
        <f t="shared" si="34"/>
        <v>88359914.271068275</v>
      </c>
      <c r="W279" s="2">
        <f t="shared" si="20"/>
        <v>588938.14285714924</v>
      </c>
      <c r="X279" s="2">
        <f t="shared" si="6"/>
        <v>11061.857142850757</v>
      </c>
      <c r="Y279" s="2">
        <f t="shared" si="43"/>
        <v>52257858.504441798</v>
      </c>
      <c r="Z279" s="2" t="str">
        <f t="shared" si="8"/>
        <v>MEEP</v>
      </c>
      <c r="AA279" s="2">
        <f>IF(Z279="HERE",Y279,AA278+Graph!$G$1*1000)</f>
        <v>78020961.504442006</v>
      </c>
      <c r="AB279" s="2">
        <f t="shared" si="21"/>
        <v>420000</v>
      </c>
      <c r="AC279" s="2">
        <f t="shared" si="44"/>
        <v>50667873.128210932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209</v>
      </c>
      <c r="C280" s="7"/>
      <c r="D280" s="2" t="e">
        <f t="shared" si="12"/>
        <v>#N/A</v>
      </c>
      <c r="E280" s="2" t="e">
        <f t="shared" si="22"/>
        <v>#N/A</v>
      </c>
      <c r="F280" s="2">
        <v>1291150.4789915979</v>
      </c>
      <c r="G280" s="2">
        <f t="shared" si="47"/>
        <v>588938.14285714284</v>
      </c>
      <c r="H280" s="2">
        <f t="shared" si="45"/>
        <v>138419656.41392586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2927076.1428571441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1318377.55702281</v>
      </c>
      <c r="Q280" s="2">
        <f t="shared" si="48"/>
        <v>600000</v>
      </c>
      <c r="R280" s="2">
        <f t="shared" si="46"/>
        <v>141217772.7755101</v>
      </c>
      <c r="S280" s="2">
        <f t="shared" si="17"/>
        <v>588938.14285713434</v>
      </c>
      <c r="T280" s="2">
        <f t="shared" si="18"/>
        <v>11061.857142857276</v>
      </c>
      <c r="U280" s="2">
        <f t="shared" si="19"/>
        <v>600000</v>
      </c>
      <c r="V280" s="2">
        <f t="shared" si="34"/>
        <v>88948852.413925424</v>
      </c>
      <c r="W280" s="2">
        <f t="shared" si="20"/>
        <v>588938.14285714924</v>
      </c>
      <c r="X280" s="2">
        <f t="shared" si="6"/>
        <v>11061.857142850757</v>
      </c>
      <c r="Y280" s="2">
        <f t="shared" si="43"/>
        <v>52268920.361584648</v>
      </c>
      <c r="Z280" s="2" t="str">
        <f t="shared" si="8"/>
        <v>MEEP</v>
      </c>
      <c r="AA280" s="2">
        <f>IF(Z280="HERE",Y280,AA279+Graph!$G$1*1000)</f>
        <v>78440961.504442006</v>
      </c>
      <c r="AB280" s="2">
        <f t="shared" si="21"/>
        <v>420000</v>
      </c>
      <c r="AC280" s="2">
        <f t="shared" si="44"/>
        <v>50667873.128210932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210</v>
      </c>
      <c r="C281" s="7"/>
      <c r="D281" s="2" t="e">
        <f t="shared" si="12"/>
        <v>#N/A</v>
      </c>
      <c r="E281" s="2" t="e">
        <f t="shared" si="22"/>
        <v>#N/A</v>
      </c>
      <c r="F281" s="2">
        <v>1295164.7951980829</v>
      </c>
      <c r="G281" s="2">
        <f t="shared" si="47"/>
        <v>588938.14285714284</v>
      </c>
      <c r="H281" s="2">
        <f t="shared" si="45"/>
        <v>139008594.55678299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2938138.0000000014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1322494.3337334991</v>
      </c>
      <c r="Q281" s="2">
        <f t="shared" si="48"/>
        <v>600000</v>
      </c>
      <c r="R281" s="2">
        <f t="shared" si="46"/>
        <v>141817772.7755101</v>
      </c>
      <c r="S281" s="2">
        <f t="shared" si="17"/>
        <v>588938.14285713434</v>
      </c>
      <c r="T281" s="2">
        <f t="shared" si="18"/>
        <v>11061.857142857276</v>
      </c>
      <c r="U281" s="2">
        <f t="shared" si="19"/>
        <v>600000</v>
      </c>
      <c r="V281" s="2">
        <f t="shared" si="34"/>
        <v>89537790.556782573</v>
      </c>
      <c r="W281" s="2">
        <f t="shared" si="20"/>
        <v>588938.14285714924</v>
      </c>
      <c r="X281" s="2">
        <f t="shared" si="6"/>
        <v>11061.857142850757</v>
      </c>
      <c r="Y281" s="2">
        <f t="shared" si="43"/>
        <v>52279982.218727499</v>
      </c>
      <c r="Z281" s="2" t="str">
        <f t="shared" si="8"/>
        <v>MEEP</v>
      </c>
      <c r="AA281" s="2">
        <f>IF(Z281="HERE",Y281,AA280+Graph!$G$1*1000)</f>
        <v>78860961.504442006</v>
      </c>
      <c r="AB281" s="2">
        <f t="shared" si="21"/>
        <v>420000</v>
      </c>
      <c r="AC281" s="2">
        <f t="shared" si="44"/>
        <v>50667873.128210932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211</v>
      </c>
      <c r="C282" s="7"/>
      <c r="D282" s="2" t="e">
        <f t="shared" si="12"/>
        <v>#N/A</v>
      </c>
      <c r="E282" s="2" t="e">
        <f t="shared" si="22"/>
        <v>#N/A</v>
      </c>
      <c r="F282" s="2">
        <v>1299179.111404568</v>
      </c>
      <c r="G282" s="2">
        <f t="shared" si="47"/>
        <v>588938.14285714284</v>
      </c>
      <c r="H282" s="2">
        <f t="shared" si="45"/>
        <v>139597532.69964013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2949199.8571428587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1326611.1104441881</v>
      </c>
      <c r="Q282" s="2">
        <f t="shared" si="48"/>
        <v>600000</v>
      </c>
      <c r="R282" s="2">
        <f t="shared" si="46"/>
        <v>142417772.7755101</v>
      </c>
      <c r="S282" s="2">
        <f t="shared" si="17"/>
        <v>588938.14285713434</v>
      </c>
      <c r="T282" s="2">
        <f t="shared" si="18"/>
        <v>11061.857142857276</v>
      </c>
      <c r="U282" s="2">
        <f t="shared" si="19"/>
        <v>600000</v>
      </c>
      <c r="V282" s="2">
        <f t="shared" si="34"/>
        <v>90126728.699639723</v>
      </c>
      <c r="W282" s="2">
        <f t="shared" si="20"/>
        <v>588938.14285714924</v>
      </c>
      <c r="X282" s="2">
        <f t="shared" si="6"/>
        <v>11061.857142850757</v>
      </c>
      <c r="Y282" s="2">
        <f t="shared" si="43"/>
        <v>52291044.07587035</v>
      </c>
      <c r="Z282" s="2" t="str">
        <f t="shared" si="8"/>
        <v>MEEP</v>
      </c>
      <c r="AA282" s="2">
        <f>IF(Z282="HERE",Y282,AA281+Graph!$G$1*1000)</f>
        <v>79280961.504442006</v>
      </c>
      <c r="AB282" s="2">
        <f t="shared" si="21"/>
        <v>420000</v>
      </c>
      <c r="AC282" s="2">
        <f t="shared" si="44"/>
        <v>50667873.128210932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212</v>
      </c>
      <c r="C283" s="7"/>
      <c r="D283" s="2" t="e">
        <f t="shared" si="12"/>
        <v>#N/A</v>
      </c>
      <c r="E283" s="2" t="e">
        <f t="shared" si="22"/>
        <v>#N/A</v>
      </c>
      <c r="F283" s="2">
        <v>1303193.4276110232</v>
      </c>
      <c r="G283" s="2">
        <f t="shared" si="47"/>
        <v>588938.14285714284</v>
      </c>
      <c r="H283" s="2">
        <f t="shared" si="45"/>
        <v>140186470.84249726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2960261.7142857159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1330727.8871548474</v>
      </c>
      <c r="Q283" s="2">
        <f t="shared" si="48"/>
        <v>600000</v>
      </c>
      <c r="R283" s="2">
        <f t="shared" si="46"/>
        <v>143017772.7755101</v>
      </c>
      <c r="S283" s="2">
        <f t="shared" si="17"/>
        <v>588938.14285713434</v>
      </c>
      <c r="T283" s="2">
        <f t="shared" si="18"/>
        <v>11061.857142857276</v>
      </c>
      <c r="U283" s="2">
        <f t="shared" si="19"/>
        <v>600000</v>
      </c>
      <c r="V283" s="2">
        <f t="shared" si="34"/>
        <v>90715666.842496872</v>
      </c>
      <c r="W283" s="2">
        <f t="shared" si="20"/>
        <v>588938.14285714924</v>
      </c>
      <c r="X283" s="2">
        <f t="shared" si="6"/>
        <v>11061.857142850757</v>
      </c>
      <c r="Y283" s="2">
        <f t="shared" si="43"/>
        <v>52302105.933013201</v>
      </c>
      <c r="Z283" s="2" t="str">
        <f t="shared" si="8"/>
        <v>MEEP</v>
      </c>
      <c r="AA283" s="2">
        <f>IF(Z283="HERE",Y283,AA282+Graph!$G$1*1000)</f>
        <v>79700961.504442006</v>
      </c>
      <c r="AB283" s="2">
        <f t="shared" si="21"/>
        <v>420000</v>
      </c>
      <c r="AC283" s="2">
        <f t="shared" si="44"/>
        <v>50667873.128210932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213</v>
      </c>
      <c r="C284" s="7"/>
      <c r="D284" s="2" t="e">
        <f t="shared" si="12"/>
        <v>#N/A</v>
      </c>
      <c r="E284" s="2" t="e">
        <f t="shared" si="22"/>
        <v>#N/A</v>
      </c>
      <c r="F284" s="2">
        <v>1307207.7438175082</v>
      </c>
      <c r="G284" s="2">
        <f t="shared" si="47"/>
        <v>588938.14285714284</v>
      </c>
      <c r="H284" s="2">
        <f t="shared" si="45"/>
        <v>140775408.98535439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2971323.5714285732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1334844.6638655365</v>
      </c>
      <c r="Q284" s="2">
        <f t="shared" si="48"/>
        <v>600000</v>
      </c>
      <c r="R284" s="2">
        <f t="shared" si="46"/>
        <v>143617772.7755101</v>
      </c>
      <c r="S284" s="2">
        <f t="shared" si="17"/>
        <v>588938.14285713434</v>
      </c>
      <c r="T284" s="2">
        <f t="shared" si="18"/>
        <v>11061.857142857276</v>
      </c>
      <c r="U284" s="2">
        <f t="shared" si="19"/>
        <v>600000</v>
      </c>
      <c r="V284" s="2">
        <f t="shared" si="34"/>
        <v>91304604.985354021</v>
      </c>
      <c r="W284" s="2">
        <f t="shared" si="20"/>
        <v>588938.14285714924</v>
      </c>
      <c r="X284" s="2">
        <f t="shared" si="6"/>
        <v>11061.857142850757</v>
      </c>
      <c r="Y284" s="2">
        <f t="shared" si="43"/>
        <v>52313167.790156052</v>
      </c>
      <c r="Z284" s="2" t="str">
        <f t="shared" si="8"/>
        <v>MEEP</v>
      </c>
      <c r="AA284" s="2">
        <f>IF(Z284="HERE",Y284,AA283+Graph!$G$1*1000)</f>
        <v>80120961.504442006</v>
      </c>
      <c r="AB284" s="2">
        <f t="shared" si="21"/>
        <v>420000</v>
      </c>
      <c r="AC284" s="2">
        <f t="shared" si="44"/>
        <v>50667873.128210932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214</v>
      </c>
      <c r="C285" s="7"/>
      <c r="D285" s="2" t="e">
        <f t="shared" si="12"/>
        <v>#N/A</v>
      </c>
      <c r="E285" s="2" t="e">
        <f t="shared" si="22"/>
        <v>#N/A</v>
      </c>
      <c r="F285" s="2">
        <v>1311222.0600239933</v>
      </c>
      <c r="G285" s="2">
        <f t="shared" si="47"/>
        <v>588938.14285714284</v>
      </c>
      <c r="H285" s="2">
        <f t="shared" si="45"/>
        <v>141364347.12821153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2982385.4285714305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1338961.4405762255</v>
      </c>
      <c r="Q285" s="2">
        <f t="shared" si="48"/>
        <v>600000</v>
      </c>
      <c r="R285" s="2">
        <f t="shared" si="46"/>
        <v>144217772.7755101</v>
      </c>
      <c r="S285" s="2">
        <f t="shared" si="17"/>
        <v>588938.14285713434</v>
      </c>
      <c r="T285" s="2">
        <f t="shared" si="18"/>
        <v>11061.857142857276</v>
      </c>
      <c r="U285" s="2">
        <f t="shared" si="19"/>
        <v>600000</v>
      </c>
      <c r="V285" s="2">
        <f t="shared" si="34"/>
        <v>91893543.12821117</v>
      </c>
      <c r="W285" s="2">
        <f t="shared" si="20"/>
        <v>588938.14285714924</v>
      </c>
      <c r="X285" s="2">
        <f t="shared" si="6"/>
        <v>11061.857142850757</v>
      </c>
      <c r="Y285" s="2">
        <f t="shared" si="43"/>
        <v>52324229.647298902</v>
      </c>
      <c r="Z285" s="2" t="str">
        <f t="shared" si="8"/>
        <v>MEEP</v>
      </c>
      <c r="AA285" s="2">
        <f>IF(Z285="HERE",Y285,AA284+Graph!$G$1*1000)</f>
        <v>80540961.504442006</v>
      </c>
      <c r="AB285" s="2">
        <f t="shared" si="21"/>
        <v>420000</v>
      </c>
      <c r="AC285" s="2">
        <f t="shared" si="44"/>
        <v>50667873.128210932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215</v>
      </c>
      <c r="C286" s="7"/>
      <c r="D286" s="2" t="e">
        <f t="shared" si="12"/>
        <v>#N/A</v>
      </c>
      <c r="E286" s="2" t="e">
        <f t="shared" si="22"/>
        <v>#N/A</v>
      </c>
      <c r="F286" s="2">
        <v>1315236.3762304783</v>
      </c>
      <c r="G286" s="2">
        <f t="shared" si="47"/>
        <v>588938.14285714284</v>
      </c>
      <c r="H286" s="2">
        <f t="shared" si="45"/>
        <v>141953285.27106866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2993447.2857142878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1343078.2172869146</v>
      </c>
      <c r="Q286" s="2">
        <f t="shared" si="48"/>
        <v>600000</v>
      </c>
      <c r="R286" s="2">
        <f t="shared" si="46"/>
        <v>144817772.7755101</v>
      </c>
      <c r="S286" s="2">
        <f t="shared" si="17"/>
        <v>588938.14285713434</v>
      </c>
      <c r="T286" s="2">
        <f t="shared" si="18"/>
        <v>11061.857142857276</v>
      </c>
      <c r="U286" s="2">
        <f t="shared" si="19"/>
        <v>600000</v>
      </c>
      <c r="V286" s="2">
        <f t="shared" si="34"/>
        <v>92482481.27106832</v>
      </c>
      <c r="W286" s="2">
        <f t="shared" si="20"/>
        <v>588938.14285714924</v>
      </c>
      <c r="X286" s="2">
        <f t="shared" ref="X286:X385" si="51">SUM(U286-W286)</f>
        <v>11061.857142850757</v>
      </c>
      <c r="Y286" s="2">
        <f t="shared" si="43"/>
        <v>52335291.504441753</v>
      </c>
      <c r="Z286" s="2" t="str">
        <f t="shared" ref="Z286:Z385" si="52">IF(V286&lt;Y286,"HERE","MEEP")</f>
        <v>MEEP</v>
      </c>
      <c r="AA286" s="2">
        <f>IF(Z286="HERE",Y286,AA285+Graph!$G$1*1000)</f>
        <v>80960961.504442006</v>
      </c>
      <c r="AB286" s="2">
        <f t="shared" si="21"/>
        <v>420000</v>
      </c>
      <c r="AC286" s="2">
        <f t="shared" si="44"/>
        <v>50667873.128210932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216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1319250.6924369633</v>
      </c>
      <c r="G287" s="2">
        <f t="shared" si="47"/>
        <v>588938.14285714284</v>
      </c>
      <c r="H287" s="2">
        <f t="shared" si="45"/>
        <v>142542223.4139258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3004509.1428571451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1347194.9939976037</v>
      </c>
      <c r="Q287" s="2">
        <f t="shared" si="48"/>
        <v>600000</v>
      </c>
      <c r="R287" s="2">
        <f t="shared" si="46"/>
        <v>145417772.7755101</v>
      </c>
      <c r="S287" s="2">
        <f t="shared" ref="S287:S385" si="58">SUM(H287-H286)</f>
        <v>588938.14285713434</v>
      </c>
      <c r="T287" s="2">
        <f t="shared" ref="T287:T385" si="59">SUM(L287-L286)</f>
        <v>11061.857142857276</v>
      </c>
      <c r="U287" s="2">
        <f t="shared" ref="U287:U385" si="60">SUM(R287-R286)</f>
        <v>600000</v>
      </c>
      <c r="V287" s="2">
        <f t="shared" si="34"/>
        <v>93071419.413925469</v>
      </c>
      <c r="W287" s="2">
        <f t="shared" ref="W287:W385" si="61">SUM(V287-V286)</f>
        <v>588938.14285714924</v>
      </c>
      <c r="X287" s="2">
        <f t="shared" si="51"/>
        <v>11061.857142850757</v>
      </c>
      <c r="Y287" s="2">
        <f t="shared" ref="Y287:Y350" si="62">IF(COUNT($C288)=0,IF(COUNT($C287)=1,C287,SUM(Y286+X287)),C287)</f>
        <v>52346353.361584604</v>
      </c>
      <c r="Z287" s="2" t="str">
        <f t="shared" si="52"/>
        <v>MEEP</v>
      </c>
      <c r="AA287" s="2">
        <f>IF(Z287="HERE",Y287,AA286+Graph!$G$1*1000)</f>
        <v>81380961.504442006</v>
      </c>
      <c r="AB287" s="2">
        <f t="shared" ref="AB287:AB385" si="63">SUM(AA287-AA286)</f>
        <v>420000</v>
      </c>
      <c r="AC287" s="2">
        <f t="shared" ref="AC287:AC350" si="64">IF(Z288="HERE",V287,AC286)</f>
        <v>50667873.128210932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217</v>
      </c>
      <c r="C288" s="7"/>
      <c r="D288" s="2" t="e">
        <f t="shared" si="55"/>
        <v>#N/A</v>
      </c>
      <c r="E288" s="2" t="e">
        <f t="shared" si="22"/>
        <v>#N/A</v>
      </c>
      <c r="F288" s="2">
        <v>1323265.0086434484</v>
      </c>
      <c r="G288" s="2">
        <f t="shared" si="47"/>
        <v>588938.14285714284</v>
      </c>
      <c r="H288" s="2">
        <f t="shared" ref="H288:H351" si="65">IF(COUNT($C289)=0,IF(COUNT($C288)=1,C288,SUM(H287+G288)),C288)</f>
        <v>143131161.55678293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3015571.0000000023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1351311.7707082927</v>
      </c>
      <c r="Q288" s="2">
        <f t="shared" si="48"/>
        <v>600000</v>
      </c>
      <c r="R288" s="2">
        <f t="shared" ref="R288:R351" si="66">IF(COUNT($C289)=0,IF(COUNT($C288)=1,M288,SUM(R287+Q288)),M288)</f>
        <v>146017772.7755101</v>
      </c>
      <c r="S288" s="2">
        <f t="shared" si="58"/>
        <v>588938.14285713434</v>
      </c>
      <c r="T288" s="2">
        <f t="shared" si="59"/>
        <v>11061.857142857276</v>
      </c>
      <c r="U288" s="2">
        <f t="shared" si="60"/>
        <v>600000</v>
      </c>
      <c r="V288" s="2">
        <f t="shared" si="34"/>
        <v>93660357.556782618</v>
      </c>
      <c r="W288" s="2">
        <f t="shared" si="61"/>
        <v>588938.14285714924</v>
      </c>
      <c r="X288" s="2">
        <f t="shared" si="51"/>
        <v>11061.857142850757</v>
      </c>
      <c r="Y288" s="2">
        <f t="shared" si="62"/>
        <v>52357415.218727455</v>
      </c>
      <c r="Z288" s="2" t="str">
        <f t="shared" si="52"/>
        <v>MEEP</v>
      </c>
      <c r="AA288" s="2">
        <f>IF(Z288="HERE",Y288,AA287+Graph!$G$1*1000)</f>
        <v>81800961.504442006</v>
      </c>
      <c r="AB288" s="2">
        <f t="shared" si="63"/>
        <v>420000</v>
      </c>
      <c r="AC288" s="2">
        <f t="shared" si="64"/>
        <v>50667873.128210932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218</v>
      </c>
      <c r="C289" s="7"/>
      <c r="D289" s="2" t="e">
        <f t="shared" si="55"/>
        <v>#N/A</v>
      </c>
      <c r="E289" s="2" t="e">
        <f t="shared" si="22"/>
        <v>#N/A</v>
      </c>
      <c r="F289" s="2">
        <v>1327279.3248499334</v>
      </c>
      <c r="G289" s="2">
        <f t="shared" si="47"/>
        <v>588938.14285714284</v>
      </c>
      <c r="H289" s="2">
        <f t="shared" si="65"/>
        <v>143720099.69964007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3026632.8571428596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1355428.547418952</v>
      </c>
      <c r="Q289" s="2">
        <f t="shared" si="48"/>
        <v>600000</v>
      </c>
      <c r="R289" s="2">
        <f t="shared" si="66"/>
        <v>146617772.7755101</v>
      </c>
      <c r="S289" s="2">
        <f t="shared" si="58"/>
        <v>588938.14285713434</v>
      </c>
      <c r="T289" s="2">
        <f t="shared" si="59"/>
        <v>11061.857142857276</v>
      </c>
      <c r="U289" s="2">
        <f t="shared" si="60"/>
        <v>600000</v>
      </c>
      <c r="V289" s="2">
        <f t="shared" si="34"/>
        <v>94249295.699639767</v>
      </c>
      <c r="W289" s="2">
        <f t="shared" si="61"/>
        <v>588938.14285714924</v>
      </c>
      <c r="X289" s="2">
        <f t="shared" si="51"/>
        <v>11061.857142850757</v>
      </c>
      <c r="Y289" s="2">
        <f t="shared" si="62"/>
        <v>52368477.075870305</v>
      </c>
      <c r="Z289" s="2" t="str">
        <f t="shared" si="52"/>
        <v>MEEP</v>
      </c>
      <c r="AA289" s="2">
        <f>IF(Z289="HERE",Y289,AA288+Graph!$G$1*1000)</f>
        <v>82220961.504442006</v>
      </c>
      <c r="AB289" s="2">
        <f t="shared" si="63"/>
        <v>420000</v>
      </c>
      <c r="AC289" s="2">
        <f t="shared" si="64"/>
        <v>50667873.128210932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219</v>
      </c>
      <c r="C290" s="7"/>
      <c r="D290" s="2" t="e">
        <f t="shared" si="55"/>
        <v>#N/A</v>
      </c>
      <c r="E290" s="2" t="e">
        <f t="shared" si="22"/>
        <v>#N/A</v>
      </c>
      <c r="F290" s="2">
        <v>1331293.6410564184</v>
      </c>
      <c r="G290" s="2">
        <f t="shared" si="47"/>
        <v>588938.14285714284</v>
      </c>
      <c r="H290" s="2">
        <f t="shared" si="65"/>
        <v>144309037.8424972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3037694.7142857169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1359545.3241296411</v>
      </c>
      <c r="Q290" s="2">
        <f t="shared" si="48"/>
        <v>600000</v>
      </c>
      <c r="R290" s="2">
        <f t="shared" si="66"/>
        <v>147217772.7755101</v>
      </c>
      <c r="S290" s="2">
        <f t="shared" si="58"/>
        <v>588938.14285713434</v>
      </c>
      <c r="T290" s="2">
        <f t="shared" si="59"/>
        <v>11061.857142857276</v>
      </c>
      <c r="U290" s="2">
        <f t="shared" si="60"/>
        <v>600000</v>
      </c>
      <c r="V290" s="2">
        <f t="shared" si="34"/>
        <v>94838233.842496917</v>
      </c>
      <c r="W290" s="2">
        <f t="shared" si="61"/>
        <v>588938.14285714924</v>
      </c>
      <c r="X290" s="2">
        <f t="shared" si="51"/>
        <v>11061.857142850757</v>
      </c>
      <c r="Y290" s="2">
        <f t="shared" si="62"/>
        <v>52379538.933013156</v>
      </c>
      <c r="Z290" s="2" t="str">
        <f t="shared" si="52"/>
        <v>MEEP</v>
      </c>
      <c r="AA290" s="2">
        <f>IF(Z290="HERE",Y290,AA289+Graph!$G$1*1000)</f>
        <v>82640961.504442006</v>
      </c>
      <c r="AB290" s="2">
        <f t="shared" si="63"/>
        <v>420000</v>
      </c>
      <c r="AC290" s="2">
        <f t="shared" si="64"/>
        <v>50667873.128210932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220</v>
      </c>
      <c r="C291" s="7"/>
      <c r="D291" s="2" t="e">
        <f t="shared" si="55"/>
        <v>#N/A</v>
      </c>
      <c r="E291" s="2" t="e">
        <f t="shared" si="22"/>
        <v>#N/A</v>
      </c>
      <c r="F291" s="2">
        <v>1335307.9572629035</v>
      </c>
      <c r="G291" s="2">
        <f t="shared" si="47"/>
        <v>588938.14285714284</v>
      </c>
      <c r="H291" s="2">
        <f t="shared" si="65"/>
        <v>144897975.98535433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3048756.5714285742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1363662.1008403301</v>
      </c>
      <c r="Q291" s="2">
        <f t="shared" si="48"/>
        <v>600000</v>
      </c>
      <c r="R291" s="2">
        <f t="shared" si="66"/>
        <v>147817772.7755101</v>
      </c>
      <c r="S291" s="2">
        <f t="shared" si="58"/>
        <v>588938.14285713434</v>
      </c>
      <c r="T291" s="2">
        <f t="shared" si="59"/>
        <v>11061.857142857276</v>
      </c>
      <c r="U291" s="2">
        <f t="shared" si="60"/>
        <v>600000</v>
      </c>
      <c r="V291" s="2">
        <f t="shared" si="34"/>
        <v>95427171.985354066</v>
      </c>
      <c r="W291" s="2">
        <f t="shared" si="61"/>
        <v>588938.14285714924</v>
      </c>
      <c r="X291" s="2">
        <f t="shared" si="51"/>
        <v>11061.857142850757</v>
      </c>
      <c r="Y291" s="2">
        <f t="shared" si="62"/>
        <v>52390600.790156007</v>
      </c>
      <c r="Z291" s="2" t="str">
        <f t="shared" si="52"/>
        <v>MEEP</v>
      </c>
      <c r="AA291" s="2">
        <f>IF(Z291="HERE",Y291,AA290+Graph!$G$1*1000)</f>
        <v>83060961.504442006</v>
      </c>
      <c r="AB291" s="2">
        <f t="shared" si="63"/>
        <v>420000</v>
      </c>
      <c r="AC291" s="2">
        <f t="shared" si="64"/>
        <v>50667873.128210932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221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1339322.2734693885</v>
      </c>
      <c r="G292" s="2">
        <f t="shared" si="47"/>
        <v>588938.14285714284</v>
      </c>
      <c r="H292" s="2">
        <f t="shared" si="65"/>
        <v>145486914.12821147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3059818.4285714314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1367778.8775510192</v>
      </c>
      <c r="Q292" s="2">
        <f t="shared" si="48"/>
        <v>600000</v>
      </c>
      <c r="R292" s="2">
        <f t="shared" si="66"/>
        <v>148417772.7755101</v>
      </c>
      <c r="S292" s="2">
        <f t="shared" si="58"/>
        <v>588938.14285713434</v>
      </c>
      <c r="T292" s="2">
        <f t="shared" si="59"/>
        <v>11061.857142857276</v>
      </c>
      <c r="U292" s="2">
        <f t="shared" si="60"/>
        <v>600000</v>
      </c>
      <c r="V292" s="2">
        <f t="shared" si="34"/>
        <v>96016110.128211215</v>
      </c>
      <c r="W292" s="2">
        <f t="shared" si="61"/>
        <v>588938.14285714924</v>
      </c>
      <c r="X292" s="2">
        <f t="shared" si="51"/>
        <v>11061.857142850757</v>
      </c>
      <c r="Y292" s="2">
        <f t="shared" si="62"/>
        <v>52401662.647298858</v>
      </c>
      <c r="Z292" s="2" t="str">
        <f t="shared" si="52"/>
        <v>MEEP</v>
      </c>
      <c r="AA292" s="2">
        <f>IF(Z292="HERE",Y292,AA291+Graph!$G$1*1000)</f>
        <v>83480961.504442006</v>
      </c>
      <c r="AB292" s="2">
        <f t="shared" si="63"/>
        <v>420000</v>
      </c>
      <c r="AC292" s="2">
        <f t="shared" si="64"/>
        <v>50667873.128210932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222</v>
      </c>
      <c r="C293" s="7"/>
      <c r="D293" s="2" t="e">
        <f t="shared" si="55"/>
        <v>#N/A</v>
      </c>
      <c r="E293" s="2" t="e">
        <f t="shared" si="67"/>
        <v>#N/A</v>
      </c>
      <c r="F293" s="2">
        <v>1343336.5896758735</v>
      </c>
      <c r="G293" s="2">
        <f t="shared" si="47"/>
        <v>588938.14285714284</v>
      </c>
      <c r="H293" s="2">
        <f t="shared" si="65"/>
        <v>146075852.2710686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3070880.2857142887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1371895.6542617083</v>
      </c>
      <c r="Q293" s="2">
        <f t="shared" si="48"/>
        <v>600000</v>
      </c>
      <c r="R293" s="2">
        <f t="shared" si="66"/>
        <v>149017772.7755101</v>
      </c>
      <c r="S293" s="2">
        <f t="shared" si="58"/>
        <v>588938.14285713434</v>
      </c>
      <c r="T293" s="2">
        <f t="shared" si="59"/>
        <v>11061.857142857276</v>
      </c>
      <c r="U293" s="2">
        <f t="shared" si="60"/>
        <v>600000</v>
      </c>
      <c r="V293" s="2">
        <f t="shared" si="34"/>
        <v>96605048.271068364</v>
      </c>
      <c r="W293" s="2">
        <f t="shared" si="61"/>
        <v>588938.14285714924</v>
      </c>
      <c r="X293" s="2">
        <f t="shared" si="51"/>
        <v>11061.857142850757</v>
      </c>
      <c r="Y293" s="2">
        <f t="shared" si="62"/>
        <v>52412724.504441708</v>
      </c>
      <c r="Z293" s="2" t="str">
        <f t="shared" si="52"/>
        <v>MEEP</v>
      </c>
      <c r="AA293" s="2">
        <f>IF(Z293="HERE",Y293,AA292+Graph!$G$1*1000)</f>
        <v>83900961.504442006</v>
      </c>
      <c r="AB293" s="2">
        <f t="shared" si="63"/>
        <v>420000</v>
      </c>
      <c r="AC293" s="2">
        <f t="shared" si="64"/>
        <v>50667873.128210932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223</v>
      </c>
      <c r="C294" s="7"/>
      <c r="D294" s="2" t="e">
        <f t="shared" si="55"/>
        <v>#N/A</v>
      </c>
      <c r="E294" s="2" t="e">
        <f t="shared" si="67"/>
        <v>#N/A</v>
      </c>
      <c r="F294" s="2">
        <v>1347350.9058823586</v>
      </c>
      <c r="G294" s="2">
        <f t="shared" ref="G294:G357" si="70">IF(F294&gt;600000,$AK$31*1000,F294)</f>
        <v>588938.14285714284</v>
      </c>
      <c r="H294" s="2">
        <f t="shared" si="65"/>
        <v>146664790.41392574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3081942.142857146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1376012.4309723973</v>
      </c>
      <c r="Q294" s="2">
        <f t="shared" ref="Q294:Q357" si="71">IF(P294&gt;600000,600000,P294)</f>
        <v>600000</v>
      </c>
      <c r="R294" s="2">
        <f t="shared" si="66"/>
        <v>149617772.7755101</v>
      </c>
      <c r="S294" s="2">
        <f t="shared" si="58"/>
        <v>588938.14285713434</v>
      </c>
      <c r="T294" s="2">
        <f t="shared" si="59"/>
        <v>11061.857142857276</v>
      </c>
      <c r="U294" s="2">
        <f t="shared" si="60"/>
        <v>600000</v>
      </c>
      <c r="V294" s="2">
        <f t="shared" si="34"/>
        <v>97193986.413925514</v>
      </c>
      <c r="W294" s="2">
        <f t="shared" si="61"/>
        <v>588938.14285714924</v>
      </c>
      <c r="X294" s="2">
        <f t="shared" si="51"/>
        <v>11061.857142850757</v>
      </c>
      <c r="Y294" s="2">
        <f t="shared" si="62"/>
        <v>52423786.361584559</v>
      </c>
      <c r="Z294" s="2" t="str">
        <f t="shared" si="52"/>
        <v>MEEP</v>
      </c>
      <c r="AA294" s="2">
        <f>IF(Z294="HERE",Y294,AA293+Graph!$G$1*1000)</f>
        <v>84320961.504442006</v>
      </c>
      <c r="AB294" s="2">
        <f t="shared" si="63"/>
        <v>420000</v>
      </c>
      <c r="AC294" s="2">
        <f t="shared" si="64"/>
        <v>50667873.128210932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224</v>
      </c>
      <c r="C295" s="7"/>
      <c r="D295" s="2" t="e">
        <f t="shared" si="55"/>
        <v>#N/A</v>
      </c>
      <c r="E295" s="2" t="e">
        <f t="shared" si="67"/>
        <v>#N/A</v>
      </c>
      <c r="F295" s="2">
        <v>1351365.2220888138</v>
      </c>
      <c r="G295" s="2">
        <f t="shared" si="70"/>
        <v>588938.14285714284</v>
      </c>
      <c r="H295" s="2">
        <f t="shared" si="65"/>
        <v>147253728.55678287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3093004.0000000033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1380129.2076830566</v>
      </c>
      <c r="Q295" s="2">
        <f t="shared" si="71"/>
        <v>600000</v>
      </c>
      <c r="R295" s="2">
        <f t="shared" si="66"/>
        <v>150217772.7755101</v>
      </c>
      <c r="S295" s="2">
        <f t="shared" si="58"/>
        <v>588938.14285713434</v>
      </c>
      <c r="T295" s="2">
        <f t="shared" si="59"/>
        <v>11061.857142857276</v>
      </c>
      <c r="U295" s="2">
        <f t="shared" si="60"/>
        <v>600000</v>
      </c>
      <c r="V295" s="2">
        <f t="shared" si="34"/>
        <v>97782924.556782663</v>
      </c>
      <c r="W295" s="2">
        <f t="shared" si="61"/>
        <v>588938.14285714924</v>
      </c>
      <c r="X295" s="2">
        <f t="shared" si="51"/>
        <v>11061.857142850757</v>
      </c>
      <c r="Y295" s="2">
        <f t="shared" si="62"/>
        <v>52434848.21872741</v>
      </c>
      <c r="Z295" s="2" t="str">
        <f t="shared" si="52"/>
        <v>MEEP</v>
      </c>
      <c r="AA295" s="2">
        <f>IF(Z295="HERE",Y295,AA294+Graph!$G$1*1000)</f>
        <v>84740961.504442006</v>
      </c>
      <c r="AB295" s="2">
        <f t="shared" si="63"/>
        <v>420000</v>
      </c>
      <c r="AC295" s="2">
        <f t="shared" si="64"/>
        <v>50667873.128210932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225</v>
      </c>
      <c r="C296" s="7"/>
      <c r="D296" s="2" t="e">
        <f t="shared" si="55"/>
        <v>#N/A</v>
      </c>
      <c r="E296" s="2" t="e">
        <f t="shared" si="67"/>
        <v>#N/A</v>
      </c>
      <c r="F296" s="2">
        <v>1355379.5382952988</v>
      </c>
      <c r="G296" s="2">
        <f t="shared" si="70"/>
        <v>588938.14285714284</v>
      </c>
      <c r="H296" s="2">
        <f t="shared" si="65"/>
        <v>147842666.69964001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3104065.8571428605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1384245.9843937457</v>
      </c>
      <c r="Q296" s="2">
        <f t="shared" si="71"/>
        <v>600000</v>
      </c>
      <c r="R296" s="2">
        <f t="shared" si="66"/>
        <v>150817772.7755101</v>
      </c>
      <c r="S296" s="2">
        <f t="shared" si="58"/>
        <v>588938.14285713434</v>
      </c>
      <c r="T296" s="2">
        <f t="shared" si="59"/>
        <v>11061.857142857276</v>
      </c>
      <c r="U296" s="2">
        <f t="shared" si="60"/>
        <v>600000</v>
      </c>
      <c r="V296" s="2">
        <f t="shared" si="34"/>
        <v>98371862.699639812</v>
      </c>
      <c r="W296" s="2">
        <f t="shared" si="61"/>
        <v>588938.14285714924</v>
      </c>
      <c r="X296" s="2">
        <f t="shared" si="51"/>
        <v>11061.857142850757</v>
      </c>
      <c r="Y296" s="2">
        <f t="shared" si="62"/>
        <v>52445910.075870261</v>
      </c>
      <c r="Z296" s="2" t="str">
        <f t="shared" si="52"/>
        <v>MEEP</v>
      </c>
      <c r="AA296" s="2">
        <f>IF(Z296="HERE",Y296,AA295+Graph!$G$1*1000)</f>
        <v>85160961.504442006</v>
      </c>
      <c r="AB296" s="2">
        <f t="shared" si="63"/>
        <v>420000</v>
      </c>
      <c r="AC296" s="2">
        <f t="shared" si="64"/>
        <v>50667873.128210932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226</v>
      </c>
      <c r="C297" s="7"/>
      <c r="D297" s="2" t="e">
        <f t="shared" si="55"/>
        <v>#N/A</v>
      </c>
      <c r="E297" s="2" t="e">
        <f t="shared" si="67"/>
        <v>#N/A</v>
      </c>
      <c r="F297" s="2">
        <v>1359393.8545017838</v>
      </c>
      <c r="G297" s="2">
        <f t="shared" si="70"/>
        <v>588938.14285714284</v>
      </c>
      <c r="H297" s="2">
        <f t="shared" si="65"/>
        <v>148431604.84249714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3115127.7142857178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1388362.7611044347</v>
      </c>
      <c r="Q297" s="2">
        <f t="shared" si="71"/>
        <v>600000</v>
      </c>
      <c r="R297" s="2">
        <f t="shared" si="66"/>
        <v>151417772.7755101</v>
      </c>
      <c r="S297" s="2">
        <f t="shared" si="58"/>
        <v>588938.14285713434</v>
      </c>
      <c r="T297" s="2">
        <f t="shared" si="59"/>
        <v>11061.857142857276</v>
      </c>
      <c r="U297" s="2">
        <f t="shared" si="60"/>
        <v>600000</v>
      </c>
      <c r="V297" s="2">
        <f t="shared" si="34"/>
        <v>98960800.842496961</v>
      </c>
      <c r="W297" s="2">
        <f t="shared" si="61"/>
        <v>588938.14285714924</v>
      </c>
      <c r="X297" s="2">
        <f t="shared" si="51"/>
        <v>11061.857142850757</v>
      </c>
      <c r="Y297" s="2">
        <f t="shared" si="62"/>
        <v>52456971.933013111</v>
      </c>
      <c r="Z297" s="2" t="str">
        <f t="shared" si="52"/>
        <v>MEEP</v>
      </c>
      <c r="AA297" s="2">
        <f>IF(Z297="HERE",Y297,AA296+Graph!$G$1*1000)</f>
        <v>85580961.504442006</v>
      </c>
      <c r="AB297" s="2">
        <f t="shared" si="63"/>
        <v>420000</v>
      </c>
      <c r="AC297" s="2">
        <f t="shared" si="64"/>
        <v>50667873.128210932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227</v>
      </c>
      <c r="C298" s="7"/>
      <c r="D298" s="2" t="e">
        <f t="shared" si="55"/>
        <v>#N/A</v>
      </c>
      <c r="E298" s="2" t="e">
        <f t="shared" si="67"/>
        <v>#N/A</v>
      </c>
      <c r="F298" s="2">
        <v>1363408.1707082689</v>
      </c>
      <c r="G298" s="2">
        <f t="shared" si="70"/>
        <v>588938.14285714284</v>
      </c>
      <c r="H298" s="2">
        <f t="shared" si="65"/>
        <v>149020542.98535427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3126189.5714285751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1392479.5378151238</v>
      </c>
      <c r="Q298" s="2">
        <f t="shared" si="71"/>
        <v>600000</v>
      </c>
      <c r="R298" s="2">
        <f t="shared" si="66"/>
        <v>152017772.7755101</v>
      </c>
      <c r="S298" s="2">
        <f t="shared" si="58"/>
        <v>588938.14285713434</v>
      </c>
      <c r="T298" s="2">
        <f t="shared" si="59"/>
        <v>11061.857142857276</v>
      </c>
      <c r="U298" s="2">
        <f t="shared" si="60"/>
        <v>600000</v>
      </c>
      <c r="V298" s="2">
        <f t="shared" si="34"/>
        <v>99549738.985354111</v>
      </c>
      <c r="W298" s="2">
        <f t="shared" si="61"/>
        <v>588938.14285714924</v>
      </c>
      <c r="X298" s="2">
        <f t="shared" si="51"/>
        <v>11061.857142850757</v>
      </c>
      <c r="Y298" s="2">
        <f t="shared" si="62"/>
        <v>52468033.790155962</v>
      </c>
      <c r="Z298" s="2" t="str">
        <f t="shared" si="52"/>
        <v>MEEP</v>
      </c>
      <c r="AA298" s="2">
        <f>IF(Z298="HERE",Y298,AA297+Graph!$G$1*1000)</f>
        <v>86000961.504442006</v>
      </c>
      <c r="AB298" s="2">
        <f t="shared" si="63"/>
        <v>420000</v>
      </c>
      <c r="AC298" s="2">
        <f t="shared" si="64"/>
        <v>50667873.128210932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228</v>
      </c>
      <c r="C299" s="7"/>
      <c r="D299" s="2" t="e">
        <f t="shared" si="55"/>
        <v>#N/A</v>
      </c>
      <c r="E299" s="2" t="e">
        <f t="shared" si="67"/>
        <v>#N/A</v>
      </c>
      <c r="F299" s="2">
        <v>1367422.4869147539</v>
      </c>
      <c r="G299" s="2">
        <f t="shared" si="70"/>
        <v>588938.14285714284</v>
      </c>
      <c r="H299" s="2">
        <f t="shared" si="65"/>
        <v>149609481.12821141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3137251.4285714324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1396596.3145258129</v>
      </c>
      <c r="Q299" s="2">
        <f t="shared" si="71"/>
        <v>600000</v>
      </c>
      <c r="R299" s="2">
        <f t="shared" si="66"/>
        <v>152617772.7755101</v>
      </c>
      <c r="S299" s="2">
        <f t="shared" si="58"/>
        <v>588938.14285713434</v>
      </c>
      <c r="T299" s="2">
        <f t="shared" si="59"/>
        <v>11061.857142857276</v>
      </c>
      <c r="U299" s="2">
        <f t="shared" si="60"/>
        <v>600000</v>
      </c>
      <c r="V299" s="2">
        <f t="shared" si="34"/>
        <v>100138677.12821126</v>
      </c>
      <c r="W299" s="2">
        <f t="shared" si="61"/>
        <v>588938.14285714924</v>
      </c>
      <c r="X299" s="2">
        <f t="shared" si="51"/>
        <v>11061.857142850757</v>
      </c>
      <c r="Y299" s="2">
        <f t="shared" si="62"/>
        <v>52479095.647298813</v>
      </c>
      <c r="Z299" s="2" t="str">
        <f t="shared" si="52"/>
        <v>MEEP</v>
      </c>
      <c r="AA299" s="2">
        <f>IF(Z299="HERE",Y299,AA298+Graph!$G$1*1000)</f>
        <v>86420961.504442006</v>
      </c>
      <c r="AB299" s="2">
        <f t="shared" si="63"/>
        <v>420000</v>
      </c>
      <c r="AC299" s="2">
        <f t="shared" si="64"/>
        <v>50667873.128210932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229</v>
      </c>
      <c r="C300" s="7"/>
      <c r="D300" s="2" t="e">
        <f t="shared" si="55"/>
        <v>#N/A</v>
      </c>
      <c r="E300" s="2" t="e">
        <f t="shared" si="67"/>
        <v>#N/A</v>
      </c>
      <c r="F300" s="2">
        <v>1371436.8031212389</v>
      </c>
      <c r="G300" s="2">
        <f t="shared" si="70"/>
        <v>588938.14285714284</v>
      </c>
      <c r="H300" s="2">
        <f t="shared" si="65"/>
        <v>150198419.27106854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3148313.2857142896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1400713.0912365019</v>
      </c>
      <c r="Q300" s="2">
        <f t="shared" si="71"/>
        <v>600000</v>
      </c>
      <c r="R300" s="2">
        <f t="shared" si="66"/>
        <v>153217772.7755101</v>
      </c>
      <c r="S300" s="2">
        <f t="shared" si="58"/>
        <v>588938.14285713434</v>
      </c>
      <c r="T300" s="2">
        <f t="shared" si="59"/>
        <v>11061.857142857276</v>
      </c>
      <c r="U300" s="2">
        <f t="shared" si="60"/>
        <v>600000</v>
      </c>
      <c r="V300" s="2">
        <f t="shared" si="34"/>
        <v>100727615.27106841</v>
      </c>
      <c r="W300" s="2">
        <f t="shared" si="61"/>
        <v>588938.14285714924</v>
      </c>
      <c r="X300" s="2">
        <f t="shared" si="51"/>
        <v>11061.857142850757</v>
      </c>
      <c r="Y300" s="2">
        <f t="shared" si="62"/>
        <v>52490157.504441664</v>
      </c>
      <c r="Z300" s="2" t="str">
        <f t="shared" si="52"/>
        <v>MEEP</v>
      </c>
      <c r="AA300" s="2">
        <f>IF(Z300="HERE",Y300,AA299+Graph!$G$1*1000)</f>
        <v>86840961.504442006</v>
      </c>
      <c r="AB300" s="2">
        <f t="shared" si="63"/>
        <v>420000</v>
      </c>
      <c r="AC300" s="2">
        <f t="shared" si="64"/>
        <v>50667873.128210932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230</v>
      </c>
      <c r="C301" s="7"/>
      <c r="D301" s="2" t="e">
        <f t="shared" si="55"/>
        <v>#N/A</v>
      </c>
      <c r="E301" s="2" t="e">
        <f t="shared" si="67"/>
        <v>#N/A</v>
      </c>
      <c r="F301" s="2">
        <v>1375451.119327724</v>
      </c>
      <c r="G301" s="2">
        <f t="shared" si="70"/>
        <v>588938.14285714284</v>
      </c>
      <c r="H301" s="2">
        <f t="shared" si="65"/>
        <v>150787357.41392568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3159375.1428571469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1404829.867947191</v>
      </c>
      <c r="Q301" s="2">
        <f t="shared" si="71"/>
        <v>600000</v>
      </c>
      <c r="R301" s="2">
        <f t="shared" si="66"/>
        <v>153817772.7755101</v>
      </c>
      <c r="S301" s="2">
        <f t="shared" si="58"/>
        <v>588938.14285713434</v>
      </c>
      <c r="T301" s="2">
        <f t="shared" si="59"/>
        <v>11061.857142857276</v>
      </c>
      <c r="U301" s="2">
        <f t="shared" si="60"/>
        <v>600000</v>
      </c>
      <c r="V301" s="2">
        <f t="shared" si="34"/>
        <v>101316553.41392556</v>
      </c>
      <c r="W301" s="2">
        <f t="shared" si="61"/>
        <v>588938.14285714924</v>
      </c>
      <c r="X301" s="2">
        <f t="shared" si="51"/>
        <v>11061.857142850757</v>
      </c>
      <c r="Y301" s="2">
        <f t="shared" si="62"/>
        <v>52501219.361584514</v>
      </c>
      <c r="Z301" s="2" t="str">
        <f t="shared" si="52"/>
        <v>MEEP</v>
      </c>
      <c r="AA301" s="2">
        <f>IF(Z301="HERE",Y301,AA300+Graph!$G$1*1000)</f>
        <v>87260961.504442006</v>
      </c>
      <c r="AB301" s="2">
        <f t="shared" si="63"/>
        <v>420000</v>
      </c>
      <c r="AC301" s="2">
        <f t="shared" si="64"/>
        <v>50667873.128210932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231</v>
      </c>
      <c r="C302" s="7"/>
      <c r="D302" s="2" t="e">
        <f t="shared" si="55"/>
        <v>#N/A</v>
      </c>
      <c r="E302" s="2" t="e">
        <f t="shared" si="67"/>
        <v>#N/A</v>
      </c>
      <c r="F302" s="2">
        <v>1379465.435534209</v>
      </c>
      <c r="G302" s="2">
        <f t="shared" si="70"/>
        <v>588938.14285714284</v>
      </c>
      <c r="H302" s="2">
        <f t="shared" si="65"/>
        <v>151376295.55678281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3170437.0000000042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1408946.6446578503</v>
      </c>
      <c r="Q302" s="2">
        <f t="shared" si="71"/>
        <v>600000</v>
      </c>
      <c r="R302" s="2">
        <f t="shared" si="66"/>
        <v>154417772.7755101</v>
      </c>
      <c r="S302" s="2">
        <f t="shared" si="58"/>
        <v>588938.14285713434</v>
      </c>
      <c r="T302" s="2">
        <f t="shared" si="59"/>
        <v>11061.857142857276</v>
      </c>
      <c r="U302" s="2">
        <f t="shared" si="60"/>
        <v>600000</v>
      </c>
      <c r="V302" s="2">
        <f t="shared" si="34"/>
        <v>101905491.55678271</v>
      </c>
      <c r="W302" s="2">
        <f t="shared" si="61"/>
        <v>588938.14285714924</v>
      </c>
      <c r="X302" s="2">
        <f t="shared" si="51"/>
        <v>11061.857142850757</v>
      </c>
      <c r="Y302" s="2">
        <f t="shared" si="62"/>
        <v>52512281.218727365</v>
      </c>
      <c r="Z302" s="2" t="str">
        <f t="shared" si="52"/>
        <v>MEEP</v>
      </c>
      <c r="AA302" s="2">
        <f>IF(Z302="HERE",Y302,AA301+Graph!$G$1*1000)</f>
        <v>87680961.504442006</v>
      </c>
      <c r="AB302" s="2">
        <f t="shared" si="63"/>
        <v>420000</v>
      </c>
      <c r="AC302" s="2">
        <f t="shared" si="64"/>
        <v>50667873.128210932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232</v>
      </c>
      <c r="C303" s="7"/>
      <c r="D303" s="2" t="e">
        <f t="shared" si="55"/>
        <v>#N/A</v>
      </c>
      <c r="E303" s="2" t="e">
        <f t="shared" si="67"/>
        <v>#N/A</v>
      </c>
      <c r="F303" s="2">
        <v>1383479.751740694</v>
      </c>
      <c r="G303" s="2">
        <f t="shared" si="70"/>
        <v>588938.14285714284</v>
      </c>
      <c r="H303" s="2">
        <f t="shared" si="65"/>
        <v>151965233.69963995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3181498.8571428615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1413063.4213685393</v>
      </c>
      <c r="Q303" s="2">
        <f t="shared" si="71"/>
        <v>600000</v>
      </c>
      <c r="R303" s="2">
        <f t="shared" si="66"/>
        <v>155017772.7755101</v>
      </c>
      <c r="S303" s="2">
        <f t="shared" si="58"/>
        <v>588938.14285713434</v>
      </c>
      <c r="T303" s="2">
        <f t="shared" si="59"/>
        <v>11061.857142857276</v>
      </c>
      <c r="U303" s="2">
        <f t="shared" si="60"/>
        <v>600000</v>
      </c>
      <c r="V303" s="2">
        <f t="shared" si="34"/>
        <v>102494429.69963986</v>
      </c>
      <c r="W303" s="2">
        <f t="shared" si="61"/>
        <v>588938.14285714924</v>
      </c>
      <c r="X303" s="2">
        <f t="shared" si="51"/>
        <v>11061.857142850757</v>
      </c>
      <c r="Y303" s="2">
        <f t="shared" si="62"/>
        <v>52523343.075870216</v>
      </c>
      <c r="Z303" s="2" t="str">
        <f t="shared" si="52"/>
        <v>MEEP</v>
      </c>
      <c r="AA303" s="2">
        <f>IF(Z303="HERE",Y303,AA302+Graph!$G$1*1000)</f>
        <v>88100961.504442006</v>
      </c>
      <c r="AB303" s="2">
        <f t="shared" si="63"/>
        <v>420000</v>
      </c>
      <c r="AC303" s="2">
        <f t="shared" si="64"/>
        <v>50667873.128210932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233</v>
      </c>
      <c r="C304" s="7"/>
      <c r="D304" s="2" t="e">
        <f t="shared" si="55"/>
        <v>#N/A</v>
      </c>
      <c r="E304" s="2" t="e">
        <f t="shared" si="67"/>
        <v>#N/A</v>
      </c>
      <c r="F304" s="2">
        <v>1387494.0679471791</v>
      </c>
      <c r="G304" s="2">
        <f t="shared" si="70"/>
        <v>588938.14285714284</v>
      </c>
      <c r="H304" s="2">
        <f t="shared" si="65"/>
        <v>152554171.84249708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3192560.7142857187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1417180.1980792284</v>
      </c>
      <c r="Q304" s="2">
        <f t="shared" si="71"/>
        <v>600000</v>
      </c>
      <c r="R304" s="2">
        <f t="shared" si="66"/>
        <v>155617772.7755101</v>
      </c>
      <c r="S304" s="2">
        <f t="shared" si="58"/>
        <v>588938.14285713434</v>
      </c>
      <c r="T304" s="2">
        <f t="shared" si="59"/>
        <v>11061.857142857276</v>
      </c>
      <c r="U304" s="2">
        <f t="shared" si="60"/>
        <v>600000</v>
      </c>
      <c r="V304" s="2">
        <f t="shared" si="34"/>
        <v>103083367.84249701</v>
      </c>
      <c r="W304" s="2">
        <f t="shared" si="61"/>
        <v>588938.14285714924</v>
      </c>
      <c r="X304" s="2">
        <f t="shared" si="51"/>
        <v>11061.857142850757</v>
      </c>
      <c r="Y304" s="2">
        <f t="shared" si="62"/>
        <v>52534404.933013067</v>
      </c>
      <c r="Z304" s="2" t="str">
        <f t="shared" si="52"/>
        <v>MEEP</v>
      </c>
      <c r="AA304" s="2">
        <f>IF(Z304="HERE",Y304,AA303+Graph!$G$1*1000)</f>
        <v>88520961.504442006</v>
      </c>
      <c r="AB304" s="2">
        <f t="shared" si="63"/>
        <v>420000</v>
      </c>
      <c r="AC304" s="2">
        <f t="shared" si="64"/>
        <v>50667873.128210932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234</v>
      </c>
      <c r="C305" s="7"/>
      <c r="D305" s="2" t="e">
        <f t="shared" si="55"/>
        <v>#N/A</v>
      </c>
      <c r="E305" s="2" t="e">
        <f t="shared" si="67"/>
        <v>#N/A</v>
      </c>
      <c r="F305" s="2">
        <v>1391508.3841536641</v>
      </c>
      <c r="G305" s="2">
        <f t="shared" si="70"/>
        <v>588938.14285714284</v>
      </c>
      <c r="H305" s="2">
        <f t="shared" si="65"/>
        <v>153143109.98535421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3203622.571428576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1421296.9747899175</v>
      </c>
      <c r="Q305" s="2">
        <f t="shared" si="71"/>
        <v>600000</v>
      </c>
      <c r="R305" s="2">
        <f t="shared" si="66"/>
        <v>156217772.7755101</v>
      </c>
      <c r="S305" s="2">
        <f t="shared" si="58"/>
        <v>588938.14285713434</v>
      </c>
      <c r="T305" s="2">
        <f t="shared" si="59"/>
        <v>11061.857142857276</v>
      </c>
      <c r="U305" s="2">
        <f t="shared" si="60"/>
        <v>600000</v>
      </c>
      <c r="V305" s="2">
        <f t="shared" si="34"/>
        <v>103672305.98535416</v>
      </c>
      <c r="W305" s="2">
        <f t="shared" si="61"/>
        <v>588938.14285714924</v>
      </c>
      <c r="X305" s="2">
        <f t="shared" si="51"/>
        <v>11061.857142850757</v>
      </c>
      <c r="Y305" s="2">
        <f t="shared" si="62"/>
        <v>52545466.790155917</v>
      </c>
      <c r="Z305" s="2" t="str">
        <f t="shared" si="52"/>
        <v>MEEP</v>
      </c>
      <c r="AA305" s="2">
        <f>IF(Z305="HERE",Y305,AA304+Graph!$G$1*1000)</f>
        <v>88940961.504442006</v>
      </c>
      <c r="AB305" s="2">
        <f t="shared" si="63"/>
        <v>420000</v>
      </c>
      <c r="AC305" s="2">
        <f t="shared" si="64"/>
        <v>50667873.128210932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235</v>
      </c>
      <c r="C306" s="7"/>
      <c r="D306" s="2" t="e">
        <f t="shared" si="55"/>
        <v>#N/A</v>
      </c>
      <c r="E306" s="2" t="e">
        <f t="shared" si="67"/>
        <v>#N/A</v>
      </c>
      <c r="F306" s="2">
        <v>1395522.7003601491</v>
      </c>
      <c r="G306" s="2">
        <f t="shared" si="70"/>
        <v>588938.14285714284</v>
      </c>
      <c r="H306" s="2">
        <f t="shared" si="65"/>
        <v>153732048.12821135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3214684.4285714333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1425413.7515006065</v>
      </c>
      <c r="Q306" s="2">
        <f t="shared" si="71"/>
        <v>600000</v>
      </c>
      <c r="R306" s="2">
        <f t="shared" si="66"/>
        <v>156817772.7755101</v>
      </c>
      <c r="S306" s="2">
        <f t="shared" si="58"/>
        <v>588938.14285713434</v>
      </c>
      <c r="T306" s="2">
        <f t="shared" si="59"/>
        <v>11061.857142857276</v>
      </c>
      <c r="U306" s="2">
        <f t="shared" si="60"/>
        <v>600000</v>
      </c>
      <c r="V306" s="2">
        <f t="shared" si="34"/>
        <v>104261244.1282113</v>
      </c>
      <c r="W306" s="2">
        <f t="shared" si="61"/>
        <v>588938.14285714924</v>
      </c>
      <c r="X306" s="2">
        <f t="shared" si="51"/>
        <v>11061.857142850757</v>
      </c>
      <c r="Y306" s="2">
        <f t="shared" si="62"/>
        <v>52556528.647298768</v>
      </c>
      <c r="Z306" s="2" t="str">
        <f t="shared" si="52"/>
        <v>MEEP</v>
      </c>
      <c r="AA306" s="2">
        <f>IF(Z306="HERE",Y306,AA305+Graph!$G$1*1000)</f>
        <v>89360961.504442006</v>
      </c>
      <c r="AB306" s="2">
        <f t="shared" si="63"/>
        <v>420000</v>
      </c>
      <c r="AC306" s="2">
        <f t="shared" si="64"/>
        <v>50667873.128210932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236</v>
      </c>
      <c r="C307" s="7"/>
      <c r="D307" s="2" t="e">
        <f t="shared" si="55"/>
        <v>#N/A</v>
      </c>
      <c r="E307" s="2" t="e">
        <f t="shared" si="67"/>
        <v>#N/A</v>
      </c>
      <c r="F307" s="2">
        <v>1399537.0165666044</v>
      </c>
      <c r="G307" s="2">
        <f t="shared" si="70"/>
        <v>588938.14285714284</v>
      </c>
      <c r="H307" s="2">
        <f t="shared" si="65"/>
        <v>154320986.27106848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3225746.2857142906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1429530.5282112956</v>
      </c>
      <c r="Q307" s="2">
        <f t="shared" si="71"/>
        <v>600000</v>
      </c>
      <c r="R307" s="2">
        <f t="shared" si="66"/>
        <v>157417772.7755101</v>
      </c>
      <c r="S307" s="2">
        <f t="shared" si="58"/>
        <v>588938.14285713434</v>
      </c>
      <c r="T307" s="2">
        <f t="shared" si="59"/>
        <v>11061.857142857276</v>
      </c>
      <c r="U307" s="2">
        <f t="shared" si="60"/>
        <v>600000</v>
      </c>
      <c r="V307" s="2">
        <f t="shared" si="34"/>
        <v>104850182.27106845</v>
      </c>
      <c r="W307" s="2">
        <f t="shared" si="61"/>
        <v>588938.14285714924</v>
      </c>
      <c r="X307" s="2">
        <f t="shared" si="51"/>
        <v>11061.857142850757</v>
      </c>
      <c r="Y307" s="2">
        <f t="shared" si="62"/>
        <v>52567590.504441619</v>
      </c>
      <c r="Z307" s="2" t="str">
        <f t="shared" si="52"/>
        <v>MEEP</v>
      </c>
      <c r="AA307" s="2">
        <f>IF(Z307="HERE",Y307,AA306+Graph!$G$1*1000)</f>
        <v>89780961.504442006</v>
      </c>
      <c r="AB307" s="2">
        <f t="shared" si="63"/>
        <v>420000</v>
      </c>
      <c r="AC307" s="2">
        <f t="shared" si="64"/>
        <v>50667873.128210932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237</v>
      </c>
      <c r="C308" s="7"/>
      <c r="D308" s="2" t="e">
        <f t="shared" si="55"/>
        <v>#N/A</v>
      </c>
      <c r="E308" s="2" t="e">
        <f t="shared" si="67"/>
        <v>#N/A</v>
      </c>
      <c r="F308" s="2">
        <v>1403551.3327730894</v>
      </c>
      <c r="G308" s="2">
        <f t="shared" si="70"/>
        <v>588938.14285714284</v>
      </c>
      <c r="H308" s="2">
        <f t="shared" si="65"/>
        <v>154909924.41392562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3236808.1428571478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1433647.3049219549</v>
      </c>
      <c r="Q308" s="2">
        <f t="shared" si="71"/>
        <v>600000</v>
      </c>
      <c r="R308" s="2">
        <f t="shared" si="66"/>
        <v>158017772.7755101</v>
      </c>
      <c r="S308" s="2">
        <f t="shared" si="58"/>
        <v>588938.14285713434</v>
      </c>
      <c r="T308" s="2">
        <f t="shared" si="59"/>
        <v>11061.857142857276</v>
      </c>
      <c r="U308" s="2">
        <f t="shared" si="60"/>
        <v>600000</v>
      </c>
      <c r="V308" s="2">
        <f t="shared" si="34"/>
        <v>105439120.4139256</v>
      </c>
      <c r="W308" s="2">
        <f t="shared" si="61"/>
        <v>588938.14285714924</v>
      </c>
      <c r="X308" s="2">
        <f t="shared" si="51"/>
        <v>11061.857142850757</v>
      </c>
      <c r="Y308" s="2">
        <f t="shared" si="62"/>
        <v>52578652.36158447</v>
      </c>
      <c r="Z308" s="2" t="str">
        <f t="shared" si="52"/>
        <v>MEEP</v>
      </c>
      <c r="AA308" s="2">
        <f>IF(Z308="HERE",Y308,AA307+Graph!$G$1*1000)</f>
        <v>90200961.504442006</v>
      </c>
      <c r="AB308" s="2">
        <f t="shared" si="63"/>
        <v>420000</v>
      </c>
      <c r="AC308" s="2">
        <f t="shared" si="64"/>
        <v>50667873.128210932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238</v>
      </c>
      <c r="C309" s="7"/>
      <c r="D309" s="2" t="e">
        <f t="shared" si="55"/>
        <v>#N/A</v>
      </c>
      <c r="E309" s="2" t="e">
        <f t="shared" si="67"/>
        <v>#N/A</v>
      </c>
      <c r="F309" s="2">
        <v>1407565.6489795744</v>
      </c>
      <c r="G309" s="2">
        <f t="shared" si="70"/>
        <v>588938.14285714284</v>
      </c>
      <c r="H309" s="2">
        <f t="shared" si="65"/>
        <v>155498862.55678275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3247870.0000000051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1437764.0816326439</v>
      </c>
      <c r="Q309" s="2">
        <f t="shared" si="71"/>
        <v>600000</v>
      </c>
      <c r="R309" s="2">
        <f t="shared" si="66"/>
        <v>158617772.7755101</v>
      </c>
      <c r="S309" s="2">
        <f t="shared" si="58"/>
        <v>588938.14285713434</v>
      </c>
      <c r="T309" s="2">
        <f t="shared" si="59"/>
        <v>11061.857142857276</v>
      </c>
      <c r="U309" s="2">
        <f t="shared" si="60"/>
        <v>600000</v>
      </c>
      <c r="V309" s="2">
        <f t="shared" si="34"/>
        <v>106028058.55678275</v>
      </c>
      <c r="W309" s="2">
        <f t="shared" si="61"/>
        <v>588938.14285714924</v>
      </c>
      <c r="X309" s="2">
        <f t="shared" si="51"/>
        <v>11061.857142850757</v>
      </c>
      <c r="Y309" s="2">
        <f t="shared" si="62"/>
        <v>52589714.21872732</v>
      </c>
      <c r="Z309" s="2" t="str">
        <f t="shared" si="52"/>
        <v>MEEP</v>
      </c>
      <c r="AA309" s="2">
        <f>IF(Z309="HERE",Y309,AA308+Graph!$G$1*1000)</f>
        <v>90620961.504442006</v>
      </c>
      <c r="AB309" s="2">
        <f t="shared" si="63"/>
        <v>420000</v>
      </c>
      <c r="AC309" s="2">
        <f t="shared" si="64"/>
        <v>50667873.128210932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239</v>
      </c>
      <c r="C310" s="7"/>
      <c r="D310" s="2" t="e">
        <f t="shared" si="55"/>
        <v>#N/A</v>
      </c>
      <c r="E310" s="2" t="e">
        <f t="shared" si="67"/>
        <v>#N/A</v>
      </c>
      <c r="F310" s="2">
        <v>1411579.9651860595</v>
      </c>
      <c r="G310" s="2">
        <f t="shared" si="70"/>
        <v>588938.14285714284</v>
      </c>
      <c r="H310" s="2">
        <f t="shared" si="65"/>
        <v>156087800.69963989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3258931.8571428624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1441880.858343333</v>
      </c>
      <c r="Q310" s="2">
        <f t="shared" si="71"/>
        <v>600000</v>
      </c>
      <c r="R310" s="2">
        <f t="shared" si="66"/>
        <v>159217772.7755101</v>
      </c>
      <c r="S310" s="2">
        <f t="shared" si="58"/>
        <v>588938.14285713434</v>
      </c>
      <c r="T310" s="2">
        <f t="shared" si="59"/>
        <v>11061.857142857276</v>
      </c>
      <c r="U310" s="2">
        <f t="shared" si="60"/>
        <v>600000</v>
      </c>
      <c r="V310" s="2">
        <f t="shared" si="34"/>
        <v>106616996.6996399</v>
      </c>
      <c r="W310" s="2">
        <f t="shared" si="61"/>
        <v>588938.14285714924</v>
      </c>
      <c r="X310" s="2">
        <f t="shared" si="51"/>
        <v>11061.857142850757</v>
      </c>
      <c r="Y310" s="2">
        <f t="shared" si="62"/>
        <v>52600776.075870171</v>
      </c>
      <c r="Z310" s="2" t="str">
        <f t="shared" si="52"/>
        <v>MEEP</v>
      </c>
      <c r="AA310" s="2">
        <f>IF(Z310="HERE",Y310,AA309+Graph!$G$1*1000)</f>
        <v>91040961.504442006</v>
      </c>
      <c r="AB310" s="2">
        <f t="shared" si="63"/>
        <v>420000</v>
      </c>
      <c r="AC310" s="2">
        <f t="shared" si="64"/>
        <v>50667873.128210932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240</v>
      </c>
      <c r="C311" s="7"/>
      <c r="D311" s="2" t="e">
        <f t="shared" si="55"/>
        <v>#N/A</v>
      </c>
      <c r="E311" s="2" t="e">
        <f t="shared" si="67"/>
        <v>#N/A</v>
      </c>
      <c r="F311" s="2">
        <v>1415594.2813925445</v>
      </c>
      <c r="G311" s="2">
        <f t="shared" si="70"/>
        <v>588938.14285714284</v>
      </c>
      <c r="H311" s="2">
        <f t="shared" si="65"/>
        <v>156676738.84249702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3269993.7142857197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1445997.6350540221</v>
      </c>
      <c r="Q311" s="2">
        <f t="shared" si="71"/>
        <v>600000</v>
      </c>
      <c r="R311" s="2">
        <f t="shared" si="66"/>
        <v>159817772.7755101</v>
      </c>
      <c r="S311" s="2">
        <f t="shared" si="58"/>
        <v>588938.14285713434</v>
      </c>
      <c r="T311" s="2">
        <f t="shared" si="59"/>
        <v>11061.857142857276</v>
      </c>
      <c r="U311" s="2">
        <f t="shared" si="60"/>
        <v>600000</v>
      </c>
      <c r="V311" s="2">
        <f t="shared" si="34"/>
        <v>107205934.84249705</v>
      </c>
      <c r="W311" s="2">
        <f t="shared" si="61"/>
        <v>588938.14285714924</v>
      </c>
      <c r="X311" s="2">
        <f t="shared" si="51"/>
        <v>11061.857142850757</v>
      </c>
      <c r="Y311" s="2">
        <f t="shared" si="62"/>
        <v>52611837.933013022</v>
      </c>
      <c r="Z311" s="2" t="str">
        <f t="shared" si="52"/>
        <v>MEEP</v>
      </c>
      <c r="AA311" s="2">
        <f>IF(Z311="HERE",Y311,AA310+Graph!$G$1*1000)</f>
        <v>91460961.504442006</v>
      </c>
      <c r="AB311" s="2">
        <f t="shared" si="63"/>
        <v>420000</v>
      </c>
      <c r="AC311" s="2">
        <f t="shared" si="64"/>
        <v>50667873.128210932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241</v>
      </c>
      <c r="C312" s="7"/>
      <c r="D312" s="2" t="e">
        <f t="shared" si="55"/>
        <v>#N/A</v>
      </c>
      <c r="E312" s="2" t="e">
        <f t="shared" si="67"/>
        <v>#N/A</v>
      </c>
      <c r="F312" s="2">
        <v>1419608.5975990295</v>
      </c>
      <c r="G312" s="2">
        <f t="shared" si="70"/>
        <v>588938.14285714284</v>
      </c>
      <c r="H312" s="2">
        <f t="shared" si="65"/>
        <v>157265676.98535416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3281055.5714285769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1450114.4117647111</v>
      </c>
      <c r="Q312" s="2">
        <f t="shared" si="71"/>
        <v>600000</v>
      </c>
      <c r="R312" s="2">
        <f t="shared" si="66"/>
        <v>160417772.7755101</v>
      </c>
      <c r="S312" s="2">
        <f t="shared" si="58"/>
        <v>588938.14285713434</v>
      </c>
      <c r="T312" s="2">
        <f t="shared" si="59"/>
        <v>11061.857142857276</v>
      </c>
      <c r="U312" s="2">
        <f t="shared" si="60"/>
        <v>600000</v>
      </c>
      <c r="V312" s="2">
        <f t="shared" si="34"/>
        <v>107794872.9853542</v>
      </c>
      <c r="W312" s="2">
        <f t="shared" si="61"/>
        <v>588938.14285714924</v>
      </c>
      <c r="X312" s="2">
        <f t="shared" si="51"/>
        <v>11061.857142850757</v>
      </c>
      <c r="Y312" s="2">
        <f t="shared" si="62"/>
        <v>52622899.790155873</v>
      </c>
      <c r="Z312" s="2" t="str">
        <f t="shared" si="52"/>
        <v>MEEP</v>
      </c>
      <c r="AA312" s="2">
        <f>IF(Z312="HERE",Y312,AA311+Graph!$G$1*1000)</f>
        <v>91880961.504442006</v>
      </c>
      <c r="AB312" s="2">
        <f t="shared" si="63"/>
        <v>420000</v>
      </c>
      <c r="AC312" s="2">
        <f t="shared" si="64"/>
        <v>50667873.128210932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242</v>
      </c>
      <c r="C313" s="7"/>
      <c r="D313" s="2" t="e">
        <f t="shared" si="55"/>
        <v>#N/A</v>
      </c>
      <c r="E313" s="2" t="e">
        <f t="shared" si="67"/>
        <v>#N/A</v>
      </c>
      <c r="F313" s="2">
        <v>1423622.9138055146</v>
      </c>
      <c r="G313" s="2">
        <f t="shared" si="70"/>
        <v>588938.14285714284</v>
      </c>
      <c r="H313" s="2">
        <f t="shared" si="65"/>
        <v>157854615.12821129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3292117.4285714342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1454231.1884754002</v>
      </c>
      <c r="Q313" s="2">
        <f t="shared" si="71"/>
        <v>600000</v>
      </c>
      <c r="R313" s="2">
        <f t="shared" si="66"/>
        <v>161017772.7755101</v>
      </c>
      <c r="S313" s="2">
        <f t="shared" si="58"/>
        <v>588938.14285713434</v>
      </c>
      <c r="T313" s="2">
        <f t="shared" si="59"/>
        <v>11061.857142857276</v>
      </c>
      <c r="U313" s="2">
        <f t="shared" si="60"/>
        <v>600000</v>
      </c>
      <c r="V313" s="2">
        <f t="shared" si="34"/>
        <v>108383811.12821135</v>
      </c>
      <c r="W313" s="2">
        <f t="shared" si="61"/>
        <v>588938.14285714924</v>
      </c>
      <c r="X313" s="2">
        <f t="shared" si="51"/>
        <v>11061.857142850757</v>
      </c>
      <c r="Y313" s="2">
        <f t="shared" si="62"/>
        <v>52633961.647298723</v>
      </c>
      <c r="Z313" s="2" t="str">
        <f t="shared" si="52"/>
        <v>MEEP</v>
      </c>
      <c r="AA313" s="2">
        <f>IF(Z313="HERE",Y313,AA312+Graph!$G$1*1000)</f>
        <v>92300961.504442006</v>
      </c>
      <c r="AB313" s="2">
        <f t="shared" si="63"/>
        <v>420000</v>
      </c>
      <c r="AC313" s="2">
        <f t="shared" si="64"/>
        <v>50667873.128210932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243</v>
      </c>
      <c r="C314" s="7"/>
      <c r="D314" s="2" t="e">
        <f t="shared" si="55"/>
        <v>#N/A</v>
      </c>
      <c r="E314" s="2" t="e">
        <f t="shared" si="67"/>
        <v>#N/A</v>
      </c>
      <c r="F314" s="2">
        <v>1427637.2300119996</v>
      </c>
      <c r="G314" s="2">
        <f t="shared" si="70"/>
        <v>588938.14285714284</v>
      </c>
      <c r="H314" s="2">
        <f t="shared" si="65"/>
        <v>158443553.27106842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3303179.2857142915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1458347.9651860595</v>
      </c>
      <c r="Q314" s="2">
        <f t="shared" si="71"/>
        <v>600000</v>
      </c>
      <c r="R314" s="2">
        <f t="shared" si="66"/>
        <v>161617772.7755101</v>
      </c>
      <c r="S314" s="2">
        <f t="shared" si="58"/>
        <v>588938.14285713434</v>
      </c>
      <c r="T314" s="2">
        <f t="shared" si="59"/>
        <v>11061.857142857276</v>
      </c>
      <c r="U314" s="2">
        <f t="shared" si="60"/>
        <v>600000</v>
      </c>
      <c r="V314" s="2">
        <f t="shared" si="34"/>
        <v>108972749.2710685</v>
      </c>
      <c r="W314" s="2">
        <f t="shared" si="61"/>
        <v>588938.14285714924</v>
      </c>
      <c r="X314" s="2">
        <f t="shared" si="51"/>
        <v>11061.857142850757</v>
      </c>
      <c r="Y314" s="2">
        <f t="shared" si="62"/>
        <v>52645023.504441574</v>
      </c>
      <c r="Z314" s="2" t="str">
        <f t="shared" si="52"/>
        <v>MEEP</v>
      </c>
      <c r="AA314" s="2">
        <f>IF(Z314="HERE",Y314,AA313+Graph!$G$1*1000)</f>
        <v>92720961.504442006</v>
      </c>
      <c r="AB314" s="2">
        <f t="shared" si="63"/>
        <v>420000</v>
      </c>
      <c r="AC314" s="2">
        <f t="shared" si="64"/>
        <v>50667873.128210932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244</v>
      </c>
      <c r="C315" s="7"/>
      <c r="D315" s="2" t="e">
        <f t="shared" si="55"/>
        <v>#N/A</v>
      </c>
      <c r="E315" s="2" t="e">
        <f t="shared" si="67"/>
        <v>#N/A</v>
      </c>
      <c r="F315" s="2">
        <v>1431651.5462184846</v>
      </c>
      <c r="G315" s="2">
        <f t="shared" si="70"/>
        <v>588938.14285714284</v>
      </c>
      <c r="H315" s="2">
        <f t="shared" si="65"/>
        <v>159032491.41392556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3314241.1428571488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1462464.7418967485</v>
      </c>
      <c r="Q315" s="2">
        <f t="shared" si="71"/>
        <v>600000</v>
      </c>
      <c r="R315" s="2">
        <f t="shared" si="66"/>
        <v>162217772.7755101</v>
      </c>
      <c r="S315" s="2">
        <f t="shared" si="58"/>
        <v>588938.14285713434</v>
      </c>
      <c r="T315" s="2">
        <f t="shared" si="59"/>
        <v>11061.857142857276</v>
      </c>
      <c r="U315" s="2">
        <f t="shared" si="60"/>
        <v>600000</v>
      </c>
      <c r="V315" s="2">
        <f t="shared" si="34"/>
        <v>109561687.41392565</v>
      </c>
      <c r="W315" s="2">
        <f t="shared" si="61"/>
        <v>588938.14285714924</v>
      </c>
      <c r="X315" s="2">
        <f t="shared" si="51"/>
        <v>11061.857142850757</v>
      </c>
      <c r="Y315" s="2">
        <f t="shared" si="62"/>
        <v>52656085.361584425</v>
      </c>
      <c r="Z315" s="2" t="str">
        <f t="shared" si="52"/>
        <v>MEEP</v>
      </c>
      <c r="AA315" s="2">
        <f>IF(Z315="HERE",Y315,AA314+Graph!$G$1*1000)</f>
        <v>93140961.504442006</v>
      </c>
      <c r="AB315" s="2">
        <f t="shared" si="63"/>
        <v>420000</v>
      </c>
      <c r="AC315" s="2">
        <f t="shared" si="64"/>
        <v>50667873.128210932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245</v>
      </c>
      <c r="C316" s="7"/>
      <c r="D316" s="2" t="e">
        <f t="shared" si="55"/>
        <v>#N/A</v>
      </c>
      <c r="E316" s="2" t="e">
        <f t="shared" si="67"/>
        <v>#N/A</v>
      </c>
      <c r="F316" s="2">
        <v>1435665.8624249697</v>
      </c>
      <c r="G316" s="2">
        <f t="shared" si="70"/>
        <v>588938.14285714284</v>
      </c>
      <c r="H316" s="2">
        <f t="shared" si="65"/>
        <v>159621429.55678269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3325303.0000000061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1466581.5186074376</v>
      </c>
      <c r="Q316" s="2">
        <f t="shared" si="71"/>
        <v>600000</v>
      </c>
      <c r="R316" s="2">
        <f t="shared" si="66"/>
        <v>162817772.7755101</v>
      </c>
      <c r="S316" s="2">
        <f t="shared" si="58"/>
        <v>588938.14285713434</v>
      </c>
      <c r="T316" s="2">
        <f t="shared" si="59"/>
        <v>11061.857142857276</v>
      </c>
      <c r="U316" s="2">
        <f t="shared" si="60"/>
        <v>600000</v>
      </c>
      <c r="V316" s="2">
        <f t="shared" si="34"/>
        <v>110150625.5567828</v>
      </c>
      <c r="W316" s="2">
        <f t="shared" si="61"/>
        <v>588938.14285714924</v>
      </c>
      <c r="X316" s="2">
        <f t="shared" si="51"/>
        <v>11061.857142850757</v>
      </c>
      <c r="Y316" s="2">
        <f t="shared" si="62"/>
        <v>52667147.218727276</v>
      </c>
      <c r="Z316" s="2" t="str">
        <f t="shared" si="52"/>
        <v>MEEP</v>
      </c>
      <c r="AA316" s="2">
        <f>IF(Z316="HERE",Y316,AA315+Graph!$G$1*1000)</f>
        <v>93560961.504442006</v>
      </c>
      <c r="AB316" s="2">
        <f t="shared" si="63"/>
        <v>420000</v>
      </c>
      <c r="AC316" s="2">
        <f t="shared" si="64"/>
        <v>50667873.128210932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246</v>
      </c>
      <c r="C317" s="7"/>
      <c r="D317" s="2" t="e">
        <f t="shared" si="55"/>
        <v>#N/A</v>
      </c>
      <c r="E317" s="2" t="e">
        <f t="shared" si="67"/>
        <v>#N/A</v>
      </c>
      <c r="F317" s="2">
        <v>1439680.1786314547</v>
      </c>
      <c r="G317" s="2">
        <f t="shared" si="70"/>
        <v>588938.14285714284</v>
      </c>
      <c r="H317" s="2">
        <f t="shared" si="65"/>
        <v>160210367.69963983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3336364.8571428633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1470698.2953181267</v>
      </c>
      <c r="Q317" s="2">
        <f t="shared" si="71"/>
        <v>600000</v>
      </c>
      <c r="R317" s="2">
        <f t="shared" si="66"/>
        <v>163417772.7755101</v>
      </c>
      <c r="S317" s="2">
        <f t="shared" si="58"/>
        <v>588938.14285713434</v>
      </c>
      <c r="T317" s="2">
        <f t="shared" si="59"/>
        <v>11061.857142857276</v>
      </c>
      <c r="U317" s="2">
        <f t="shared" si="60"/>
        <v>600000</v>
      </c>
      <c r="V317" s="2">
        <f t="shared" si="34"/>
        <v>110739563.69963995</v>
      </c>
      <c r="W317" s="2">
        <f t="shared" si="61"/>
        <v>588938.14285714924</v>
      </c>
      <c r="X317" s="2">
        <f t="shared" si="51"/>
        <v>11061.857142850757</v>
      </c>
      <c r="Y317" s="2">
        <f t="shared" si="62"/>
        <v>52678209.075870126</v>
      </c>
      <c r="Z317" s="2" t="str">
        <f t="shared" si="52"/>
        <v>MEEP</v>
      </c>
      <c r="AA317" s="2">
        <f>IF(Z317="HERE",Y317,AA316+Graph!$G$1*1000)</f>
        <v>93980961.504442006</v>
      </c>
      <c r="AB317" s="2">
        <f t="shared" si="63"/>
        <v>420000</v>
      </c>
      <c r="AC317" s="2">
        <f t="shared" si="64"/>
        <v>50667873.128210932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247</v>
      </c>
      <c r="C318" s="7"/>
      <c r="D318" s="2" t="e">
        <f t="shared" si="55"/>
        <v>#N/A</v>
      </c>
      <c r="E318" s="2" t="e">
        <f t="shared" si="67"/>
        <v>#N/A</v>
      </c>
      <c r="F318" s="2">
        <v>1443694.4948379397</v>
      </c>
      <c r="G318" s="2">
        <f t="shared" si="70"/>
        <v>588938.14285714284</v>
      </c>
      <c r="H318" s="2">
        <f t="shared" si="65"/>
        <v>160799305.84249696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3347426.7142857206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1474815.0720288157</v>
      </c>
      <c r="Q318" s="2">
        <f t="shared" si="71"/>
        <v>600000</v>
      </c>
      <c r="R318" s="2">
        <f t="shared" si="66"/>
        <v>164017772.7755101</v>
      </c>
      <c r="S318" s="2">
        <f t="shared" si="58"/>
        <v>588938.14285713434</v>
      </c>
      <c r="T318" s="2">
        <f t="shared" si="59"/>
        <v>11061.857142857276</v>
      </c>
      <c r="U318" s="2">
        <f t="shared" si="60"/>
        <v>600000</v>
      </c>
      <c r="V318" s="2">
        <f t="shared" si="34"/>
        <v>111328501.8424971</v>
      </c>
      <c r="W318" s="2">
        <f t="shared" si="61"/>
        <v>588938.14285714924</v>
      </c>
      <c r="X318" s="2">
        <f t="shared" si="51"/>
        <v>11061.857142850757</v>
      </c>
      <c r="Y318" s="2">
        <f t="shared" si="62"/>
        <v>52689270.933012977</v>
      </c>
      <c r="Z318" s="2" t="str">
        <f t="shared" si="52"/>
        <v>MEEP</v>
      </c>
      <c r="AA318" s="2">
        <f>IF(Z318="HERE",Y318,AA317+Graph!$G$1*1000)</f>
        <v>94400961.504442006</v>
      </c>
      <c r="AB318" s="2">
        <f t="shared" si="63"/>
        <v>420000</v>
      </c>
      <c r="AC318" s="2">
        <f t="shared" si="64"/>
        <v>50667873.128210932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248</v>
      </c>
      <c r="C319" s="7"/>
      <c r="D319" s="2" t="e">
        <f t="shared" si="55"/>
        <v>#N/A</v>
      </c>
      <c r="E319" s="2" t="e">
        <f t="shared" si="67"/>
        <v>#N/A</v>
      </c>
      <c r="F319" s="2">
        <v>1447708.811044395</v>
      </c>
      <c r="G319" s="2">
        <f t="shared" si="70"/>
        <v>588938.14285714284</v>
      </c>
      <c r="H319" s="2">
        <f t="shared" si="65"/>
        <v>161388243.9853541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3358488.5714285779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1478931.8487395048</v>
      </c>
      <c r="Q319" s="2">
        <f t="shared" si="71"/>
        <v>600000</v>
      </c>
      <c r="R319" s="2">
        <f t="shared" si="66"/>
        <v>164617772.7755101</v>
      </c>
      <c r="S319" s="2">
        <f t="shared" si="58"/>
        <v>588938.14285713434</v>
      </c>
      <c r="T319" s="2">
        <f t="shared" si="59"/>
        <v>11061.857142857276</v>
      </c>
      <c r="U319" s="2">
        <f t="shared" si="60"/>
        <v>600000</v>
      </c>
      <c r="V319" s="2">
        <f t="shared" si="34"/>
        <v>111917439.98535424</v>
      </c>
      <c r="W319" s="2">
        <f t="shared" si="61"/>
        <v>588938.14285714924</v>
      </c>
      <c r="X319" s="2">
        <f t="shared" si="51"/>
        <v>11061.857142850757</v>
      </c>
      <c r="Y319" s="2">
        <f t="shared" si="62"/>
        <v>52700332.790155828</v>
      </c>
      <c r="Z319" s="2" t="str">
        <f t="shared" si="52"/>
        <v>MEEP</v>
      </c>
      <c r="AA319" s="2">
        <f>IF(Z319="HERE",Y319,AA318+Graph!$G$1*1000)</f>
        <v>94820961.504442006</v>
      </c>
      <c r="AB319" s="2">
        <f t="shared" si="63"/>
        <v>420000</v>
      </c>
      <c r="AC319" s="2">
        <f t="shared" si="64"/>
        <v>50667873.128210932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249</v>
      </c>
      <c r="C320" s="7"/>
      <c r="D320" s="2" t="e">
        <f t="shared" si="55"/>
        <v>#N/A</v>
      </c>
      <c r="E320" s="2" t="e">
        <f t="shared" si="67"/>
        <v>#N/A</v>
      </c>
      <c r="F320" s="2">
        <v>1451723.12725088</v>
      </c>
      <c r="G320" s="2">
        <f t="shared" si="70"/>
        <v>588938.14285714284</v>
      </c>
      <c r="H320" s="2">
        <f t="shared" si="65"/>
        <v>161977182.12821123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3369550.4285714352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1483048.6254501641</v>
      </c>
      <c r="Q320" s="2">
        <f t="shared" si="71"/>
        <v>600000</v>
      </c>
      <c r="R320" s="2">
        <f t="shared" si="66"/>
        <v>165217772.7755101</v>
      </c>
      <c r="S320" s="2">
        <f t="shared" si="58"/>
        <v>588938.14285713434</v>
      </c>
      <c r="T320" s="2">
        <f t="shared" si="59"/>
        <v>11061.857142857276</v>
      </c>
      <c r="U320" s="2">
        <f t="shared" si="60"/>
        <v>600000</v>
      </c>
      <c r="V320" s="2">
        <f t="shared" si="34"/>
        <v>112506378.12821139</v>
      </c>
      <c r="W320" s="2">
        <f t="shared" si="61"/>
        <v>588938.14285714924</v>
      </c>
      <c r="X320" s="2">
        <f t="shared" si="51"/>
        <v>11061.857142850757</v>
      </c>
      <c r="Y320" s="2">
        <f t="shared" si="62"/>
        <v>52711394.647298679</v>
      </c>
      <c r="Z320" s="2" t="str">
        <f t="shared" si="52"/>
        <v>MEEP</v>
      </c>
      <c r="AA320" s="2">
        <f>IF(Z320="HERE",Y320,AA319+Graph!$G$1*1000)</f>
        <v>95240961.504442006</v>
      </c>
      <c r="AB320" s="2">
        <f t="shared" si="63"/>
        <v>420000</v>
      </c>
      <c r="AC320" s="2">
        <f t="shared" si="64"/>
        <v>50667873.128210932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250</v>
      </c>
      <c r="C321" s="7"/>
      <c r="D321" s="2" t="e">
        <f t="shared" si="55"/>
        <v>#N/A</v>
      </c>
      <c r="E321" s="2" t="e">
        <f t="shared" si="67"/>
        <v>#N/A</v>
      </c>
      <c r="F321" s="2">
        <v>1455737.443457365</v>
      </c>
      <c r="G321" s="2">
        <f t="shared" si="70"/>
        <v>588938.14285714284</v>
      </c>
      <c r="H321" s="2">
        <f t="shared" si="65"/>
        <v>162566120.27106836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3380612.2857142924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1487165.4021608531</v>
      </c>
      <c r="Q321" s="2">
        <f t="shared" si="71"/>
        <v>600000</v>
      </c>
      <c r="R321" s="2">
        <f t="shared" si="66"/>
        <v>165817772.7755101</v>
      </c>
      <c r="S321" s="2">
        <f t="shared" si="58"/>
        <v>588938.14285713434</v>
      </c>
      <c r="T321" s="2">
        <f t="shared" si="59"/>
        <v>11061.857142857276</v>
      </c>
      <c r="U321" s="2">
        <f t="shared" si="60"/>
        <v>600000</v>
      </c>
      <c r="V321" s="2">
        <f t="shared" si="34"/>
        <v>113095316.27106854</v>
      </c>
      <c r="W321" s="2">
        <f t="shared" si="61"/>
        <v>588938.14285714924</v>
      </c>
      <c r="X321" s="2">
        <f t="shared" si="51"/>
        <v>11061.857142850757</v>
      </c>
      <c r="Y321" s="2">
        <f t="shared" si="62"/>
        <v>52722456.50444153</v>
      </c>
      <c r="Z321" s="2" t="str">
        <f t="shared" si="52"/>
        <v>MEEP</v>
      </c>
      <c r="AA321" s="2">
        <f>IF(Z321="HERE",Y321,AA320+Graph!$G$1*1000)</f>
        <v>95660961.504442006</v>
      </c>
      <c r="AB321" s="2">
        <f t="shared" si="63"/>
        <v>420000</v>
      </c>
      <c r="AC321" s="2">
        <f t="shared" si="64"/>
        <v>50667873.128210932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251</v>
      </c>
      <c r="C322" s="7"/>
      <c r="D322" s="2" t="e">
        <f t="shared" si="55"/>
        <v>#N/A</v>
      </c>
      <c r="E322" s="2" t="e">
        <f t="shared" si="67"/>
        <v>#N/A</v>
      </c>
      <c r="F322" s="2">
        <v>1459751.7596638501</v>
      </c>
      <c r="G322" s="2">
        <f t="shared" si="70"/>
        <v>588938.14285714284</v>
      </c>
      <c r="H322" s="2">
        <f t="shared" si="65"/>
        <v>163155058.4139255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3391674.1428571497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1491282.1788715422</v>
      </c>
      <c r="Q322" s="2">
        <f t="shared" si="71"/>
        <v>600000</v>
      </c>
      <c r="R322" s="2">
        <f t="shared" si="66"/>
        <v>166417772.7755101</v>
      </c>
      <c r="S322" s="2">
        <f t="shared" si="58"/>
        <v>588938.14285713434</v>
      </c>
      <c r="T322" s="2">
        <f t="shared" si="59"/>
        <v>11061.857142857276</v>
      </c>
      <c r="U322" s="2">
        <f t="shared" si="60"/>
        <v>600000</v>
      </c>
      <c r="V322" s="2">
        <f t="shared" si="34"/>
        <v>113684254.41392569</v>
      </c>
      <c r="W322" s="2">
        <f t="shared" si="61"/>
        <v>588938.14285714924</v>
      </c>
      <c r="X322" s="2">
        <f t="shared" si="51"/>
        <v>11061.857142850757</v>
      </c>
      <c r="Y322" s="2">
        <f t="shared" si="62"/>
        <v>52733518.36158438</v>
      </c>
      <c r="Z322" s="2" t="str">
        <f t="shared" si="52"/>
        <v>MEEP</v>
      </c>
      <c r="AA322" s="2">
        <f>IF(Z322="HERE",Y322,AA321+Graph!$G$1*1000)</f>
        <v>96080961.504442006</v>
      </c>
      <c r="AB322" s="2">
        <f t="shared" si="63"/>
        <v>420000</v>
      </c>
      <c r="AC322" s="2">
        <f t="shared" si="64"/>
        <v>50667873.128210932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252</v>
      </c>
      <c r="C323" s="7"/>
      <c r="D323" s="2" t="e">
        <f t="shared" si="55"/>
        <v>#N/A</v>
      </c>
      <c r="E323" s="2" t="e">
        <f t="shared" si="67"/>
        <v>#N/A</v>
      </c>
      <c r="F323" s="2">
        <v>1463766.0758703351</v>
      </c>
      <c r="G323" s="2">
        <f t="shared" si="70"/>
        <v>588938.14285714284</v>
      </c>
      <c r="H323" s="2">
        <f t="shared" si="65"/>
        <v>163743996.55678263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3402736.000000007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1495398.9555822313</v>
      </c>
      <c r="Q323" s="2">
        <f t="shared" si="71"/>
        <v>600000</v>
      </c>
      <c r="R323" s="2">
        <f t="shared" si="66"/>
        <v>167017772.7755101</v>
      </c>
      <c r="S323" s="2">
        <f t="shared" si="58"/>
        <v>588938.14285713434</v>
      </c>
      <c r="T323" s="2">
        <f t="shared" si="59"/>
        <v>11061.857142857276</v>
      </c>
      <c r="U323" s="2">
        <f t="shared" si="60"/>
        <v>600000</v>
      </c>
      <c r="V323" s="2">
        <f t="shared" si="34"/>
        <v>114273192.55678284</v>
      </c>
      <c r="W323" s="2">
        <f t="shared" si="61"/>
        <v>588938.14285714924</v>
      </c>
      <c r="X323" s="2">
        <f t="shared" si="51"/>
        <v>11061.857142850757</v>
      </c>
      <c r="Y323" s="2">
        <f t="shared" si="62"/>
        <v>52744580.218727231</v>
      </c>
      <c r="Z323" s="2" t="str">
        <f t="shared" si="52"/>
        <v>MEEP</v>
      </c>
      <c r="AA323" s="2">
        <f>IF(Z323="HERE",Y323,AA322+Graph!$G$1*1000)</f>
        <v>96500961.504442006</v>
      </c>
      <c r="AB323" s="2">
        <f t="shared" si="63"/>
        <v>420000</v>
      </c>
      <c r="AC323" s="2">
        <f t="shared" si="64"/>
        <v>50667873.128210932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253</v>
      </c>
      <c r="C324" s="7"/>
      <c r="D324" s="2" t="e">
        <f t="shared" si="55"/>
        <v>#N/A</v>
      </c>
      <c r="E324" s="2" t="e">
        <f t="shared" si="67"/>
        <v>#N/A</v>
      </c>
      <c r="F324" s="2">
        <v>1467780.3920768201</v>
      </c>
      <c r="G324" s="2">
        <f t="shared" si="70"/>
        <v>588938.14285714284</v>
      </c>
      <c r="H324" s="2">
        <f t="shared" si="65"/>
        <v>164332934.69963977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3413797.8571428643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1499515.7322929204</v>
      </c>
      <c r="Q324" s="2">
        <f t="shared" si="71"/>
        <v>600000</v>
      </c>
      <c r="R324" s="2">
        <f t="shared" si="66"/>
        <v>167617772.7755101</v>
      </c>
      <c r="S324" s="2">
        <f t="shared" si="58"/>
        <v>588938.14285713434</v>
      </c>
      <c r="T324" s="2">
        <f t="shared" si="59"/>
        <v>11061.857142857276</v>
      </c>
      <c r="U324" s="2">
        <f t="shared" si="60"/>
        <v>600000</v>
      </c>
      <c r="V324" s="2">
        <f t="shared" si="34"/>
        <v>114862130.69963999</v>
      </c>
      <c r="W324" s="2">
        <f t="shared" si="61"/>
        <v>588938.14285714924</v>
      </c>
      <c r="X324" s="2">
        <f t="shared" si="51"/>
        <v>11061.857142850757</v>
      </c>
      <c r="Y324" s="2">
        <f t="shared" si="62"/>
        <v>52755642.075870082</v>
      </c>
      <c r="Z324" s="2" t="str">
        <f t="shared" si="52"/>
        <v>MEEP</v>
      </c>
      <c r="AA324" s="2">
        <f>IF(Z324="HERE",Y324,AA323+Graph!$G$1*1000)</f>
        <v>96920961.504442006</v>
      </c>
      <c r="AB324" s="2">
        <f t="shared" si="63"/>
        <v>420000</v>
      </c>
      <c r="AC324" s="2">
        <f t="shared" si="64"/>
        <v>50667873.128210932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254</v>
      </c>
      <c r="C325" s="7"/>
      <c r="D325" s="2" t="e">
        <f t="shared" si="55"/>
        <v>#N/A</v>
      </c>
      <c r="E325" s="2" t="e">
        <f t="shared" si="67"/>
        <v>#N/A</v>
      </c>
      <c r="F325" s="2">
        <v>1471794.7082833052</v>
      </c>
      <c r="G325" s="2">
        <f t="shared" si="70"/>
        <v>588938.14285714284</v>
      </c>
      <c r="H325" s="2">
        <f t="shared" si="65"/>
        <v>164921872.8424969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3424859.7142857215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1503632.5090036094</v>
      </c>
      <c r="Q325" s="2">
        <f t="shared" si="71"/>
        <v>600000</v>
      </c>
      <c r="R325" s="2">
        <f t="shared" si="66"/>
        <v>168217772.7755101</v>
      </c>
      <c r="S325" s="2">
        <f t="shared" si="58"/>
        <v>588938.14285713434</v>
      </c>
      <c r="T325" s="2">
        <f t="shared" si="59"/>
        <v>11061.857142857276</v>
      </c>
      <c r="U325" s="2">
        <f t="shared" si="60"/>
        <v>600000</v>
      </c>
      <c r="V325" s="2">
        <f t="shared" si="34"/>
        <v>115451068.84249714</v>
      </c>
      <c r="W325" s="2">
        <f t="shared" si="61"/>
        <v>588938.14285714924</v>
      </c>
      <c r="X325" s="2">
        <f t="shared" si="51"/>
        <v>11061.857142850757</v>
      </c>
      <c r="Y325" s="2">
        <f t="shared" si="62"/>
        <v>52766703.933012933</v>
      </c>
      <c r="Z325" s="2" t="str">
        <f t="shared" si="52"/>
        <v>MEEP</v>
      </c>
      <c r="AA325" s="2">
        <f>IF(Z325="HERE",Y325,AA324+Graph!$G$1*1000)</f>
        <v>97340961.504442006</v>
      </c>
      <c r="AB325" s="2">
        <f t="shared" si="63"/>
        <v>420000</v>
      </c>
      <c r="AC325" s="2">
        <f t="shared" si="64"/>
        <v>50667873.128210932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255</v>
      </c>
      <c r="C326" s="7"/>
      <c r="D326" s="2" t="e">
        <f t="shared" si="55"/>
        <v>#N/A</v>
      </c>
      <c r="E326" s="2" t="e">
        <f t="shared" si="67"/>
        <v>#N/A</v>
      </c>
      <c r="F326" s="2">
        <v>1475809.0244897902</v>
      </c>
      <c r="G326" s="2">
        <f t="shared" si="70"/>
        <v>588938.14285714284</v>
      </c>
      <c r="H326" s="2">
        <f t="shared" si="65"/>
        <v>165510810.98535404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3435921.5714285788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1507749.2857142687</v>
      </c>
      <c r="Q326" s="2">
        <f t="shared" si="71"/>
        <v>600000</v>
      </c>
      <c r="R326" s="2">
        <f t="shared" si="66"/>
        <v>168817772.7755101</v>
      </c>
      <c r="S326" s="2">
        <f t="shared" si="58"/>
        <v>588938.14285713434</v>
      </c>
      <c r="T326" s="2">
        <f t="shared" si="59"/>
        <v>11061.857142857276</v>
      </c>
      <c r="U326" s="2">
        <f t="shared" si="60"/>
        <v>600000</v>
      </c>
      <c r="V326" s="2">
        <f t="shared" si="34"/>
        <v>116040006.98535429</v>
      </c>
      <c r="W326" s="2">
        <f t="shared" si="61"/>
        <v>588938.14285714924</v>
      </c>
      <c r="X326" s="2">
        <f t="shared" si="51"/>
        <v>11061.857142850757</v>
      </c>
      <c r="Y326" s="2">
        <f t="shared" si="62"/>
        <v>52777765.790155783</v>
      </c>
      <c r="Z326" s="2" t="str">
        <f t="shared" si="52"/>
        <v>MEEP</v>
      </c>
      <c r="AA326" s="2">
        <f>IF(Z326="HERE",Y326,AA325+Graph!$G$1*1000)</f>
        <v>97760961.504442006</v>
      </c>
      <c r="AB326" s="2">
        <f t="shared" si="63"/>
        <v>420000</v>
      </c>
      <c r="AC326" s="2">
        <f t="shared" si="64"/>
        <v>50667873.128210932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256</v>
      </c>
      <c r="C327" s="7"/>
      <c r="D327" s="2" t="e">
        <f t="shared" si="55"/>
        <v>#N/A</v>
      </c>
      <c r="E327" s="2" t="e">
        <f t="shared" si="67"/>
        <v>#N/A</v>
      </c>
      <c r="F327" s="2">
        <v>1479823.3406962752</v>
      </c>
      <c r="G327" s="2">
        <f t="shared" si="70"/>
        <v>588938.14285714284</v>
      </c>
      <c r="H327" s="2">
        <f t="shared" si="65"/>
        <v>166099749.12821117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3446983.4285714361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1511866.0624249578</v>
      </c>
      <c r="Q327" s="2">
        <f t="shared" si="71"/>
        <v>600000</v>
      </c>
      <c r="R327" s="2">
        <f t="shared" si="66"/>
        <v>169417772.7755101</v>
      </c>
      <c r="S327" s="2">
        <f t="shared" si="58"/>
        <v>588938.14285713434</v>
      </c>
      <c r="T327" s="2">
        <f t="shared" si="59"/>
        <v>11061.857142857276</v>
      </c>
      <c r="U327" s="2">
        <f t="shared" si="60"/>
        <v>600000</v>
      </c>
      <c r="V327" s="2">
        <f t="shared" si="34"/>
        <v>116628945.12821144</v>
      </c>
      <c r="W327" s="2">
        <f t="shared" si="61"/>
        <v>588938.14285714924</v>
      </c>
      <c r="X327" s="2">
        <f t="shared" si="51"/>
        <v>11061.857142850757</v>
      </c>
      <c r="Y327" s="2">
        <f t="shared" si="62"/>
        <v>52788827.647298634</v>
      </c>
      <c r="Z327" s="2" t="str">
        <f t="shared" si="52"/>
        <v>MEEP</v>
      </c>
      <c r="AA327" s="2">
        <f>IF(Z327="HERE",Y327,AA326+Graph!$G$1*1000)</f>
        <v>98180961.504442006</v>
      </c>
      <c r="AB327" s="2">
        <f t="shared" si="63"/>
        <v>420000</v>
      </c>
      <c r="AC327" s="2">
        <f t="shared" si="64"/>
        <v>50667873.128210932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257</v>
      </c>
      <c r="C328" s="7"/>
      <c r="D328" s="2" t="e">
        <f t="shared" si="55"/>
        <v>#N/A</v>
      </c>
      <c r="E328" s="2" t="e">
        <f t="shared" si="67"/>
        <v>#N/A</v>
      </c>
      <c r="F328" s="2">
        <v>1483837.6569027603</v>
      </c>
      <c r="G328" s="2">
        <f t="shared" si="70"/>
        <v>588938.14285714284</v>
      </c>
      <c r="H328" s="2">
        <f t="shared" si="65"/>
        <v>166688687.2710683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3458045.2857142934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1515982.8391356468</v>
      </c>
      <c r="Q328" s="2">
        <f t="shared" si="71"/>
        <v>600000</v>
      </c>
      <c r="R328" s="2">
        <f t="shared" si="66"/>
        <v>170017772.7755101</v>
      </c>
      <c r="S328" s="2">
        <f t="shared" si="58"/>
        <v>588938.14285713434</v>
      </c>
      <c r="T328" s="2">
        <f t="shared" si="59"/>
        <v>11061.857142857276</v>
      </c>
      <c r="U328" s="2">
        <f t="shared" si="60"/>
        <v>600000</v>
      </c>
      <c r="V328" s="2">
        <f t="shared" si="34"/>
        <v>117217883.27106859</v>
      </c>
      <c r="W328" s="2">
        <f t="shared" si="61"/>
        <v>588938.14285714924</v>
      </c>
      <c r="X328" s="2">
        <f t="shared" si="51"/>
        <v>11061.857142850757</v>
      </c>
      <c r="Y328" s="2">
        <f t="shared" si="62"/>
        <v>52799889.504441485</v>
      </c>
      <c r="Z328" s="2" t="str">
        <f t="shared" si="52"/>
        <v>MEEP</v>
      </c>
      <c r="AA328" s="2">
        <f>IF(Z328="HERE",Y328,AA327+Graph!$G$1*1000)</f>
        <v>98600961.504442006</v>
      </c>
      <c r="AB328" s="2">
        <f t="shared" si="63"/>
        <v>420000</v>
      </c>
      <c r="AC328" s="2">
        <f t="shared" si="64"/>
        <v>50667873.128210932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258</v>
      </c>
      <c r="C329" s="7"/>
      <c r="D329" s="2" t="e">
        <f t="shared" si="55"/>
        <v>#N/A</v>
      </c>
      <c r="E329" s="2" t="e">
        <f t="shared" si="67"/>
        <v>#N/A</v>
      </c>
      <c r="F329" s="2">
        <v>1487851.9731092453</v>
      </c>
      <c r="G329" s="2">
        <f t="shared" si="70"/>
        <v>588938.14285714284</v>
      </c>
      <c r="H329" s="2">
        <f t="shared" si="65"/>
        <v>167277625.41392544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3469107.1428571506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1520099.6158463359</v>
      </c>
      <c r="Q329" s="2">
        <f t="shared" si="71"/>
        <v>600000</v>
      </c>
      <c r="R329" s="2">
        <f t="shared" si="66"/>
        <v>170617772.7755101</v>
      </c>
      <c r="S329" s="2">
        <f t="shared" si="58"/>
        <v>588938.14285713434</v>
      </c>
      <c r="T329" s="2">
        <f t="shared" si="59"/>
        <v>11061.857142857276</v>
      </c>
      <c r="U329" s="2">
        <f t="shared" si="60"/>
        <v>600000</v>
      </c>
      <c r="V329" s="2">
        <f t="shared" si="34"/>
        <v>117806821.41392574</v>
      </c>
      <c r="W329" s="2">
        <f t="shared" si="61"/>
        <v>588938.14285714924</v>
      </c>
      <c r="X329" s="2">
        <f t="shared" si="51"/>
        <v>11061.857142850757</v>
      </c>
      <c r="Y329" s="2">
        <f t="shared" si="62"/>
        <v>52810951.361584336</v>
      </c>
      <c r="Z329" s="2" t="str">
        <f t="shared" si="52"/>
        <v>MEEP</v>
      </c>
      <c r="AA329" s="2">
        <f>IF(Z329="HERE",Y329,AA328+Graph!$G$1*1000)</f>
        <v>99020961.504442006</v>
      </c>
      <c r="AB329" s="2">
        <f t="shared" si="63"/>
        <v>420000</v>
      </c>
      <c r="AC329" s="2">
        <f t="shared" si="64"/>
        <v>50667873.128210932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259</v>
      </c>
      <c r="C330" s="7"/>
      <c r="D330" s="2" t="e">
        <f t="shared" si="55"/>
        <v>#N/A</v>
      </c>
      <c r="E330" s="2" t="e">
        <f t="shared" si="67"/>
        <v>#N/A</v>
      </c>
      <c r="F330" s="2">
        <v>1491866.2893157303</v>
      </c>
      <c r="G330" s="2">
        <f t="shared" si="70"/>
        <v>588938.14285714284</v>
      </c>
      <c r="H330" s="2">
        <f t="shared" si="65"/>
        <v>167866563.55678257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3480169.0000000079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1524216.392557025</v>
      </c>
      <c r="Q330" s="2">
        <f t="shared" si="71"/>
        <v>600000</v>
      </c>
      <c r="R330" s="2">
        <f t="shared" si="66"/>
        <v>171217772.7755101</v>
      </c>
      <c r="S330" s="2">
        <f t="shared" si="58"/>
        <v>588938.14285713434</v>
      </c>
      <c r="T330" s="2">
        <f t="shared" si="59"/>
        <v>11061.857142857276</v>
      </c>
      <c r="U330" s="2">
        <f t="shared" si="60"/>
        <v>600000</v>
      </c>
      <c r="V330" s="2">
        <f t="shared" si="34"/>
        <v>118395759.55678289</v>
      </c>
      <c r="W330" s="2">
        <f t="shared" si="61"/>
        <v>588938.14285714924</v>
      </c>
      <c r="X330" s="2">
        <f t="shared" si="51"/>
        <v>11061.857142850757</v>
      </c>
      <c r="Y330" s="2">
        <f t="shared" si="62"/>
        <v>52822013.218727186</v>
      </c>
      <c r="Z330" s="2" t="str">
        <f t="shared" si="52"/>
        <v>MEEP</v>
      </c>
      <c r="AA330" s="2">
        <f>IF(Z330="HERE",Y330,AA329+Graph!$G$1*1000)</f>
        <v>99440961.504442006</v>
      </c>
      <c r="AB330" s="2">
        <f t="shared" si="63"/>
        <v>420000</v>
      </c>
      <c r="AC330" s="2">
        <f t="shared" si="64"/>
        <v>50667873.128210932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260</v>
      </c>
      <c r="C331" s="7"/>
      <c r="D331" s="2" t="e">
        <f t="shared" si="55"/>
        <v>#N/A</v>
      </c>
      <c r="E331" s="2" t="e">
        <f t="shared" si="67"/>
        <v>#N/A</v>
      </c>
      <c r="F331" s="2">
        <v>1495880.6055222154</v>
      </c>
      <c r="G331" s="2">
        <f t="shared" si="70"/>
        <v>588938.14285714284</v>
      </c>
      <c r="H331" s="2">
        <f t="shared" si="65"/>
        <v>168455501.69963971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3491230.8571428652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1528333.169267714</v>
      </c>
      <c r="Q331" s="2">
        <f t="shared" si="71"/>
        <v>600000</v>
      </c>
      <c r="R331" s="2">
        <f t="shared" si="66"/>
        <v>171817772.7755101</v>
      </c>
      <c r="S331" s="2">
        <f t="shared" si="58"/>
        <v>588938.14285713434</v>
      </c>
      <c r="T331" s="2">
        <f t="shared" si="59"/>
        <v>11061.857142857276</v>
      </c>
      <c r="U331" s="2">
        <f t="shared" si="60"/>
        <v>600000</v>
      </c>
      <c r="V331" s="2">
        <f t="shared" si="34"/>
        <v>118984697.69964004</v>
      </c>
      <c r="W331" s="2">
        <f t="shared" si="61"/>
        <v>588938.14285714924</v>
      </c>
      <c r="X331" s="2">
        <f t="shared" si="51"/>
        <v>11061.857142850757</v>
      </c>
      <c r="Y331" s="2">
        <f t="shared" si="62"/>
        <v>52833075.075870037</v>
      </c>
      <c r="Z331" s="2" t="str">
        <f t="shared" si="52"/>
        <v>MEEP</v>
      </c>
      <c r="AA331" s="2">
        <f>IF(Z331="HERE",Y331,AA330+Graph!$G$1*1000)</f>
        <v>99860961.504442006</v>
      </c>
      <c r="AB331" s="2">
        <f t="shared" si="63"/>
        <v>420000</v>
      </c>
      <c r="AC331" s="2">
        <f t="shared" si="64"/>
        <v>50667873.128210932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261</v>
      </c>
      <c r="C332" s="7"/>
      <c r="D332" s="2" t="e">
        <f t="shared" si="55"/>
        <v>#N/A</v>
      </c>
      <c r="E332" s="2" t="e">
        <f t="shared" si="67"/>
        <v>#N/A</v>
      </c>
      <c r="F332" s="2">
        <v>1499894.9217286706</v>
      </c>
      <c r="G332" s="2">
        <f t="shared" si="70"/>
        <v>588938.14285714284</v>
      </c>
      <c r="H332" s="2">
        <f t="shared" si="65"/>
        <v>169044439.84249684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3502292.7142857225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1532449.9459784031</v>
      </c>
      <c r="Q332" s="2">
        <f t="shared" si="71"/>
        <v>600000</v>
      </c>
      <c r="R332" s="2">
        <f t="shared" si="66"/>
        <v>172417772.7755101</v>
      </c>
      <c r="S332" s="2">
        <f t="shared" si="58"/>
        <v>588938.14285713434</v>
      </c>
      <c r="T332" s="2">
        <f t="shared" si="59"/>
        <v>11061.857142857276</v>
      </c>
      <c r="U332" s="2">
        <f t="shared" si="60"/>
        <v>600000</v>
      </c>
      <c r="V332" s="2">
        <f t="shared" si="34"/>
        <v>119573635.84249718</v>
      </c>
      <c r="W332" s="2">
        <f t="shared" si="61"/>
        <v>588938.14285714924</v>
      </c>
      <c r="X332" s="2">
        <f t="shared" si="51"/>
        <v>11061.857142850757</v>
      </c>
      <c r="Y332" s="2">
        <f t="shared" si="62"/>
        <v>52844136.933012888</v>
      </c>
      <c r="Z332" s="2" t="str">
        <f t="shared" si="52"/>
        <v>MEEP</v>
      </c>
      <c r="AA332" s="2">
        <f>IF(Z332="HERE",Y332,AA331+Graph!$G$1*1000)</f>
        <v>100280961.50444201</v>
      </c>
      <c r="AB332" s="2">
        <f t="shared" si="63"/>
        <v>420000</v>
      </c>
      <c r="AC332" s="2">
        <f t="shared" si="64"/>
        <v>50667873.128210932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262</v>
      </c>
      <c r="C333" s="7"/>
      <c r="D333" s="2" t="e">
        <f t="shared" si="55"/>
        <v>#N/A</v>
      </c>
      <c r="E333" s="2" t="e">
        <f t="shared" si="67"/>
        <v>#N/A</v>
      </c>
      <c r="F333" s="2">
        <v>1503909.2379351556</v>
      </c>
      <c r="G333" s="2">
        <f t="shared" si="70"/>
        <v>588938.14285714284</v>
      </c>
      <c r="H333" s="2">
        <f t="shared" si="65"/>
        <v>169633377.98535398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3513354.5714285797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1536566.7226890624</v>
      </c>
      <c r="Q333" s="2">
        <f t="shared" si="71"/>
        <v>600000</v>
      </c>
      <c r="R333" s="2">
        <f t="shared" si="66"/>
        <v>173017772.7755101</v>
      </c>
      <c r="S333" s="2">
        <f t="shared" si="58"/>
        <v>588938.14285713434</v>
      </c>
      <c r="T333" s="2">
        <f t="shared" si="59"/>
        <v>11061.857142857276</v>
      </c>
      <c r="U333" s="2">
        <f t="shared" si="60"/>
        <v>600000</v>
      </c>
      <c r="V333" s="2">
        <f t="shared" si="34"/>
        <v>120162573.98535433</v>
      </c>
      <c r="W333" s="2">
        <f t="shared" si="61"/>
        <v>588938.14285714924</v>
      </c>
      <c r="X333" s="2">
        <f t="shared" si="51"/>
        <v>11061.857142850757</v>
      </c>
      <c r="Y333" s="2">
        <f t="shared" si="62"/>
        <v>52855198.790155739</v>
      </c>
      <c r="Z333" s="2" t="str">
        <f t="shared" si="52"/>
        <v>MEEP</v>
      </c>
      <c r="AA333" s="2">
        <f>IF(Z333="HERE",Y333,AA332+Graph!$G$1*1000)</f>
        <v>100700961.50444201</v>
      </c>
      <c r="AB333" s="2">
        <f t="shared" si="63"/>
        <v>420000</v>
      </c>
      <c r="AC333" s="2">
        <f t="shared" si="64"/>
        <v>50667873.128210932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263</v>
      </c>
      <c r="C334" s="7"/>
      <c r="D334" s="2" t="e">
        <f t="shared" si="55"/>
        <v>#N/A</v>
      </c>
      <c r="E334" s="2" t="e">
        <f t="shared" si="67"/>
        <v>#N/A</v>
      </c>
      <c r="F334" s="2">
        <v>1507923.5541416407</v>
      </c>
      <c r="G334" s="2">
        <f t="shared" si="70"/>
        <v>588938.14285714284</v>
      </c>
      <c r="H334" s="2">
        <f t="shared" si="65"/>
        <v>170222316.12821111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3524416.428571437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1540683.4993997514</v>
      </c>
      <c r="Q334" s="2">
        <f t="shared" si="71"/>
        <v>600000</v>
      </c>
      <c r="R334" s="2">
        <f t="shared" si="66"/>
        <v>173617772.7755101</v>
      </c>
      <c r="S334" s="2">
        <f t="shared" si="58"/>
        <v>588938.14285713434</v>
      </c>
      <c r="T334" s="2">
        <f t="shared" si="59"/>
        <v>11061.857142857276</v>
      </c>
      <c r="U334" s="2">
        <f t="shared" si="60"/>
        <v>600000</v>
      </c>
      <c r="V334" s="2">
        <f t="shared" si="34"/>
        <v>120751512.12821148</v>
      </c>
      <c r="W334" s="2">
        <f t="shared" si="61"/>
        <v>588938.14285714924</v>
      </c>
      <c r="X334" s="2">
        <f t="shared" si="51"/>
        <v>11061.857142850757</v>
      </c>
      <c r="Y334" s="2">
        <f t="shared" si="62"/>
        <v>52866260.647298589</v>
      </c>
      <c r="Z334" s="2" t="str">
        <f t="shared" si="52"/>
        <v>MEEP</v>
      </c>
      <c r="AA334" s="2">
        <f>IF(Z334="HERE",Y334,AA333+Graph!$G$1*1000)</f>
        <v>101120961.50444201</v>
      </c>
      <c r="AB334" s="2">
        <f t="shared" si="63"/>
        <v>420000</v>
      </c>
      <c r="AC334" s="2">
        <f t="shared" si="64"/>
        <v>50667873.128210932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264</v>
      </c>
      <c r="C335" s="7"/>
      <c r="D335" s="2" t="e">
        <f t="shared" si="55"/>
        <v>#N/A</v>
      </c>
      <c r="E335" s="2" t="e">
        <f t="shared" si="67"/>
        <v>#N/A</v>
      </c>
      <c r="F335" s="2">
        <v>1511937.8703481257</v>
      </c>
      <c r="G335" s="2">
        <f t="shared" si="70"/>
        <v>588938.14285714284</v>
      </c>
      <c r="H335" s="2">
        <f t="shared" si="65"/>
        <v>170811254.27106825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3535478.2857142943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1544800.2761104405</v>
      </c>
      <c r="Q335" s="2">
        <f t="shared" si="71"/>
        <v>600000</v>
      </c>
      <c r="R335" s="2">
        <f t="shared" si="66"/>
        <v>174217772.7755101</v>
      </c>
      <c r="S335" s="2">
        <f t="shared" si="58"/>
        <v>588938.14285713434</v>
      </c>
      <c r="T335" s="2">
        <f t="shared" si="59"/>
        <v>11061.857142857276</v>
      </c>
      <c r="U335" s="2">
        <f t="shared" si="60"/>
        <v>600000</v>
      </c>
      <c r="V335" s="2">
        <f t="shared" si="34"/>
        <v>121340450.27106863</v>
      </c>
      <c r="W335" s="2">
        <f t="shared" si="61"/>
        <v>588938.14285714924</v>
      </c>
      <c r="X335" s="2">
        <f t="shared" si="51"/>
        <v>11061.857142850757</v>
      </c>
      <c r="Y335" s="2">
        <f t="shared" si="62"/>
        <v>52877322.50444144</v>
      </c>
      <c r="Z335" s="2" t="str">
        <f t="shared" si="52"/>
        <v>MEEP</v>
      </c>
      <c r="AA335" s="2">
        <f>IF(Z335="HERE",Y335,AA334+Graph!$G$1*1000)</f>
        <v>101540961.50444201</v>
      </c>
      <c r="AB335" s="2">
        <f t="shared" si="63"/>
        <v>420000</v>
      </c>
      <c r="AC335" s="2">
        <f t="shared" si="64"/>
        <v>50667873.128210932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265</v>
      </c>
      <c r="C336" s="7"/>
      <c r="D336" s="2" t="e">
        <f t="shared" si="55"/>
        <v>#N/A</v>
      </c>
      <c r="E336" s="2" t="e">
        <f t="shared" si="67"/>
        <v>#N/A</v>
      </c>
      <c r="F336" s="2">
        <v>1515952.1865546107</v>
      </c>
      <c r="G336" s="2">
        <f t="shared" si="70"/>
        <v>588938.14285714284</v>
      </c>
      <c r="H336" s="2">
        <f t="shared" si="65"/>
        <v>171400192.41392538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3546540.1428571516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1548917.0528211296</v>
      </c>
      <c r="Q336" s="2">
        <f t="shared" si="71"/>
        <v>600000</v>
      </c>
      <c r="R336" s="2">
        <f t="shared" si="66"/>
        <v>174817772.7755101</v>
      </c>
      <c r="S336" s="2">
        <f t="shared" si="58"/>
        <v>588938.14285713434</v>
      </c>
      <c r="T336" s="2">
        <f t="shared" si="59"/>
        <v>11061.857142857276</v>
      </c>
      <c r="U336" s="2">
        <f t="shared" si="60"/>
        <v>600000</v>
      </c>
      <c r="V336" s="2">
        <f t="shared" si="34"/>
        <v>121929388.41392578</v>
      </c>
      <c r="W336" s="2">
        <f t="shared" si="61"/>
        <v>588938.14285714924</v>
      </c>
      <c r="X336" s="2">
        <f t="shared" si="51"/>
        <v>11061.857142850757</v>
      </c>
      <c r="Y336" s="2">
        <f t="shared" si="62"/>
        <v>52888384.361584291</v>
      </c>
      <c r="Z336" s="2" t="str">
        <f t="shared" si="52"/>
        <v>MEEP</v>
      </c>
      <c r="AA336" s="2">
        <f>IF(Z336="HERE",Y336,AA335+Graph!$G$1*1000)</f>
        <v>101960961.50444201</v>
      </c>
      <c r="AB336" s="2">
        <f t="shared" si="63"/>
        <v>420000</v>
      </c>
      <c r="AC336" s="2">
        <f t="shared" si="64"/>
        <v>50667873.128210932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266</v>
      </c>
      <c r="C337" s="7"/>
      <c r="D337" s="2" t="e">
        <f t="shared" si="55"/>
        <v>#N/A</v>
      </c>
      <c r="E337" s="2" t="e">
        <f t="shared" si="67"/>
        <v>#N/A</v>
      </c>
      <c r="F337" s="2">
        <v>1519966.5027610958</v>
      </c>
      <c r="G337" s="2">
        <f t="shared" si="70"/>
        <v>588938.14285714284</v>
      </c>
      <c r="H337" s="2">
        <f t="shared" si="65"/>
        <v>171989130.55678251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3557602.0000000088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1553033.8295318186</v>
      </c>
      <c r="Q337" s="2">
        <f t="shared" si="71"/>
        <v>600000</v>
      </c>
      <c r="R337" s="2">
        <f t="shared" si="66"/>
        <v>175417772.7755101</v>
      </c>
      <c r="S337" s="2">
        <f t="shared" si="58"/>
        <v>588938.14285713434</v>
      </c>
      <c r="T337" s="2">
        <f t="shared" si="59"/>
        <v>11061.857142857276</v>
      </c>
      <c r="U337" s="2">
        <f t="shared" si="60"/>
        <v>600000</v>
      </c>
      <c r="V337" s="2">
        <f t="shared" si="34"/>
        <v>122518326.55678293</v>
      </c>
      <c r="W337" s="2">
        <f t="shared" si="61"/>
        <v>588938.14285714924</v>
      </c>
      <c r="X337" s="2">
        <f t="shared" si="51"/>
        <v>11061.857142850757</v>
      </c>
      <c r="Y337" s="2">
        <f t="shared" si="62"/>
        <v>52899446.218727142</v>
      </c>
      <c r="Z337" s="2" t="str">
        <f t="shared" si="52"/>
        <v>MEEP</v>
      </c>
      <c r="AA337" s="2">
        <f>IF(Z337="HERE",Y337,AA336+Graph!$G$1*1000)</f>
        <v>102380961.50444201</v>
      </c>
      <c r="AB337" s="2">
        <f t="shared" si="63"/>
        <v>420000</v>
      </c>
      <c r="AC337" s="2">
        <f t="shared" si="64"/>
        <v>50667873.128210932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267</v>
      </c>
      <c r="C338" s="7"/>
      <c r="D338" s="2" t="e">
        <f t="shared" si="55"/>
        <v>#N/A</v>
      </c>
      <c r="E338" s="2" t="e">
        <f t="shared" si="67"/>
        <v>#N/A</v>
      </c>
      <c r="F338" s="2">
        <v>1523980.8189675808</v>
      </c>
      <c r="G338" s="2">
        <f t="shared" si="70"/>
        <v>588938.14285714284</v>
      </c>
      <c r="H338" s="2">
        <f t="shared" si="65"/>
        <v>172578068.69963965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3568663.8571428661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1557150.6062425077</v>
      </c>
      <c r="Q338" s="2">
        <f t="shared" si="71"/>
        <v>600000</v>
      </c>
      <c r="R338" s="2">
        <f t="shared" si="66"/>
        <v>176017772.7755101</v>
      </c>
      <c r="S338" s="2">
        <f t="shared" si="58"/>
        <v>588938.14285713434</v>
      </c>
      <c r="T338" s="2">
        <f t="shared" si="59"/>
        <v>11061.857142857276</v>
      </c>
      <c r="U338" s="2">
        <f t="shared" si="60"/>
        <v>600000</v>
      </c>
      <c r="V338" s="2">
        <f t="shared" si="34"/>
        <v>123107264.69964008</v>
      </c>
      <c r="W338" s="2">
        <f t="shared" si="61"/>
        <v>588938.14285714924</v>
      </c>
      <c r="X338" s="2">
        <f t="shared" si="51"/>
        <v>11061.857142850757</v>
      </c>
      <c r="Y338" s="2">
        <f t="shared" si="62"/>
        <v>52910508.075869992</v>
      </c>
      <c r="Z338" s="2" t="str">
        <f t="shared" si="52"/>
        <v>MEEP</v>
      </c>
      <c r="AA338" s="2">
        <f>IF(Z338="HERE",Y338,AA337+Graph!$G$1*1000)</f>
        <v>102800961.50444201</v>
      </c>
      <c r="AB338" s="2">
        <f t="shared" si="63"/>
        <v>420000</v>
      </c>
      <c r="AC338" s="2">
        <f t="shared" si="64"/>
        <v>50667873.128210932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268</v>
      </c>
      <c r="C339" s="7"/>
      <c r="D339" s="2" t="e">
        <f t="shared" si="55"/>
        <v>#N/A</v>
      </c>
      <c r="E339" s="2" t="e">
        <f t="shared" si="67"/>
        <v>#N/A</v>
      </c>
      <c r="F339" s="2">
        <v>1527995.1351740658</v>
      </c>
      <c r="G339" s="2">
        <f t="shared" si="70"/>
        <v>588938.14285714284</v>
      </c>
      <c r="H339" s="2">
        <f t="shared" si="65"/>
        <v>173167006.84249678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3579725.7142857234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1561267.382953167</v>
      </c>
      <c r="Q339" s="2">
        <f t="shared" si="71"/>
        <v>600000</v>
      </c>
      <c r="R339" s="2">
        <f t="shared" si="66"/>
        <v>176617772.7755101</v>
      </c>
      <c r="S339" s="2">
        <f t="shared" si="58"/>
        <v>588938.14285713434</v>
      </c>
      <c r="T339" s="2">
        <f t="shared" si="59"/>
        <v>11061.857142857276</v>
      </c>
      <c r="U339" s="2">
        <f t="shared" si="60"/>
        <v>600000</v>
      </c>
      <c r="V339" s="2">
        <f t="shared" si="34"/>
        <v>123696202.84249723</v>
      </c>
      <c r="W339" s="2">
        <f t="shared" si="61"/>
        <v>588938.14285714924</v>
      </c>
      <c r="X339" s="2">
        <f t="shared" si="51"/>
        <v>11061.857142850757</v>
      </c>
      <c r="Y339" s="2">
        <f t="shared" si="62"/>
        <v>52921569.933012843</v>
      </c>
      <c r="Z339" s="2" t="str">
        <f t="shared" si="52"/>
        <v>MEEP</v>
      </c>
      <c r="AA339" s="2">
        <f>IF(Z339="HERE",Y339,AA338+Graph!$G$1*1000)</f>
        <v>103220961.50444201</v>
      </c>
      <c r="AB339" s="2">
        <f t="shared" si="63"/>
        <v>420000</v>
      </c>
      <c r="AC339" s="2">
        <f t="shared" si="64"/>
        <v>50667873.128210932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269</v>
      </c>
      <c r="C340" s="7"/>
      <c r="D340" s="2" t="e">
        <f t="shared" si="55"/>
        <v>#N/A</v>
      </c>
      <c r="E340" s="2" t="e">
        <f t="shared" si="67"/>
        <v>#N/A</v>
      </c>
      <c r="F340" s="2">
        <v>1532009.4513805509</v>
      </c>
      <c r="G340" s="2">
        <f t="shared" si="70"/>
        <v>588938.14285714284</v>
      </c>
      <c r="H340" s="2">
        <f t="shared" si="65"/>
        <v>173755944.98535392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3590787.5714285807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1565384.159663856</v>
      </c>
      <c r="Q340" s="2">
        <f t="shared" si="71"/>
        <v>600000</v>
      </c>
      <c r="R340" s="2">
        <f t="shared" si="66"/>
        <v>177217772.7755101</v>
      </c>
      <c r="S340" s="2">
        <f t="shared" si="58"/>
        <v>588938.14285713434</v>
      </c>
      <c r="T340" s="2">
        <f t="shared" si="59"/>
        <v>11061.857142857276</v>
      </c>
      <c r="U340" s="2">
        <f t="shared" si="60"/>
        <v>600000</v>
      </c>
      <c r="V340" s="2">
        <f t="shared" si="34"/>
        <v>124285140.98535438</v>
      </c>
      <c r="W340" s="2">
        <f t="shared" si="61"/>
        <v>588938.14285714924</v>
      </c>
      <c r="X340" s="2">
        <f t="shared" si="51"/>
        <v>11061.857142850757</v>
      </c>
      <c r="Y340" s="2">
        <f t="shared" si="62"/>
        <v>52932631.790155694</v>
      </c>
      <c r="Z340" s="2" t="str">
        <f t="shared" si="52"/>
        <v>MEEP</v>
      </c>
      <c r="AA340" s="2">
        <f>IF(Z340="HERE",Y340,AA339+Graph!$G$1*1000)</f>
        <v>103640961.50444201</v>
      </c>
      <c r="AB340" s="2">
        <f t="shared" si="63"/>
        <v>420000</v>
      </c>
      <c r="AC340" s="2">
        <f t="shared" si="64"/>
        <v>50667873.128210932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270</v>
      </c>
      <c r="C341" s="7"/>
      <c r="D341" s="2" t="e">
        <f t="shared" si="55"/>
        <v>#N/A</v>
      </c>
      <c r="E341" s="2" t="e">
        <f t="shared" si="67"/>
        <v>#N/A</v>
      </c>
      <c r="F341" s="2">
        <v>1536023.7675870359</v>
      </c>
      <c r="G341" s="2">
        <f t="shared" si="70"/>
        <v>588938.14285714284</v>
      </c>
      <c r="H341" s="2">
        <f t="shared" si="65"/>
        <v>174344883.12821105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3601849.428571438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1569500.9363745451</v>
      </c>
      <c r="Q341" s="2">
        <f t="shared" si="71"/>
        <v>600000</v>
      </c>
      <c r="R341" s="2">
        <f t="shared" si="66"/>
        <v>177817772.7755101</v>
      </c>
      <c r="S341" s="2">
        <f t="shared" si="58"/>
        <v>588938.14285713434</v>
      </c>
      <c r="T341" s="2">
        <f t="shared" si="59"/>
        <v>11061.857142857276</v>
      </c>
      <c r="U341" s="2">
        <f t="shared" si="60"/>
        <v>600000</v>
      </c>
      <c r="V341" s="2">
        <f t="shared" si="34"/>
        <v>124874079.12821153</v>
      </c>
      <c r="W341" s="2">
        <f t="shared" si="61"/>
        <v>588938.14285714924</v>
      </c>
      <c r="X341" s="2">
        <f t="shared" si="51"/>
        <v>11061.857142850757</v>
      </c>
      <c r="Y341" s="2">
        <f t="shared" si="62"/>
        <v>52943693.647298545</v>
      </c>
      <c r="Z341" s="2" t="str">
        <f t="shared" si="52"/>
        <v>MEEP</v>
      </c>
      <c r="AA341" s="2">
        <f>IF(Z341="HERE",Y341,AA340+Graph!$G$1*1000)</f>
        <v>104060961.50444201</v>
      </c>
      <c r="AB341" s="2">
        <f t="shared" si="63"/>
        <v>420000</v>
      </c>
      <c r="AC341" s="2">
        <f t="shared" si="64"/>
        <v>50667873.128210932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271</v>
      </c>
      <c r="C342" s="7"/>
      <c r="D342" s="2" t="e">
        <f t="shared" si="55"/>
        <v>#N/A</v>
      </c>
      <c r="E342" s="2" t="e">
        <f t="shared" si="67"/>
        <v>#N/A</v>
      </c>
      <c r="F342" s="2">
        <v>1540038.0837935209</v>
      </c>
      <c r="G342" s="2">
        <f t="shared" si="70"/>
        <v>588938.14285714284</v>
      </c>
      <c r="H342" s="2">
        <f t="shared" si="65"/>
        <v>174933821.27106819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3612911.2857142952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1573617.7130852342</v>
      </c>
      <c r="Q342" s="2">
        <f t="shared" si="71"/>
        <v>600000</v>
      </c>
      <c r="R342" s="2">
        <f t="shared" si="66"/>
        <v>178417772.7755101</v>
      </c>
      <c r="S342" s="2">
        <f t="shared" si="58"/>
        <v>588938.14285713434</v>
      </c>
      <c r="T342" s="2">
        <f t="shared" si="59"/>
        <v>11061.857142857276</v>
      </c>
      <c r="U342" s="2">
        <f t="shared" si="60"/>
        <v>600000</v>
      </c>
      <c r="V342" s="2">
        <f t="shared" si="34"/>
        <v>125463017.27106868</v>
      </c>
      <c r="W342" s="2">
        <f t="shared" si="61"/>
        <v>588938.14285714924</v>
      </c>
      <c r="X342" s="2">
        <f t="shared" si="51"/>
        <v>11061.857142850757</v>
      </c>
      <c r="Y342" s="2">
        <f t="shared" si="62"/>
        <v>52954755.504441395</v>
      </c>
      <c r="Z342" s="2" t="str">
        <f t="shared" si="52"/>
        <v>MEEP</v>
      </c>
      <c r="AA342" s="2">
        <f>IF(Z342="HERE",Y342,AA341+Graph!$G$1*1000)</f>
        <v>104480961.50444201</v>
      </c>
      <c r="AB342" s="2">
        <f t="shared" si="63"/>
        <v>420000</v>
      </c>
      <c r="AC342" s="2">
        <f t="shared" si="64"/>
        <v>50667873.128210932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272</v>
      </c>
      <c r="C343" s="7"/>
      <c r="D343" s="2" t="e">
        <f t="shared" si="55"/>
        <v>#N/A</v>
      </c>
      <c r="E343" s="2" t="e">
        <f t="shared" si="67"/>
        <v>#N/A</v>
      </c>
      <c r="F343" s="2">
        <v>1544052.400000006</v>
      </c>
      <c r="G343" s="2">
        <f t="shared" si="70"/>
        <v>588938.14285714284</v>
      </c>
      <c r="H343" s="2">
        <f t="shared" si="65"/>
        <v>175522759.41392532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3623973.1428571525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1577734.4897959232</v>
      </c>
      <c r="Q343" s="2">
        <f t="shared" si="71"/>
        <v>600000</v>
      </c>
      <c r="R343" s="2">
        <f t="shared" si="66"/>
        <v>179017772.7755101</v>
      </c>
      <c r="S343" s="2">
        <f t="shared" si="58"/>
        <v>588938.14285713434</v>
      </c>
      <c r="T343" s="2">
        <f t="shared" si="59"/>
        <v>11061.857142857276</v>
      </c>
      <c r="U343" s="2">
        <f t="shared" si="60"/>
        <v>600000</v>
      </c>
      <c r="V343" s="2">
        <f t="shared" si="34"/>
        <v>126051955.41392583</v>
      </c>
      <c r="W343" s="2">
        <f t="shared" si="61"/>
        <v>588938.14285714924</v>
      </c>
      <c r="X343" s="2">
        <f t="shared" si="51"/>
        <v>11061.857142850757</v>
      </c>
      <c r="Y343" s="2">
        <f t="shared" si="62"/>
        <v>52965817.361584246</v>
      </c>
      <c r="Z343" s="2" t="str">
        <f t="shared" si="52"/>
        <v>MEEP</v>
      </c>
      <c r="AA343" s="2">
        <f>IF(Z343="HERE",Y343,AA342+Graph!$G$1*1000)</f>
        <v>104900961.50444201</v>
      </c>
      <c r="AB343" s="2">
        <f t="shared" si="63"/>
        <v>420000</v>
      </c>
      <c r="AC343" s="2">
        <f t="shared" si="64"/>
        <v>50667873.128210932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273</v>
      </c>
      <c r="C344" s="7"/>
      <c r="D344" s="2" t="e">
        <f t="shared" si="55"/>
        <v>#N/A</v>
      </c>
      <c r="E344" s="2" t="e">
        <f t="shared" si="67"/>
        <v>#N/A</v>
      </c>
      <c r="F344" s="2">
        <v>1548066.7162064612</v>
      </c>
      <c r="G344" s="2">
        <f t="shared" si="70"/>
        <v>588938.14285714284</v>
      </c>
      <c r="H344" s="2">
        <f t="shared" si="65"/>
        <v>176111697.55678245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3635035.0000000098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1581851.2665066123</v>
      </c>
      <c r="Q344" s="2">
        <f t="shared" si="71"/>
        <v>600000</v>
      </c>
      <c r="R344" s="2">
        <f t="shared" si="66"/>
        <v>179617772.7755101</v>
      </c>
      <c r="S344" s="2">
        <f t="shared" si="58"/>
        <v>588938.14285713434</v>
      </c>
      <c r="T344" s="2">
        <f t="shared" si="59"/>
        <v>11061.857142857276</v>
      </c>
      <c r="U344" s="2">
        <f t="shared" si="60"/>
        <v>600000</v>
      </c>
      <c r="V344" s="2">
        <f t="shared" si="34"/>
        <v>126640893.55678298</v>
      </c>
      <c r="W344" s="2">
        <f t="shared" si="61"/>
        <v>588938.14285714924</v>
      </c>
      <c r="X344" s="2">
        <f t="shared" si="51"/>
        <v>11061.857142850757</v>
      </c>
      <c r="Y344" s="2">
        <f t="shared" si="62"/>
        <v>52976879.218727097</v>
      </c>
      <c r="Z344" s="2" t="str">
        <f t="shared" si="52"/>
        <v>MEEP</v>
      </c>
      <c r="AA344" s="2">
        <f>IF(Z344="HERE",Y344,AA343+Graph!$G$1*1000)</f>
        <v>105320961.50444201</v>
      </c>
      <c r="AB344" s="2">
        <f t="shared" si="63"/>
        <v>420000</v>
      </c>
      <c r="AC344" s="2">
        <f t="shared" si="64"/>
        <v>50667873.128210932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274</v>
      </c>
      <c r="C345" s="7"/>
      <c r="D345" s="2" t="e">
        <f t="shared" si="55"/>
        <v>#N/A</v>
      </c>
      <c r="E345" s="2" t="e">
        <f t="shared" si="67"/>
        <v>#N/A</v>
      </c>
      <c r="F345" s="2">
        <v>1552081.0324129462</v>
      </c>
      <c r="G345" s="2">
        <f t="shared" si="70"/>
        <v>588938.14285714284</v>
      </c>
      <c r="H345" s="2">
        <f t="shared" si="65"/>
        <v>176700635.69963959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3646096.8571428671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1585968.0432172716</v>
      </c>
      <c r="Q345" s="2">
        <f t="shared" si="71"/>
        <v>600000</v>
      </c>
      <c r="R345" s="2">
        <f t="shared" si="66"/>
        <v>180217772.7755101</v>
      </c>
      <c r="S345" s="2">
        <f t="shared" si="58"/>
        <v>588938.14285713434</v>
      </c>
      <c r="T345" s="2">
        <f t="shared" si="59"/>
        <v>11061.857142857276</v>
      </c>
      <c r="U345" s="2">
        <f t="shared" si="60"/>
        <v>600000</v>
      </c>
      <c r="V345" s="2">
        <f t="shared" si="34"/>
        <v>127229831.69964013</v>
      </c>
      <c r="W345" s="2">
        <f t="shared" si="61"/>
        <v>588938.14285714924</v>
      </c>
      <c r="X345" s="2">
        <f t="shared" si="51"/>
        <v>11061.857142850757</v>
      </c>
      <c r="Y345" s="2">
        <f t="shared" si="62"/>
        <v>52987941.075869948</v>
      </c>
      <c r="Z345" s="2" t="str">
        <f t="shared" si="52"/>
        <v>MEEP</v>
      </c>
      <c r="AA345" s="2">
        <f>IF(Z345="HERE",Y345,AA344+Graph!$G$1*1000)</f>
        <v>105740961.50444201</v>
      </c>
      <c r="AB345" s="2">
        <f t="shared" si="63"/>
        <v>420000</v>
      </c>
      <c r="AC345" s="2">
        <f t="shared" si="64"/>
        <v>50667873.128210932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275</v>
      </c>
      <c r="C346" s="7"/>
      <c r="D346" s="2" t="e">
        <f t="shared" si="55"/>
        <v>#N/A</v>
      </c>
      <c r="E346" s="2" t="e">
        <f t="shared" si="67"/>
        <v>#N/A</v>
      </c>
      <c r="F346" s="2">
        <v>1556095.3486194313</v>
      </c>
      <c r="G346" s="2">
        <f t="shared" si="70"/>
        <v>588938.14285714284</v>
      </c>
      <c r="H346" s="2">
        <f t="shared" si="65"/>
        <v>177289573.84249672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3657158.7142857243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1590084.8199279606</v>
      </c>
      <c r="Q346" s="2">
        <f t="shared" si="71"/>
        <v>600000</v>
      </c>
      <c r="R346" s="2">
        <f t="shared" si="66"/>
        <v>180817772.7755101</v>
      </c>
      <c r="S346" s="2">
        <f t="shared" si="58"/>
        <v>588938.14285713434</v>
      </c>
      <c r="T346" s="2">
        <f t="shared" si="59"/>
        <v>11061.857142857276</v>
      </c>
      <c r="U346" s="2">
        <f t="shared" si="60"/>
        <v>600000</v>
      </c>
      <c r="V346" s="2">
        <f t="shared" si="34"/>
        <v>127818769.84249727</v>
      </c>
      <c r="W346" s="2">
        <f t="shared" si="61"/>
        <v>588938.14285714924</v>
      </c>
      <c r="X346" s="2">
        <f t="shared" si="51"/>
        <v>11061.857142850757</v>
      </c>
      <c r="Y346" s="2">
        <f t="shared" si="62"/>
        <v>52999002.933012798</v>
      </c>
      <c r="Z346" s="2" t="str">
        <f t="shared" si="52"/>
        <v>MEEP</v>
      </c>
      <c r="AA346" s="2">
        <f>IF(Z346="HERE",Y346,AA345+Graph!$G$1*1000)</f>
        <v>106160961.50444201</v>
      </c>
      <c r="AB346" s="2">
        <f t="shared" si="63"/>
        <v>420000</v>
      </c>
      <c r="AC346" s="2">
        <f t="shared" si="64"/>
        <v>50667873.128210932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276</v>
      </c>
      <c r="C347" s="7"/>
      <c r="D347" s="2" t="e">
        <f t="shared" si="55"/>
        <v>#N/A</v>
      </c>
      <c r="E347" s="2" t="e">
        <f t="shared" si="67"/>
        <v>#N/A</v>
      </c>
      <c r="F347" s="2">
        <v>1560109.6648259163</v>
      </c>
      <c r="G347" s="2">
        <f t="shared" si="70"/>
        <v>588938.14285714284</v>
      </c>
      <c r="H347" s="2">
        <f t="shared" si="65"/>
        <v>177878511.98535386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3668220.5714285816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1594201.5966386497</v>
      </c>
      <c r="Q347" s="2">
        <f t="shared" si="71"/>
        <v>600000</v>
      </c>
      <c r="R347" s="2">
        <f t="shared" si="66"/>
        <v>181417772.7755101</v>
      </c>
      <c r="S347" s="2">
        <f t="shared" si="58"/>
        <v>588938.14285713434</v>
      </c>
      <c r="T347" s="2">
        <f t="shared" si="59"/>
        <v>11061.857142857276</v>
      </c>
      <c r="U347" s="2">
        <f t="shared" si="60"/>
        <v>600000</v>
      </c>
      <c r="V347" s="2">
        <f t="shared" si="34"/>
        <v>128407707.98535442</v>
      </c>
      <c r="W347" s="2">
        <f t="shared" si="61"/>
        <v>588938.14285714924</v>
      </c>
      <c r="X347" s="2">
        <f t="shared" si="51"/>
        <v>11061.857142850757</v>
      </c>
      <c r="Y347" s="2">
        <f t="shared" si="62"/>
        <v>53010064.790155649</v>
      </c>
      <c r="Z347" s="2" t="str">
        <f t="shared" si="52"/>
        <v>MEEP</v>
      </c>
      <c r="AA347" s="2">
        <f>IF(Z347="HERE",Y347,AA346+Graph!$G$1*1000)</f>
        <v>106580961.50444201</v>
      </c>
      <c r="AB347" s="2">
        <f t="shared" si="63"/>
        <v>420000</v>
      </c>
      <c r="AC347" s="2">
        <f t="shared" si="64"/>
        <v>50667873.128210932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277</v>
      </c>
      <c r="C348" s="7"/>
      <c r="D348" s="2" t="e">
        <f t="shared" si="55"/>
        <v>#N/A</v>
      </c>
      <c r="E348" s="2" t="e">
        <f t="shared" si="67"/>
        <v>#N/A</v>
      </c>
      <c r="F348" s="2">
        <v>1564123.9810324013</v>
      </c>
      <c r="G348" s="2">
        <f t="shared" si="70"/>
        <v>588938.14285714284</v>
      </c>
      <c r="H348" s="2">
        <f t="shared" si="65"/>
        <v>178467450.12821099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3679282.4285714389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1598318.3733493388</v>
      </c>
      <c r="Q348" s="2">
        <f t="shared" si="71"/>
        <v>600000</v>
      </c>
      <c r="R348" s="2">
        <f t="shared" si="66"/>
        <v>182017772.7755101</v>
      </c>
      <c r="S348" s="2">
        <f t="shared" si="58"/>
        <v>588938.14285713434</v>
      </c>
      <c r="T348" s="2">
        <f t="shared" si="59"/>
        <v>11061.857142857276</v>
      </c>
      <c r="U348" s="2">
        <f t="shared" si="60"/>
        <v>600000</v>
      </c>
      <c r="V348" s="2">
        <f t="shared" si="34"/>
        <v>128996646.12821157</v>
      </c>
      <c r="W348" s="2">
        <f t="shared" si="61"/>
        <v>588938.14285714924</v>
      </c>
      <c r="X348" s="2">
        <f t="shared" si="51"/>
        <v>11061.857142850757</v>
      </c>
      <c r="Y348" s="2">
        <f t="shared" si="62"/>
        <v>53021126.6472985</v>
      </c>
      <c r="Z348" s="2" t="str">
        <f t="shared" si="52"/>
        <v>MEEP</v>
      </c>
      <c r="AA348" s="2">
        <f>IF(Z348="HERE",Y348,AA347+Graph!$G$1*1000)</f>
        <v>107000961.50444201</v>
      </c>
      <c r="AB348" s="2">
        <f t="shared" si="63"/>
        <v>420000</v>
      </c>
      <c r="AC348" s="2">
        <f t="shared" si="64"/>
        <v>50667873.128210932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278</v>
      </c>
      <c r="C349" s="7"/>
      <c r="D349" s="2" t="e">
        <f t="shared" si="55"/>
        <v>#N/A</v>
      </c>
      <c r="E349" s="2" t="e">
        <f t="shared" si="67"/>
        <v>#N/A</v>
      </c>
      <c r="F349" s="2">
        <v>1568138.2972388864</v>
      </c>
      <c r="G349" s="2">
        <f t="shared" si="70"/>
        <v>588938.14285714284</v>
      </c>
      <c r="H349" s="2">
        <f t="shared" si="65"/>
        <v>179056388.27106813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3690344.2857142962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1602435.1500600278</v>
      </c>
      <c r="Q349" s="2">
        <f t="shared" si="71"/>
        <v>600000</v>
      </c>
      <c r="R349" s="2">
        <f t="shared" si="66"/>
        <v>182617772.7755101</v>
      </c>
      <c r="S349" s="2">
        <f t="shared" si="58"/>
        <v>588938.14285713434</v>
      </c>
      <c r="T349" s="2">
        <f t="shared" si="59"/>
        <v>11061.857142857276</v>
      </c>
      <c r="U349" s="2">
        <f t="shared" si="60"/>
        <v>600000</v>
      </c>
      <c r="V349" s="2">
        <f t="shared" si="34"/>
        <v>129585584.27106872</v>
      </c>
      <c r="W349" s="2">
        <f t="shared" si="61"/>
        <v>588938.14285714924</v>
      </c>
      <c r="X349" s="2">
        <f t="shared" si="51"/>
        <v>11061.857142850757</v>
      </c>
      <c r="Y349" s="2">
        <f t="shared" si="62"/>
        <v>53032188.504441351</v>
      </c>
      <c r="Z349" s="2" t="str">
        <f t="shared" si="52"/>
        <v>MEEP</v>
      </c>
      <c r="AA349" s="2">
        <f>IF(Z349="HERE",Y349,AA348+Graph!$G$1*1000)</f>
        <v>107420961.50444201</v>
      </c>
      <c r="AB349" s="2">
        <f t="shared" si="63"/>
        <v>420000</v>
      </c>
      <c r="AC349" s="2">
        <f t="shared" si="64"/>
        <v>50667873.128210932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279</v>
      </c>
      <c r="C350" s="7"/>
      <c r="D350" s="2" t="e">
        <f t="shared" si="55"/>
        <v>#N/A</v>
      </c>
      <c r="E350" s="2" t="e">
        <f t="shared" si="67"/>
        <v>#N/A</v>
      </c>
      <c r="F350" s="2">
        <v>1572152.6134453714</v>
      </c>
      <c r="G350" s="2">
        <f t="shared" si="70"/>
        <v>588938.14285714284</v>
      </c>
      <c r="H350" s="2">
        <f t="shared" si="65"/>
        <v>179645326.41392526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3701406.1428571534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1606551.9267707169</v>
      </c>
      <c r="Q350" s="2">
        <f t="shared" si="71"/>
        <v>600000</v>
      </c>
      <c r="R350" s="2">
        <f t="shared" si="66"/>
        <v>183217772.7755101</v>
      </c>
      <c r="S350" s="2">
        <f t="shared" si="58"/>
        <v>588938.14285713434</v>
      </c>
      <c r="T350" s="2">
        <f t="shared" si="59"/>
        <v>11061.857142857276</v>
      </c>
      <c r="U350" s="2">
        <f t="shared" si="60"/>
        <v>600000</v>
      </c>
      <c r="V350" s="2">
        <f t="shared" si="34"/>
        <v>130174522.41392587</v>
      </c>
      <c r="W350" s="2">
        <f t="shared" si="61"/>
        <v>588938.14285714924</v>
      </c>
      <c r="X350" s="2">
        <f t="shared" si="51"/>
        <v>11061.857142850757</v>
      </c>
      <c r="Y350" s="2">
        <f t="shared" si="62"/>
        <v>53043250.361584201</v>
      </c>
      <c r="Z350" s="2" t="str">
        <f t="shared" si="52"/>
        <v>MEEP</v>
      </c>
      <c r="AA350" s="2">
        <f>IF(Z350="HERE",Y350,AA349+Graph!$G$1*1000)</f>
        <v>107840961.50444201</v>
      </c>
      <c r="AB350" s="2">
        <f t="shared" si="63"/>
        <v>420000</v>
      </c>
      <c r="AC350" s="2">
        <f t="shared" si="64"/>
        <v>50667873.128210932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280</v>
      </c>
      <c r="C351" s="7"/>
      <c r="D351" s="2" t="e">
        <f t="shared" si="55"/>
        <v>#N/A</v>
      </c>
      <c r="E351" s="2" t="e">
        <f t="shared" si="67"/>
        <v>#N/A</v>
      </c>
      <c r="F351" s="2">
        <v>1576166.9296518564</v>
      </c>
      <c r="G351" s="2">
        <f t="shared" si="70"/>
        <v>588938.14285714284</v>
      </c>
      <c r="H351" s="2">
        <f t="shared" si="65"/>
        <v>180234264.55678239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3712468.0000000107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1610668.7034813762</v>
      </c>
      <c r="Q351" s="2">
        <f t="shared" si="71"/>
        <v>600000</v>
      </c>
      <c r="R351" s="2">
        <f t="shared" si="66"/>
        <v>183817772.7755101</v>
      </c>
      <c r="S351" s="2">
        <f t="shared" si="58"/>
        <v>588938.14285713434</v>
      </c>
      <c r="T351" s="2">
        <f t="shared" si="59"/>
        <v>11061.857142857276</v>
      </c>
      <c r="U351" s="2">
        <f t="shared" si="60"/>
        <v>600000</v>
      </c>
      <c r="V351" s="2">
        <f t="shared" si="34"/>
        <v>130763460.55678302</v>
      </c>
      <c r="W351" s="2">
        <f t="shared" si="61"/>
        <v>588938.14285714924</v>
      </c>
      <c r="X351" s="2">
        <f t="shared" si="51"/>
        <v>11061.857142850757</v>
      </c>
      <c r="Y351" s="2">
        <f t="shared" ref="Y351:Y385" si="74">IF(COUNT($C352)=0,IF(COUNT($C351)=1,C351,SUM(Y350+X351)),C351)</f>
        <v>53054312.218727052</v>
      </c>
      <c r="Z351" s="2" t="str">
        <f t="shared" si="52"/>
        <v>MEEP</v>
      </c>
      <c r="AA351" s="2">
        <f>IF(Z351="HERE",Y351,AA350+Graph!$G$1*1000)</f>
        <v>108260961.50444201</v>
      </c>
      <c r="AB351" s="2">
        <f t="shared" si="63"/>
        <v>420000</v>
      </c>
      <c r="AC351" s="2">
        <f t="shared" ref="AC351:AC385" si="75">IF(Z352="HERE",V351,AC350)</f>
        <v>50667873.128210932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281</v>
      </c>
      <c r="C352" s="7"/>
      <c r="D352" s="2" t="e">
        <f t="shared" si="55"/>
        <v>#N/A</v>
      </c>
      <c r="E352" s="2" t="e">
        <f t="shared" si="67"/>
        <v>#N/A</v>
      </c>
      <c r="F352" s="2">
        <v>1580181.2458583415</v>
      </c>
      <c r="G352" s="2">
        <f t="shared" si="70"/>
        <v>588938.14285714284</v>
      </c>
      <c r="H352" s="2">
        <f t="shared" ref="H352:H385" si="76">IF(COUNT($C353)=0,IF(COUNT($C352)=1,C352,SUM(H351+G352)),C352)</f>
        <v>180823202.69963953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3723529.857142868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1614785.4801920652</v>
      </c>
      <c r="Q352" s="2">
        <f t="shared" si="71"/>
        <v>600000</v>
      </c>
      <c r="R352" s="2">
        <f t="shared" ref="R352:R385" si="77">IF(COUNT($C353)=0,IF(COUNT($C352)=1,M352,SUM(R351+Q352)),M352)</f>
        <v>184417772.7755101</v>
      </c>
      <c r="S352" s="2">
        <f t="shared" si="58"/>
        <v>588938.14285713434</v>
      </c>
      <c r="T352" s="2">
        <f t="shared" si="59"/>
        <v>11061.857142857276</v>
      </c>
      <c r="U352" s="2">
        <f t="shared" si="60"/>
        <v>600000</v>
      </c>
      <c r="V352" s="2">
        <f t="shared" si="34"/>
        <v>131352398.69964017</v>
      </c>
      <c r="W352" s="2">
        <f t="shared" si="61"/>
        <v>588938.14285714924</v>
      </c>
      <c r="X352" s="2">
        <f t="shared" si="51"/>
        <v>11061.857142850757</v>
      </c>
      <c r="Y352" s="2">
        <f t="shared" si="74"/>
        <v>53065374.075869903</v>
      </c>
      <c r="Z352" s="2" t="str">
        <f t="shared" si="52"/>
        <v>MEEP</v>
      </c>
      <c r="AA352" s="2">
        <f>IF(Z352="HERE",Y352,AA351+Graph!$G$1*1000)</f>
        <v>108680961.50444201</v>
      </c>
      <c r="AB352" s="2">
        <f t="shared" si="63"/>
        <v>420000</v>
      </c>
      <c r="AC352" s="2">
        <f t="shared" si="75"/>
        <v>50667873.128210932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282</v>
      </c>
      <c r="C353" s="7"/>
      <c r="D353" s="2" t="e">
        <f t="shared" si="55"/>
        <v>#N/A</v>
      </c>
      <c r="E353" s="2" t="e">
        <f t="shared" si="67"/>
        <v>#N/A</v>
      </c>
      <c r="F353" s="2">
        <v>1584195.5620648265</v>
      </c>
      <c r="G353" s="2">
        <f t="shared" si="70"/>
        <v>588938.14285714284</v>
      </c>
      <c r="H353" s="2">
        <f t="shared" si="76"/>
        <v>181412140.84249666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3734591.7142857253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1618902.2569027543</v>
      </c>
      <c r="Q353" s="2">
        <f t="shared" si="71"/>
        <v>600000</v>
      </c>
      <c r="R353" s="2">
        <f t="shared" si="77"/>
        <v>185017772.7755101</v>
      </c>
      <c r="S353" s="2">
        <f t="shared" si="58"/>
        <v>588938.14285713434</v>
      </c>
      <c r="T353" s="2">
        <f t="shared" si="59"/>
        <v>11061.857142857276</v>
      </c>
      <c r="U353" s="2">
        <f t="shared" si="60"/>
        <v>600000</v>
      </c>
      <c r="V353" s="2">
        <f t="shared" si="34"/>
        <v>131941336.84249732</v>
      </c>
      <c r="W353" s="2">
        <f t="shared" si="61"/>
        <v>588938.14285714924</v>
      </c>
      <c r="X353" s="2">
        <f t="shared" si="51"/>
        <v>11061.857142850757</v>
      </c>
      <c r="Y353" s="2">
        <f t="shared" si="74"/>
        <v>53076435.933012754</v>
      </c>
      <c r="Z353" s="2" t="str">
        <f t="shared" si="52"/>
        <v>MEEP</v>
      </c>
      <c r="AA353" s="2">
        <f>IF(Z353="HERE",Y353,AA352+Graph!$G$1*1000)</f>
        <v>109100961.50444201</v>
      </c>
      <c r="AB353" s="2">
        <f t="shared" si="63"/>
        <v>420000</v>
      </c>
      <c r="AC353" s="2">
        <f t="shared" si="75"/>
        <v>50667873.128210932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283</v>
      </c>
      <c r="C354" s="7"/>
      <c r="D354" s="2" t="e">
        <f t="shared" si="55"/>
        <v>#N/A</v>
      </c>
      <c r="E354" s="2" t="e">
        <f t="shared" si="67"/>
        <v>#N/A</v>
      </c>
      <c r="F354" s="2">
        <v>1588209.8782713115</v>
      </c>
      <c r="G354" s="2">
        <f t="shared" si="70"/>
        <v>588938.14285714284</v>
      </c>
      <c r="H354" s="2">
        <f t="shared" si="76"/>
        <v>182001078.9853538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3745653.5714285825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1623019.0336134434</v>
      </c>
      <c r="Q354" s="2">
        <f t="shared" si="71"/>
        <v>600000</v>
      </c>
      <c r="R354" s="2">
        <f t="shared" si="77"/>
        <v>185617772.7755101</v>
      </c>
      <c r="S354" s="2">
        <f t="shared" si="58"/>
        <v>588938.14285713434</v>
      </c>
      <c r="T354" s="2">
        <f t="shared" si="59"/>
        <v>11061.857142857276</v>
      </c>
      <c r="U354" s="2">
        <f t="shared" si="60"/>
        <v>600000</v>
      </c>
      <c r="V354" s="2">
        <f t="shared" si="34"/>
        <v>132530274.98535447</v>
      </c>
      <c r="W354" s="2">
        <f t="shared" si="61"/>
        <v>588938.14285714924</v>
      </c>
      <c r="X354" s="2">
        <f t="shared" si="51"/>
        <v>11061.857142850757</v>
      </c>
      <c r="Y354" s="2">
        <f t="shared" si="74"/>
        <v>53087497.790155604</v>
      </c>
      <c r="Z354" s="2" t="str">
        <f t="shared" si="52"/>
        <v>MEEP</v>
      </c>
      <c r="AA354" s="2">
        <f>IF(Z354="HERE",Y354,AA353+Graph!$G$1*1000)</f>
        <v>109520961.50444201</v>
      </c>
      <c r="AB354" s="2">
        <f t="shared" si="63"/>
        <v>420000</v>
      </c>
      <c r="AC354" s="2">
        <f t="shared" si="75"/>
        <v>50667873.128210932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284</v>
      </c>
      <c r="C355" s="7"/>
      <c r="D355" s="2" t="e">
        <f t="shared" si="55"/>
        <v>#N/A</v>
      </c>
      <c r="E355" s="2" t="e">
        <f t="shared" si="67"/>
        <v>#N/A</v>
      </c>
      <c r="F355" s="2">
        <v>1592224.1944777966</v>
      </c>
      <c r="G355" s="2">
        <f t="shared" si="70"/>
        <v>588938.14285714284</v>
      </c>
      <c r="H355" s="2">
        <f t="shared" si="76"/>
        <v>182590017.12821093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3756715.4285714398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1627135.8103241324</v>
      </c>
      <c r="Q355" s="2">
        <f t="shared" si="71"/>
        <v>600000</v>
      </c>
      <c r="R355" s="2">
        <f t="shared" si="77"/>
        <v>186217772.7755101</v>
      </c>
      <c r="S355" s="2">
        <f t="shared" si="58"/>
        <v>588938.14285713434</v>
      </c>
      <c r="T355" s="2">
        <f t="shared" si="59"/>
        <v>11061.857142857276</v>
      </c>
      <c r="U355" s="2">
        <f t="shared" si="60"/>
        <v>600000</v>
      </c>
      <c r="V355" s="2">
        <f t="shared" si="34"/>
        <v>133119213.12821162</v>
      </c>
      <c r="W355" s="2">
        <f t="shared" si="61"/>
        <v>588938.14285714924</v>
      </c>
      <c r="X355" s="2">
        <f t="shared" si="51"/>
        <v>11061.857142850757</v>
      </c>
      <c r="Y355" s="2">
        <f t="shared" si="74"/>
        <v>53098559.647298455</v>
      </c>
      <c r="Z355" s="2" t="str">
        <f t="shared" si="52"/>
        <v>MEEP</v>
      </c>
      <c r="AA355" s="2">
        <f>IF(Z355="HERE",Y355,AA354+Graph!$G$1*1000)</f>
        <v>109940961.50444201</v>
      </c>
      <c r="AB355" s="2">
        <f t="shared" si="63"/>
        <v>420000</v>
      </c>
      <c r="AC355" s="2">
        <f t="shared" si="75"/>
        <v>50667873.128210932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285</v>
      </c>
      <c r="C356" s="7"/>
      <c r="D356" s="2" t="e">
        <f t="shared" si="55"/>
        <v>#N/A</v>
      </c>
      <c r="E356" s="2" t="e">
        <f t="shared" si="67"/>
        <v>#N/A</v>
      </c>
      <c r="F356" s="2">
        <v>1596238.5106842518</v>
      </c>
      <c r="G356" s="2">
        <f t="shared" si="70"/>
        <v>588938.14285714284</v>
      </c>
      <c r="H356" s="2">
        <f t="shared" si="76"/>
        <v>183178955.27106807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3767777.2857142971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1631252.5870348215</v>
      </c>
      <c r="Q356" s="2">
        <f t="shared" si="71"/>
        <v>600000</v>
      </c>
      <c r="R356" s="2">
        <f t="shared" si="77"/>
        <v>186817772.7755101</v>
      </c>
      <c r="S356" s="2">
        <f t="shared" si="58"/>
        <v>588938.14285713434</v>
      </c>
      <c r="T356" s="2">
        <f t="shared" si="59"/>
        <v>11061.857142857276</v>
      </c>
      <c r="U356" s="2">
        <f t="shared" si="60"/>
        <v>600000</v>
      </c>
      <c r="V356" s="2">
        <f t="shared" ref="V356:V385" si="78">H272</f>
        <v>133708151.27106877</v>
      </c>
      <c r="W356" s="2">
        <f t="shared" si="61"/>
        <v>588938.14285714924</v>
      </c>
      <c r="X356" s="2">
        <f t="shared" si="51"/>
        <v>11061.857142850757</v>
      </c>
      <c r="Y356" s="2">
        <f t="shared" si="74"/>
        <v>53109621.504441306</v>
      </c>
      <c r="Z356" s="2" t="str">
        <f t="shared" si="52"/>
        <v>MEEP</v>
      </c>
      <c r="AA356" s="2">
        <f>IF(Z356="HERE",Y356,AA355+Graph!$G$1*1000)</f>
        <v>110360961.50444201</v>
      </c>
      <c r="AB356" s="2">
        <f t="shared" si="63"/>
        <v>420000</v>
      </c>
      <c r="AC356" s="2">
        <f t="shared" si="75"/>
        <v>50667873.128210932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286</v>
      </c>
      <c r="C357" s="7"/>
      <c r="D357" s="2" t="e">
        <f t="shared" si="55"/>
        <v>#N/A</v>
      </c>
      <c r="E357" s="2" t="e">
        <f t="shared" si="67"/>
        <v>#N/A</v>
      </c>
      <c r="F357" s="2">
        <v>1600252.8268907368</v>
      </c>
      <c r="G357" s="2">
        <f t="shared" si="70"/>
        <v>588938.14285714284</v>
      </c>
      <c r="H357" s="2">
        <f t="shared" si="76"/>
        <v>183767893.4139252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3778839.1428571544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1635369.3637455106</v>
      </c>
      <c r="Q357" s="2">
        <f t="shared" si="71"/>
        <v>600000</v>
      </c>
      <c r="R357" s="2">
        <f t="shared" si="77"/>
        <v>187417772.7755101</v>
      </c>
      <c r="S357" s="2">
        <f t="shared" si="58"/>
        <v>588938.14285713434</v>
      </c>
      <c r="T357" s="2">
        <f t="shared" si="59"/>
        <v>11061.857142857276</v>
      </c>
      <c r="U357" s="2">
        <f t="shared" si="60"/>
        <v>600000</v>
      </c>
      <c r="V357" s="2">
        <f t="shared" si="78"/>
        <v>134297089.41392592</v>
      </c>
      <c r="W357" s="2">
        <f t="shared" si="61"/>
        <v>588938.14285714924</v>
      </c>
      <c r="X357" s="2">
        <f t="shared" si="51"/>
        <v>11061.857142850757</v>
      </c>
      <c r="Y357" s="2">
        <f t="shared" si="74"/>
        <v>53120683.361584157</v>
      </c>
      <c r="Z357" s="2" t="str">
        <f t="shared" si="52"/>
        <v>MEEP</v>
      </c>
      <c r="AA357" s="2">
        <f>IF(Z357="HERE",Y357,AA356+Graph!$G$1*1000)</f>
        <v>110780961.50444201</v>
      </c>
      <c r="AB357" s="2">
        <f t="shared" si="63"/>
        <v>420000</v>
      </c>
      <c r="AC357" s="2">
        <f t="shared" si="75"/>
        <v>50667873.128210932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287</v>
      </c>
      <c r="C358" s="7"/>
      <c r="D358" s="2" t="e">
        <f t="shared" si="55"/>
        <v>#N/A</v>
      </c>
      <c r="E358" s="2" t="e">
        <f t="shared" si="67"/>
        <v>#N/A</v>
      </c>
      <c r="F358" s="2">
        <v>1604267.1430972219</v>
      </c>
      <c r="G358" s="2">
        <f t="shared" ref="G358:G385" si="79">IF(F358&gt;600000,$AK$31*1000,F358)</f>
        <v>588938.14285714284</v>
      </c>
      <c r="H358" s="2">
        <f t="shared" si="76"/>
        <v>184356831.55678234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3789901.0000000116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1639486.1404561698</v>
      </c>
      <c r="Q358" s="2">
        <f t="shared" ref="Q358:Q385" si="80">IF(P358&gt;600000,600000,P358)</f>
        <v>600000</v>
      </c>
      <c r="R358" s="2">
        <f t="shared" si="77"/>
        <v>188017772.7755101</v>
      </c>
      <c r="S358" s="2">
        <f t="shared" si="58"/>
        <v>588938.14285713434</v>
      </c>
      <c r="T358" s="2">
        <f t="shared" si="59"/>
        <v>11061.857142857276</v>
      </c>
      <c r="U358" s="2">
        <f t="shared" si="60"/>
        <v>600000</v>
      </c>
      <c r="V358" s="2">
        <f t="shared" si="78"/>
        <v>134886027.55678305</v>
      </c>
      <c r="W358" s="2">
        <f t="shared" si="61"/>
        <v>588938.14285713434</v>
      </c>
      <c r="X358" s="2">
        <f t="shared" si="51"/>
        <v>11061.857142865658</v>
      </c>
      <c r="Y358" s="2">
        <f t="shared" si="74"/>
        <v>53131745.218727022</v>
      </c>
      <c r="Z358" s="2" t="str">
        <f t="shared" si="52"/>
        <v>MEEP</v>
      </c>
      <c r="AA358" s="2">
        <f>IF(Z358="HERE",Y358,AA357+Graph!$G$1*1000)</f>
        <v>111200961.50444201</v>
      </c>
      <c r="AB358" s="2">
        <f t="shared" si="63"/>
        <v>420000</v>
      </c>
      <c r="AC358" s="2">
        <f t="shared" si="75"/>
        <v>50667873.128210932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288</v>
      </c>
      <c r="C359" s="7"/>
      <c r="D359" s="2" t="e">
        <f t="shared" si="55"/>
        <v>#N/A</v>
      </c>
      <c r="E359" s="2" t="e">
        <f t="shared" si="67"/>
        <v>#N/A</v>
      </c>
      <c r="F359" s="2">
        <v>1608281.4593037069</v>
      </c>
      <c r="G359" s="2">
        <f t="shared" si="79"/>
        <v>588938.14285714284</v>
      </c>
      <c r="H359" s="2">
        <f t="shared" si="76"/>
        <v>184945769.69963947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3800962.8571428689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1643602.9171668589</v>
      </c>
      <c r="Q359" s="2">
        <f t="shared" si="80"/>
        <v>600000</v>
      </c>
      <c r="R359" s="2">
        <f t="shared" si="77"/>
        <v>188617772.7755101</v>
      </c>
      <c r="S359" s="2">
        <f t="shared" si="58"/>
        <v>588938.14285713434</v>
      </c>
      <c r="T359" s="2">
        <f t="shared" si="59"/>
        <v>11061.857142857276</v>
      </c>
      <c r="U359" s="2">
        <f t="shared" si="60"/>
        <v>600000</v>
      </c>
      <c r="V359" s="2">
        <f t="shared" si="78"/>
        <v>135474965.69964018</v>
      </c>
      <c r="W359" s="2">
        <f t="shared" si="61"/>
        <v>588938.14285713434</v>
      </c>
      <c r="X359" s="2">
        <f t="shared" si="51"/>
        <v>11061.857142865658</v>
      </c>
      <c r="Y359" s="2">
        <f t="shared" si="74"/>
        <v>53142807.075869888</v>
      </c>
      <c r="Z359" s="2" t="str">
        <f t="shared" si="52"/>
        <v>MEEP</v>
      </c>
      <c r="AA359" s="2">
        <f>IF(Z359="HERE",Y359,AA358+Graph!$G$1*1000)</f>
        <v>111620961.50444201</v>
      </c>
      <c r="AB359" s="2">
        <f t="shared" si="63"/>
        <v>420000</v>
      </c>
      <c r="AC359" s="2">
        <f t="shared" si="75"/>
        <v>50667873.128210932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289</v>
      </c>
      <c r="C360" s="7"/>
      <c r="D360" s="2" t="e">
        <f t="shared" si="55"/>
        <v>#N/A</v>
      </c>
      <c r="E360" s="2" t="e">
        <f t="shared" si="67"/>
        <v>#N/A</v>
      </c>
      <c r="F360" s="2">
        <v>1612295.7755101919</v>
      </c>
      <c r="G360" s="2">
        <f t="shared" si="79"/>
        <v>588938.14285714284</v>
      </c>
      <c r="H360" s="2">
        <f t="shared" si="76"/>
        <v>185534707.8424966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3812024.7142857262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1647719.693877548</v>
      </c>
      <c r="Q360" s="2">
        <f t="shared" si="80"/>
        <v>600000</v>
      </c>
      <c r="R360" s="2">
        <f t="shared" si="77"/>
        <v>189217772.7755101</v>
      </c>
      <c r="S360" s="2">
        <f t="shared" si="58"/>
        <v>588938.14285713434</v>
      </c>
      <c r="T360" s="2">
        <f t="shared" si="59"/>
        <v>11061.857142857276</v>
      </c>
      <c r="U360" s="2">
        <f t="shared" si="60"/>
        <v>600000</v>
      </c>
      <c r="V360" s="2">
        <f t="shared" si="78"/>
        <v>136063903.84249732</v>
      </c>
      <c r="W360" s="2">
        <f t="shared" si="61"/>
        <v>588938.14285713434</v>
      </c>
      <c r="X360" s="2">
        <f t="shared" si="51"/>
        <v>11061.857142865658</v>
      </c>
      <c r="Y360" s="2">
        <f t="shared" si="74"/>
        <v>53153868.933012754</v>
      </c>
      <c r="Z360" s="2" t="str">
        <f t="shared" si="52"/>
        <v>MEEP</v>
      </c>
      <c r="AA360" s="2">
        <f>IF(Z360="HERE",Y360,AA359+Graph!$G$1*1000)</f>
        <v>112040961.50444201</v>
      </c>
      <c r="AB360" s="2">
        <f t="shared" si="63"/>
        <v>420000</v>
      </c>
      <c r="AC360" s="2">
        <f t="shared" si="75"/>
        <v>50667873.128210932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290</v>
      </c>
      <c r="C361" s="7"/>
      <c r="D361" s="2" t="e">
        <f t="shared" si="55"/>
        <v>#N/A</v>
      </c>
      <c r="E361" s="2" t="e">
        <f t="shared" si="67"/>
        <v>#N/A</v>
      </c>
      <c r="F361" s="2">
        <v>1616310.091716677</v>
      </c>
      <c r="G361" s="2">
        <f t="shared" si="79"/>
        <v>588938.14285714284</v>
      </c>
      <c r="H361" s="2">
        <f t="shared" si="76"/>
        <v>186123645.98535374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3823086.5714285835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1651836.470588237</v>
      </c>
      <c r="Q361" s="2">
        <f t="shared" si="80"/>
        <v>600000</v>
      </c>
      <c r="R361" s="2">
        <f t="shared" si="77"/>
        <v>189817772.7755101</v>
      </c>
      <c r="S361" s="2">
        <f t="shared" si="58"/>
        <v>588938.14285713434</v>
      </c>
      <c r="T361" s="2">
        <f t="shared" si="59"/>
        <v>11061.857142857276</v>
      </c>
      <c r="U361" s="2">
        <f t="shared" si="60"/>
        <v>600000</v>
      </c>
      <c r="V361" s="2">
        <f t="shared" si="78"/>
        <v>136652841.98535445</v>
      </c>
      <c r="W361" s="2">
        <f t="shared" si="61"/>
        <v>588938.14285713434</v>
      </c>
      <c r="X361" s="2">
        <f t="shared" si="51"/>
        <v>11061.857142865658</v>
      </c>
      <c r="Y361" s="2">
        <f t="shared" si="74"/>
        <v>53164930.790155619</v>
      </c>
      <c r="Z361" s="2" t="str">
        <f t="shared" si="52"/>
        <v>MEEP</v>
      </c>
      <c r="AA361" s="2">
        <f>IF(Z361="HERE",Y361,AA360+Graph!$G$1*1000)</f>
        <v>112460961.50444201</v>
      </c>
      <c r="AB361" s="2">
        <f t="shared" si="63"/>
        <v>420000</v>
      </c>
      <c r="AC361" s="2">
        <f t="shared" si="75"/>
        <v>50667873.128210932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291</v>
      </c>
      <c r="C362" s="7"/>
      <c r="D362" s="2" t="e">
        <f t="shared" si="55"/>
        <v>#N/A</v>
      </c>
      <c r="E362" s="2" t="e">
        <f t="shared" si="67"/>
        <v>#N/A</v>
      </c>
      <c r="F362" s="2">
        <v>1620324.407923162</v>
      </c>
      <c r="G362" s="2">
        <f t="shared" si="79"/>
        <v>588938.14285714284</v>
      </c>
      <c r="H362" s="2">
        <f t="shared" si="76"/>
        <v>186712584.12821087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3834148.4285714407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1655953.2472989261</v>
      </c>
      <c r="Q362" s="2">
        <f t="shared" si="80"/>
        <v>600000</v>
      </c>
      <c r="R362" s="2">
        <f t="shared" si="77"/>
        <v>190417772.7755101</v>
      </c>
      <c r="S362" s="2">
        <f t="shared" si="58"/>
        <v>588938.14285713434</v>
      </c>
      <c r="T362" s="2">
        <f t="shared" si="59"/>
        <v>11061.857142857276</v>
      </c>
      <c r="U362" s="2">
        <f t="shared" si="60"/>
        <v>600000</v>
      </c>
      <c r="V362" s="2">
        <f t="shared" si="78"/>
        <v>137241780.12821159</v>
      </c>
      <c r="W362" s="2">
        <f t="shared" si="61"/>
        <v>588938.14285713434</v>
      </c>
      <c r="X362" s="2">
        <f t="shared" si="51"/>
        <v>11061.857142865658</v>
      </c>
      <c r="Y362" s="2">
        <f t="shared" si="74"/>
        <v>53175992.647298485</v>
      </c>
      <c r="Z362" s="2" t="str">
        <f t="shared" si="52"/>
        <v>MEEP</v>
      </c>
      <c r="AA362" s="2">
        <f>IF(Z362="HERE",Y362,AA361+Graph!$G$1*1000)</f>
        <v>112880961.50444201</v>
      </c>
      <c r="AB362" s="2">
        <f t="shared" si="63"/>
        <v>420000</v>
      </c>
      <c r="AC362" s="2">
        <f t="shared" si="75"/>
        <v>50667873.128210932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292</v>
      </c>
      <c r="C363" s="7"/>
      <c r="D363" s="2" t="e">
        <f t="shared" si="55"/>
        <v>#N/A</v>
      </c>
      <c r="E363" s="2" t="e">
        <f t="shared" si="67"/>
        <v>#N/A</v>
      </c>
      <c r="F363" s="2">
        <v>1624338.724129647</v>
      </c>
      <c r="G363" s="2">
        <f t="shared" si="79"/>
        <v>588938.14285714284</v>
      </c>
      <c r="H363" s="2">
        <f t="shared" si="76"/>
        <v>187301522.27106801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3845210.285714298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1660070.0240096152</v>
      </c>
      <c r="Q363" s="2">
        <f t="shared" si="80"/>
        <v>600000</v>
      </c>
      <c r="R363" s="2">
        <f t="shared" si="77"/>
        <v>191017772.7755101</v>
      </c>
      <c r="S363" s="2">
        <f t="shared" si="58"/>
        <v>588938.14285713434</v>
      </c>
      <c r="T363" s="2">
        <f t="shared" si="59"/>
        <v>11061.857142857276</v>
      </c>
      <c r="U363" s="2">
        <f t="shared" si="60"/>
        <v>600000</v>
      </c>
      <c r="V363" s="2">
        <f t="shared" si="78"/>
        <v>137830718.27106872</v>
      </c>
      <c r="W363" s="2">
        <f t="shared" si="61"/>
        <v>588938.14285713434</v>
      </c>
      <c r="X363" s="2">
        <f t="shared" si="51"/>
        <v>11061.857142865658</v>
      </c>
      <c r="Y363" s="2">
        <f t="shared" si="74"/>
        <v>53187054.504441351</v>
      </c>
      <c r="Z363" s="2" t="str">
        <f t="shared" si="52"/>
        <v>MEEP</v>
      </c>
      <c r="AA363" s="2">
        <f>IF(Z363="HERE",Y363,AA362+Graph!$G$1*1000)</f>
        <v>113300961.50444201</v>
      </c>
      <c r="AB363" s="2">
        <f t="shared" si="63"/>
        <v>420000</v>
      </c>
      <c r="AC363" s="2">
        <f t="shared" si="75"/>
        <v>50667873.128210932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293</v>
      </c>
      <c r="C364" s="7"/>
      <c r="D364" s="2" t="e">
        <f t="shared" si="55"/>
        <v>#N/A</v>
      </c>
      <c r="E364" s="2" t="e">
        <f t="shared" si="67"/>
        <v>#N/A</v>
      </c>
      <c r="F364" s="2">
        <v>1628353.040336132</v>
      </c>
      <c r="G364" s="2">
        <f t="shared" si="79"/>
        <v>588938.14285714284</v>
      </c>
      <c r="H364" s="2">
        <f t="shared" si="76"/>
        <v>187890460.41392514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3856272.1428571553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1664186.8007202744</v>
      </c>
      <c r="Q364" s="2">
        <f t="shared" si="80"/>
        <v>600000</v>
      </c>
      <c r="R364" s="2">
        <f t="shared" si="77"/>
        <v>191617772.7755101</v>
      </c>
      <c r="S364" s="2">
        <f t="shared" si="58"/>
        <v>588938.14285713434</v>
      </c>
      <c r="T364" s="2">
        <f t="shared" si="59"/>
        <v>11061.857142857276</v>
      </c>
      <c r="U364" s="2">
        <f t="shared" si="60"/>
        <v>600000</v>
      </c>
      <c r="V364" s="2">
        <f t="shared" si="78"/>
        <v>138419656.41392586</v>
      </c>
      <c r="W364" s="2">
        <f t="shared" si="61"/>
        <v>588938.14285713434</v>
      </c>
      <c r="X364" s="2">
        <f t="shared" si="51"/>
        <v>11061.857142865658</v>
      </c>
      <c r="Y364" s="2">
        <f t="shared" si="74"/>
        <v>53198116.361584216</v>
      </c>
      <c r="Z364" s="2" t="str">
        <f t="shared" si="52"/>
        <v>MEEP</v>
      </c>
      <c r="AA364" s="2">
        <f>IF(Z364="HERE",Y364,AA363+Graph!$G$1*1000)</f>
        <v>113720961.50444201</v>
      </c>
      <c r="AB364" s="2">
        <f t="shared" si="63"/>
        <v>420000</v>
      </c>
      <c r="AC364" s="2">
        <f t="shared" si="75"/>
        <v>50667873.128210932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294</v>
      </c>
      <c r="C365" s="7"/>
      <c r="D365" s="2" t="e">
        <f t="shared" si="55"/>
        <v>#N/A</v>
      </c>
      <c r="E365" s="2" t="e">
        <f t="shared" si="67"/>
        <v>#N/A</v>
      </c>
      <c r="F365" s="2">
        <v>1632367.3565426171</v>
      </c>
      <c r="G365" s="2">
        <f t="shared" si="79"/>
        <v>588938.14285714284</v>
      </c>
      <c r="H365" s="2">
        <f t="shared" si="76"/>
        <v>188479398.55678228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3867334.0000000126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1668303.5774309635</v>
      </c>
      <c r="Q365" s="2">
        <f t="shared" si="80"/>
        <v>600000</v>
      </c>
      <c r="R365" s="2">
        <f t="shared" si="77"/>
        <v>192217772.7755101</v>
      </c>
      <c r="S365" s="2">
        <f t="shared" si="58"/>
        <v>588938.14285713434</v>
      </c>
      <c r="T365" s="2">
        <f t="shared" si="59"/>
        <v>11061.857142857276</v>
      </c>
      <c r="U365" s="2">
        <f t="shared" si="60"/>
        <v>600000</v>
      </c>
      <c r="V365" s="2">
        <f t="shared" si="78"/>
        <v>139008594.55678299</v>
      </c>
      <c r="W365" s="2">
        <f t="shared" si="61"/>
        <v>588938.14285713434</v>
      </c>
      <c r="X365" s="2">
        <f t="shared" si="51"/>
        <v>11061.857142865658</v>
      </c>
      <c r="Y365" s="2">
        <f t="shared" si="74"/>
        <v>53209178.218727082</v>
      </c>
      <c r="Z365" s="2" t="str">
        <f t="shared" si="52"/>
        <v>MEEP</v>
      </c>
      <c r="AA365" s="2">
        <f>IF(Z365="HERE",Y365,AA364+Graph!$G$1*1000)</f>
        <v>114140961.50444201</v>
      </c>
      <c r="AB365" s="2">
        <f t="shared" si="63"/>
        <v>420000</v>
      </c>
      <c r="AC365" s="2">
        <f t="shared" si="75"/>
        <v>50667873.128210932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295</v>
      </c>
      <c r="C366" s="7"/>
      <c r="D366" s="2" t="e">
        <f t="shared" si="55"/>
        <v>#N/A</v>
      </c>
      <c r="E366" s="2" t="e">
        <f t="shared" si="67"/>
        <v>#N/A</v>
      </c>
      <c r="F366" s="2">
        <v>1636381.6727491021</v>
      </c>
      <c r="G366" s="2">
        <f t="shared" si="79"/>
        <v>588938.14285714284</v>
      </c>
      <c r="H366" s="2">
        <f t="shared" si="76"/>
        <v>189068336.69963941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3878395.8571428698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1672420.3541416526</v>
      </c>
      <c r="Q366" s="2">
        <f t="shared" si="80"/>
        <v>600000</v>
      </c>
      <c r="R366" s="2">
        <f t="shared" si="77"/>
        <v>192817772.7755101</v>
      </c>
      <c r="S366" s="2">
        <f t="shared" si="58"/>
        <v>588938.14285713434</v>
      </c>
      <c r="T366" s="2">
        <f t="shared" si="59"/>
        <v>11061.857142857276</v>
      </c>
      <c r="U366" s="2">
        <f t="shared" si="60"/>
        <v>600000</v>
      </c>
      <c r="V366" s="2">
        <f t="shared" si="78"/>
        <v>139597532.69964013</v>
      </c>
      <c r="W366" s="2">
        <f t="shared" si="61"/>
        <v>588938.14285713434</v>
      </c>
      <c r="X366" s="2">
        <f t="shared" si="51"/>
        <v>11061.857142865658</v>
      </c>
      <c r="Y366" s="2">
        <f t="shared" si="74"/>
        <v>53220240.075869948</v>
      </c>
      <c r="Z366" s="2" t="str">
        <f t="shared" si="52"/>
        <v>MEEP</v>
      </c>
      <c r="AA366" s="2">
        <f>IF(Z366="HERE",Y366,AA365+Graph!$G$1*1000)</f>
        <v>114560961.50444201</v>
      </c>
      <c r="AB366" s="2">
        <f t="shared" si="63"/>
        <v>420000</v>
      </c>
      <c r="AC366" s="2">
        <f t="shared" si="75"/>
        <v>50667873.128210932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296</v>
      </c>
      <c r="C367" s="7"/>
      <c r="D367" s="2" t="e">
        <f t="shared" si="55"/>
        <v>#N/A</v>
      </c>
      <c r="E367" s="2" t="e">
        <f t="shared" si="67"/>
        <v>#N/A</v>
      </c>
      <c r="F367" s="2">
        <v>1640395.9889555871</v>
      </c>
      <c r="G367" s="2">
        <f t="shared" si="79"/>
        <v>588938.14285714284</v>
      </c>
      <c r="H367" s="2">
        <f t="shared" si="76"/>
        <v>189657274.84249654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3889457.7142857271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1676537.1308523417</v>
      </c>
      <c r="Q367" s="2">
        <f t="shared" si="80"/>
        <v>600000</v>
      </c>
      <c r="R367" s="2">
        <f t="shared" si="77"/>
        <v>193417772.7755101</v>
      </c>
      <c r="S367" s="2">
        <f t="shared" si="58"/>
        <v>588938.14285713434</v>
      </c>
      <c r="T367" s="2">
        <f t="shared" si="59"/>
        <v>11061.857142857276</v>
      </c>
      <c r="U367" s="2">
        <f t="shared" si="60"/>
        <v>600000</v>
      </c>
      <c r="V367" s="2">
        <f t="shared" si="78"/>
        <v>140186470.84249726</v>
      </c>
      <c r="W367" s="2">
        <f t="shared" si="61"/>
        <v>588938.14285713434</v>
      </c>
      <c r="X367" s="2">
        <f t="shared" si="51"/>
        <v>11061.857142865658</v>
      </c>
      <c r="Y367" s="2">
        <f t="shared" si="74"/>
        <v>53231301.933012813</v>
      </c>
      <c r="Z367" s="2" t="str">
        <f t="shared" si="52"/>
        <v>MEEP</v>
      </c>
      <c r="AA367" s="2">
        <f>IF(Z367="HERE",Y367,AA366+Graph!$G$1*1000)</f>
        <v>114980961.50444201</v>
      </c>
      <c r="AB367" s="2">
        <f t="shared" si="63"/>
        <v>420000</v>
      </c>
      <c r="AC367" s="2">
        <f t="shared" si="75"/>
        <v>50667873.128210932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297</v>
      </c>
      <c r="C368" s="7"/>
      <c r="D368" s="2" t="e">
        <f t="shared" si="55"/>
        <v>#N/A</v>
      </c>
      <c r="E368" s="2" t="e">
        <f t="shared" si="67"/>
        <v>#N/A</v>
      </c>
      <c r="F368" s="2">
        <v>1644410.3051620424</v>
      </c>
      <c r="G368" s="2">
        <f t="shared" si="79"/>
        <v>588938.14285714284</v>
      </c>
      <c r="H368" s="2">
        <f t="shared" si="76"/>
        <v>190246212.98535368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3900519.5714285844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1680653.9075630307</v>
      </c>
      <c r="Q368" s="2">
        <f t="shared" si="80"/>
        <v>600000</v>
      </c>
      <c r="R368" s="2">
        <f t="shared" si="77"/>
        <v>194017772.7755101</v>
      </c>
      <c r="S368" s="2">
        <f t="shared" si="58"/>
        <v>588938.14285713434</v>
      </c>
      <c r="T368" s="2">
        <f t="shared" si="59"/>
        <v>11061.857142857276</v>
      </c>
      <c r="U368" s="2">
        <f t="shared" si="60"/>
        <v>600000</v>
      </c>
      <c r="V368" s="2">
        <f t="shared" si="78"/>
        <v>140775408.98535439</v>
      </c>
      <c r="W368" s="2">
        <f t="shared" si="61"/>
        <v>588938.14285713434</v>
      </c>
      <c r="X368" s="2">
        <f t="shared" si="51"/>
        <v>11061.857142865658</v>
      </c>
      <c r="Y368" s="2">
        <f t="shared" si="74"/>
        <v>53242363.790155679</v>
      </c>
      <c r="Z368" s="2" t="str">
        <f t="shared" si="52"/>
        <v>MEEP</v>
      </c>
      <c r="AA368" s="2">
        <f>IF(Z368="HERE",Y368,AA367+Graph!$G$1*1000)</f>
        <v>115400961.50444201</v>
      </c>
      <c r="AB368" s="2">
        <f t="shared" si="63"/>
        <v>420000</v>
      </c>
      <c r="AC368" s="2">
        <f t="shared" si="75"/>
        <v>50667873.128210932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298</v>
      </c>
      <c r="C369" s="7"/>
      <c r="D369" s="2" t="e">
        <f t="shared" si="55"/>
        <v>#N/A</v>
      </c>
      <c r="E369" s="2" t="e">
        <f t="shared" si="67"/>
        <v>#N/A</v>
      </c>
      <c r="F369" s="2">
        <v>1648424.6213685274</v>
      </c>
      <c r="G369" s="2">
        <f t="shared" si="79"/>
        <v>588938.14285714284</v>
      </c>
      <c r="H369" s="2">
        <f t="shared" si="76"/>
        <v>190835151.12821081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3911581.4285714417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1684770.6842737198</v>
      </c>
      <c r="Q369" s="2">
        <f t="shared" si="80"/>
        <v>600000</v>
      </c>
      <c r="R369" s="2">
        <f t="shared" si="77"/>
        <v>194617772.7755101</v>
      </c>
      <c r="S369" s="2">
        <f t="shared" si="58"/>
        <v>588938.14285713434</v>
      </c>
      <c r="T369" s="2">
        <f t="shared" si="59"/>
        <v>11061.857142857276</v>
      </c>
      <c r="U369" s="2">
        <f t="shared" si="60"/>
        <v>600000</v>
      </c>
      <c r="V369" s="2">
        <f t="shared" si="78"/>
        <v>141364347.12821153</v>
      </c>
      <c r="W369" s="2">
        <f t="shared" si="61"/>
        <v>588938.14285713434</v>
      </c>
      <c r="X369" s="2">
        <f t="shared" si="51"/>
        <v>11061.857142865658</v>
      </c>
      <c r="Y369" s="2">
        <f t="shared" si="74"/>
        <v>53253425.647298545</v>
      </c>
      <c r="Z369" s="2" t="str">
        <f t="shared" si="52"/>
        <v>MEEP</v>
      </c>
      <c r="AA369" s="2">
        <f>IF(Z369="HERE",Y369,AA368+Graph!$G$1*1000)</f>
        <v>115820961.50444201</v>
      </c>
      <c r="AB369" s="2">
        <f t="shared" si="63"/>
        <v>420000</v>
      </c>
      <c r="AC369" s="2">
        <f t="shared" si="75"/>
        <v>50667873.128210932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299</v>
      </c>
      <c r="C370" s="7"/>
      <c r="D370" s="2" t="e">
        <f t="shared" si="55"/>
        <v>#N/A</v>
      </c>
      <c r="E370" s="2" t="e">
        <f t="shared" si="67"/>
        <v>#N/A</v>
      </c>
      <c r="F370" s="2">
        <v>1652438.9375750124</v>
      </c>
      <c r="G370" s="2">
        <f t="shared" si="79"/>
        <v>588938.14285714284</v>
      </c>
      <c r="H370" s="2">
        <f t="shared" si="76"/>
        <v>191424089.27106795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3922643.285714299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1688887.4609843791</v>
      </c>
      <c r="Q370" s="2">
        <f t="shared" si="80"/>
        <v>600000</v>
      </c>
      <c r="R370" s="2">
        <f t="shared" si="77"/>
        <v>195217772.7755101</v>
      </c>
      <c r="S370" s="2">
        <f t="shared" si="58"/>
        <v>588938.14285713434</v>
      </c>
      <c r="T370" s="2">
        <f t="shared" si="59"/>
        <v>11061.857142857276</v>
      </c>
      <c r="U370" s="2">
        <f t="shared" si="60"/>
        <v>600000</v>
      </c>
      <c r="V370" s="2">
        <f t="shared" si="78"/>
        <v>141953285.27106866</v>
      </c>
      <c r="W370" s="2">
        <f t="shared" si="61"/>
        <v>588938.14285713434</v>
      </c>
      <c r="X370" s="2">
        <f t="shared" si="51"/>
        <v>11061.857142865658</v>
      </c>
      <c r="Y370" s="2">
        <f t="shared" si="74"/>
        <v>53264487.50444141</v>
      </c>
      <c r="Z370" s="2" t="str">
        <f t="shared" si="52"/>
        <v>MEEP</v>
      </c>
      <c r="AA370" s="2">
        <f>IF(Z370="HERE",Y370,AA369+Graph!$G$1*1000)</f>
        <v>116240961.50444201</v>
      </c>
      <c r="AB370" s="2">
        <f t="shared" si="63"/>
        <v>420000</v>
      </c>
      <c r="AC370" s="2">
        <f t="shared" si="75"/>
        <v>50667873.128210932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300</v>
      </c>
      <c r="C371" s="7"/>
      <c r="D371" s="2" t="e">
        <f t="shared" si="55"/>
        <v>#N/A</v>
      </c>
      <c r="E371" s="2" t="e">
        <f t="shared" si="67"/>
        <v>#N/A</v>
      </c>
      <c r="F371" s="2">
        <v>1656453.2537814975</v>
      </c>
      <c r="G371" s="2">
        <f t="shared" si="79"/>
        <v>588938.14285714284</v>
      </c>
      <c r="H371" s="2">
        <f t="shared" si="76"/>
        <v>192013027.41392508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3933705.1428571562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1693004.2376950681</v>
      </c>
      <c r="Q371" s="2">
        <f t="shared" si="80"/>
        <v>600000</v>
      </c>
      <c r="R371" s="2">
        <f t="shared" si="77"/>
        <v>195817772.7755101</v>
      </c>
      <c r="S371" s="2">
        <f t="shared" si="58"/>
        <v>588938.14285713434</v>
      </c>
      <c r="T371" s="2">
        <f t="shared" si="59"/>
        <v>11061.857142857276</v>
      </c>
      <c r="U371" s="2">
        <f t="shared" si="60"/>
        <v>600000</v>
      </c>
      <c r="V371" s="2">
        <f t="shared" si="78"/>
        <v>142542223.4139258</v>
      </c>
      <c r="W371" s="2">
        <f t="shared" si="61"/>
        <v>588938.14285713434</v>
      </c>
      <c r="X371" s="2">
        <f t="shared" si="51"/>
        <v>11061.857142865658</v>
      </c>
      <c r="Y371" s="2">
        <f t="shared" si="74"/>
        <v>53275549.361584276</v>
      </c>
      <c r="Z371" s="2" t="str">
        <f t="shared" si="52"/>
        <v>MEEP</v>
      </c>
      <c r="AA371" s="2">
        <f>IF(Z371="HERE",Y371,AA370+Graph!$G$1*1000)</f>
        <v>116660961.50444201</v>
      </c>
      <c r="AB371" s="2">
        <f t="shared" si="63"/>
        <v>420000</v>
      </c>
      <c r="AC371" s="2">
        <f t="shared" si="75"/>
        <v>50667873.128210932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301</v>
      </c>
      <c r="C372" s="7"/>
      <c r="D372" s="2" t="e">
        <f t="shared" si="55"/>
        <v>#N/A</v>
      </c>
      <c r="E372" s="2" t="e">
        <f t="shared" si="67"/>
        <v>#N/A</v>
      </c>
      <c r="F372" s="2">
        <v>1660467.5699879825</v>
      </c>
      <c r="G372" s="2">
        <f t="shared" si="79"/>
        <v>588938.14285714284</v>
      </c>
      <c r="H372" s="2">
        <f t="shared" si="76"/>
        <v>192601965.55678222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3944767.0000000135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1697121.0144057572</v>
      </c>
      <c r="Q372" s="2">
        <f t="shared" si="80"/>
        <v>600000</v>
      </c>
      <c r="R372" s="2">
        <f t="shared" si="77"/>
        <v>196417772.7755101</v>
      </c>
      <c r="S372" s="2">
        <f t="shared" si="58"/>
        <v>588938.14285713434</v>
      </c>
      <c r="T372" s="2">
        <f t="shared" si="59"/>
        <v>11061.857142857276</v>
      </c>
      <c r="U372" s="2">
        <f t="shared" si="60"/>
        <v>600000</v>
      </c>
      <c r="V372" s="2">
        <f t="shared" si="78"/>
        <v>143131161.55678293</v>
      </c>
      <c r="W372" s="2">
        <f t="shared" si="61"/>
        <v>588938.14285713434</v>
      </c>
      <c r="X372" s="2">
        <f t="shared" si="51"/>
        <v>11061.857142865658</v>
      </c>
      <c r="Y372" s="2">
        <f t="shared" si="74"/>
        <v>53286611.218727142</v>
      </c>
      <c r="Z372" s="2" t="str">
        <f t="shared" si="52"/>
        <v>MEEP</v>
      </c>
      <c r="AA372" s="2">
        <f>IF(Z372="HERE",Y372,AA371+Graph!$G$1*1000)</f>
        <v>117080961.50444201</v>
      </c>
      <c r="AB372" s="2">
        <f t="shared" si="63"/>
        <v>420000</v>
      </c>
      <c r="AC372" s="2">
        <f t="shared" si="75"/>
        <v>50667873.128210932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302</v>
      </c>
      <c r="C373" s="7"/>
      <c r="D373" s="2" t="e">
        <f t="shared" si="55"/>
        <v>#N/A</v>
      </c>
      <c r="E373" s="2" t="e">
        <f t="shared" si="67"/>
        <v>#N/A</v>
      </c>
      <c r="F373" s="2">
        <v>1664481.8861944675</v>
      </c>
      <c r="G373" s="2">
        <f t="shared" si="79"/>
        <v>588938.14285714284</v>
      </c>
      <c r="H373" s="2">
        <f t="shared" si="76"/>
        <v>193190903.69963935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3955828.8571428708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1701237.7911164463</v>
      </c>
      <c r="Q373" s="2">
        <f t="shared" si="80"/>
        <v>600000</v>
      </c>
      <c r="R373" s="2">
        <f t="shared" si="77"/>
        <v>197017772.7755101</v>
      </c>
      <c r="S373" s="2">
        <f t="shared" si="58"/>
        <v>588938.14285713434</v>
      </c>
      <c r="T373" s="2">
        <f t="shared" si="59"/>
        <v>11061.857142857276</v>
      </c>
      <c r="U373" s="2">
        <f t="shared" si="60"/>
        <v>600000</v>
      </c>
      <c r="V373" s="2">
        <f t="shared" si="78"/>
        <v>143720099.69964007</v>
      </c>
      <c r="W373" s="2">
        <f t="shared" si="61"/>
        <v>588938.14285713434</v>
      </c>
      <c r="X373" s="2">
        <f t="shared" si="51"/>
        <v>11061.857142865658</v>
      </c>
      <c r="Y373" s="2">
        <f t="shared" si="74"/>
        <v>53297673.075870007</v>
      </c>
      <c r="Z373" s="2" t="str">
        <f t="shared" si="52"/>
        <v>MEEP</v>
      </c>
      <c r="AA373" s="2">
        <f>IF(Z373="HERE",Y373,AA372+Graph!$G$1*1000)</f>
        <v>117500961.50444201</v>
      </c>
      <c r="AB373" s="2">
        <f t="shared" si="63"/>
        <v>420000</v>
      </c>
      <c r="AC373" s="2">
        <f t="shared" si="75"/>
        <v>50667873.128210932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303</v>
      </c>
      <c r="C374" s="7"/>
      <c r="D374" s="2" t="e">
        <f t="shared" si="55"/>
        <v>#N/A</v>
      </c>
      <c r="E374" s="2" t="e">
        <f t="shared" si="67"/>
        <v>#N/A</v>
      </c>
      <c r="F374" s="2">
        <v>1668496.2024009526</v>
      </c>
      <c r="G374" s="2">
        <f t="shared" si="79"/>
        <v>588938.14285714284</v>
      </c>
      <c r="H374" s="2">
        <f t="shared" si="76"/>
        <v>193779841.84249648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3966890.7142857281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1705354.5678271353</v>
      </c>
      <c r="Q374" s="2">
        <f t="shared" si="80"/>
        <v>600000</v>
      </c>
      <c r="R374" s="2">
        <f t="shared" si="77"/>
        <v>197617772.7755101</v>
      </c>
      <c r="S374" s="2">
        <f t="shared" si="58"/>
        <v>588938.14285713434</v>
      </c>
      <c r="T374" s="2">
        <f t="shared" si="59"/>
        <v>11061.857142857276</v>
      </c>
      <c r="U374" s="2">
        <f t="shared" si="60"/>
        <v>600000</v>
      </c>
      <c r="V374" s="2">
        <f t="shared" si="78"/>
        <v>144309037.8424972</v>
      </c>
      <c r="W374" s="2">
        <f t="shared" si="61"/>
        <v>588938.14285713434</v>
      </c>
      <c r="X374" s="2">
        <f t="shared" si="51"/>
        <v>11061.857142865658</v>
      </c>
      <c r="Y374" s="2">
        <f t="shared" si="74"/>
        <v>53308734.933012873</v>
      </c>
      <c r="Z374" s="2" t="str">
        <f t="shared" si="52"/>
        <v>MEEP</v>
      </c>
      <c r="AA374" s="2">
        <f>IF(Z374="HERE",Y374,AA373+Graph!$G$1*1000)</f>
        <v>117920961.50444201</v>
      </c>
      <c r="AB374" s="2">
        <f t="shared" si="63"/>
        <v>420000</v>
      </c>
      <c r="AC374" s="2">
        <f t="shared" si="75"/>
        <v>50667873.128210932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304</v>
      </c>
      <c r="C375" s="7"/>
      <c r="D375" s="2" t="e">
        <f t="shared" si="55"/>
        <v>#N/A</v>
      </c>
      <c r="E375" s="2" t="e">
        <f t="shared" si="67"/>
        <v>#N/A</v>
      </c>
      <c r="F375" s="2">
        <v>1672510.5186074376</v>
      </c>
      <c r="G375" s="2">
        <f t="shared" si="79"/>
        <v>588938.14285714284</v>
      </c>
      <c r="H375" s="2">
        <f t="shared" si="76"/>
        <v>194368779.98535362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3977952.5714285853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1709471.3445378244</v>
      </c>
      <c r="Q375" s="2">
        <f t="shared" si="80"/>
        <v>600000</v>
      </c>
      <c r="R375" s="2">
        <f t="shared" si="77"/>
        <v>198217772.7755101</v>
      </c>
      <c r="S375" s="2">
        <f t="shared" si="58"/>
        <v>588938.14285713434</v>
      </c>
      <c r="T375" s="2">
        <f t="shared" si="59"/>
        <v>11061.857142857276</v>
      </c>
      <c r="U375" s="2">
        <f t="shared" si="60"/>
        <v>600000</v>
      </c>
      <c r="V375" s="2">
        <f t="shared" si="78"/>
        <v>144897975.98535433</v>
      </c>
      <c r="W375" s="2">
        <f t="shared" si="61"/>
        <v>588938.14285713434</v>
      </c>
      <c r="X375" s="2">
        <f t="shared" si="51"/>
        <v>11061.857142865658</v>
      </c>
      <c r="Y375" s="2">
        <f t="shared" si="74"/>
        <v>53319796.790155739</v>
      </c>
      <c r="Z375" s="2" t="str">
        <f t="shared" si="52"/>
        <v>MEEP</v>
      </c>
      <c r="AA375" s="2">
        <f>IF(Z375="HERE",Y375,AA374+Graph!$G$1*1000)</f>
        <v>118340961.50444201</v>
      </c>
      <c r="AB375" s="2">
        <f t="shared" si="63"/>
        <v>420000</v>
      </c>
      <c r="AC375" s="2">
        <f t="shared" si="75"/>
        <v>50667873.128210932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305</v>
      </c>
      <c r="C376" s="7"/>
      <c r="D376" s="2" t="e">
        <f t="shared" si="55"/>
        <v>#N/A</v>
      </c>
      <c r="E376" s="2" t="e">
        <f t="shared" si="67"/>
        <v>#N/A</v>
      </c>
      <c r="F376" s="2">
        <v>1676524.8348139226</v>
      </c>
      <c r="G376" s="2">
        <f t="shared" si="79"/>
        <v>588938.14285714284</v>
      </c>
      <c r="H376" s="2">
        <f t="shared" si="76"/>
        <v>194957718.12821075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3989014.4285714426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1713588.1212484837</v>
      </c>
      <c r="Q376" s="2">
        <f t="shared" si="80"/>
        <v>600000</v>
      </c>
      <c r="R376" s="2">
        <f t="shared" si="77"/>
        <v>198817772.7755101</v>
      </c>
      <c r="S376" s="2">
        <f t="shared" si="58"/>
        <v>588938.14285713434</v>
      </c>
      <c r="T376" s="2">
        <f t="shared" si="59"/>
        <v>11061.857142857276</v>
      </c>
      <c r="U376" s="2">
        <f t="shared" si="60"/>
        <v>600000</v>
      </c>
      <c r="V376" s="2">
        <f t="shared" si="78"/>
        <v>145486914.12821147</v>
      </c>
      <c r="W376" s="2">
        <f t="shared" si="61"/>
        <v>588938.14285713434</v>
      </c>
      <c r="X376" s="2">
        <f t="shared" si="51"/>
        <v>11061.857142865658</v>
      </c>
      <c r="Y376" s="2">
        <f t="shared" si="74"/>
        <v>53330858.647298604</v>
      </c>
      <c r="Z376" s="2" t="str">
        <f t="shared" si="52"/>
        <v>MEEP</v>
      </c>
      <c r="AA376" s="2">
        <f>IF(Z376="HERE",Y376,AA375+Graph!$G$1*1000)</f>
        <v>118760961.50444201</v>
      </c>
      <c r="AB376" s="2">
        <f t="shared" si="63"/>
        <v>420000</v>
      </c>
      <c r="AC376" s="2">
        <f t="shared" si="75"/>
        <v>50667873.128210932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306</v>
      </c>
      <c r="C377" s="7"/>
      <c r="D377" s="2" t="e">
        <f t="shared" si="55"/>
        <v>#N/A</v>
      </c>
      <c r="E377" s="2" t="e">
        <f t="shared" si="67"/>
        <v>#N/A</v>
      </c>
      <c r="F377" s="2">
        <v>1680539.1510204077</v>
      </c>
      <c r="G377" s="2">
        <f t="shared" si="79"/>
        <v>588938.14285714284</v>
      </c>
      <c r="H377" s="2">
        <f t="shared" si="76"/>
        <v>195546656.27106789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4000076.2857142999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1717704.8979591727</v>
      </c>
      <c r="Q377" s="2">
        <f t="shared" si="80"/>
        <v>600000</v>
      </c>
      <c r="R377" s="2">
        <f t="shared" si="77"/>
        <v>199417772.7755101</v>
      </c>
      <c r="S377" s="2">
        <f t="shared" si="58"/>
        <v>588938.14285713434</v>
      </c>
      <c r="T377" s="2">
        <f t="shared" si="59"/>
        <v>11061.857142857276</v>
      </c>
      <c r="U377" s="2">
        <f t="shared" si="60"/>
        <v>600000</v>
      </c>
      <c r="V377" s="2">
        <f t="shared" si="78"/>
        <v>146075852.2710686</v>
      </c>
      <c r="W377" s="2">
        <f t="shared" si="61"/>
        <v>588938.14285713434</v>
      </c>
      <c r="X377" s="2">
        <f t="shared" si="51"/>
        <v>11061.857142865658</v>
      </c>
      <c r="Y377" s="2">
        <f t="shared" si="74"/>
        <v>53341920.50444147</v>
      </c>
      <c r="Z377" s="2" t="str">
        <f t="shared" si="52"/>
        <v>MEEP</v>
      </c>
      <c r="AA377" s="2">
        <f>IF(Z377="HERE",Y377,AA376+Graph!$G$1*1000)</f>
        <v>119180961.50444201</v>
      </c>
      <c r="AB377" s="2">
        <f t="shared" si="63"/>
        <v>420000</v>
      </c>
      <c r="AC377" s="2">
        <f t="shared" si="75"/>
        <v>50667873.128210932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307</v>
      </c>
      <c r="C378" s="7"/>
      <c r="D378" s="2" t="e">
        <f t="shared" si="55"/>
        <v>#N/A</v>
      </c>
      <c r="E378" s="2" t="e">
        <f t="shared" si="67"/>
        <v>#N/A</v>
      </c>
      <c r="F378" s="2">
        <v>1684553.4672268927</v>
      </c>
      <c r="G378" s="2">
        <f t="shared" si="79"/>
        <v>588938.14285714284</v>
      </c>
      <c r="H378" s="2">
        <f t="shared" si="76"/>
        <v>196135594.41392502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4011138.1428571572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1721821.6746698618</v>
      </c>
      <c r="Q378" s="2">
        <f t="shared" si="80"/>
        <v>600000</v>
      </c>
      <c r="R378" s="2">
        <f t="shared" si="77"/>
        <v>200017772.7755101</v>
      </c>
      <c r="S378" s="2">
        <f t="shared" si="58"/>
        <v>588938.14285713434</v>
      </c>
      <c r="T378" s="2">
        <f t="shared" si="59"/>
        <v>11061.857142857276</v>
      </c>
      <c r="U378" s="2">
        <f t="shared" si="60"/>
        <v>600000</v>
      </c>
      <c r="V378" s="2">
        <f t="shared" si="78"/>
        <v>146664790.41392574</v>
      </c>
      <c r="W378" s="2">
        <f t="shared" si="61"/>
        <v>588938.14285713434</v>
      </c>
      <c r="X378" s="2">
        <f t="shared" si="51"/>
        <v>11061.857142865658</v>
      </c>
      <c r="Y378" s="2">
        <f t="shared" si="74"/>
        <v>53352982.361584336</v>
      </c>
      <c r="Z378" s="2" t="str">
        <f t="shared" si="52"/>
        <v>MEEP</v>
      </c>
      <c r="AA378" s="2">
        <f>IF(Z378="HERE",Y378,AA377+Graph!$G$1*1000)</f>
        <v>119600961.50444201</v>
      </c>
      <c r="AB378" s="2">
        <f t="shared" si="63"/>
        <v>420000</v>
      </c>
      <c r="AC378" s="2">
        <f t="shared" si="75"/>
        <v>50667873.128210932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308</v>
      </c>
      <c r="C379" s="7"/>
      <c r="D379" s="2" t="e">
        <f t="shared" si="55"/>
        <v>#N/A</v>
      </c>
      <c r="E379" s="2" t="e">
        <f t="shared" si="67"/>
        <v>#N/A</v>
      </c>
      <c r="F379" s="2">
        <v>1688567.7834333777</v>
      </c>
      <c r="G379" s="2">
        <f t="shared" si="79"/>
        <v>588938.14285714284</v>
      </c>
      <c r="H379" s="2">
        <f t="shared" si="76"/>
        <v>196724532.55678216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4022200.0000000144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1725938.4513805509</v>
      </c>
      <c r="Q379" s="2">
        <f t="shared" si="80"/>
        <v>600000</v>
      </c>
      <c r="R379" s="2">
        <f t="shared" si="77"/>
        <v>200617772.7755101</v>
      </c>
      <c r="S379" s="2">
        <f t="shared" si="58"/>
        <v>588938.14285713434</v>
      </c>
      <c r="T379" s="2">
        <f t="shared" si="59"/>
        <v>11061.857142857276</v>
      </c>
      <c r="U379" s="2">
        <f t="shared" si="60"/>
        <v>600000</v>
      </c>
      <c r="V379" s="2">
        <f t="shared" si="78"/>
        <v>147253728.55678287</v>
      </c>
      <c r="W379" s="2">
        <f t="shared" si="61"/>
        <v>588938.14285713434</v>
      </c>
      <c r="X379" s="2">
        <f t="shared" si="51"/>
        <v>11061.857142865658</v>
      </c>
      <c r="Y379" s="2">
        <f t="shared" si="74"/>
        <v>53364044.218727201</v>
      </c>
      <c r="Z379" s="2" t="str">
        <f t="shared" si="52"/>
        <v>MEEP</v>
      </c>
      <c r="AA379" s="2">
        <f>IF(Z379="HERE",Y379,AA378+Graph!$G$1*1000)</f>
        <v>120020961.50444201</v>
      </c>
      <c r="AB379" s="2">
        <f t="shared" si="63"/>
        <v>420000</v>
      </c>
      <c r="AC379" s="2">
        <f t="shared" si="75"/>
        <v>50667873.128210932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309</v>
      </c>
      <c r="C380" s="7"/>
      <c r="D380" s="2" t="e">
        <f t="shared" si="55"/>
        <v>#N/A</v>
      </c>
      <c r="E380" s="2" t="e">
        <f t="shared" si="67"/>
        <v>#N/A</v>
      </c>
      <c r="F380" s="2">
        <v>1692582.099639833</v>
      </c>
      <c r="G380" s="2">
        <f t="shared" si="79"/>
        <v>588938.14285714284</v>
      </c>
      <c r="H380" s="2">
        <f t="shared" si="76"/>
        <v>197313470.69963929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4033261.8571428717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1730055.2280912399</v>
      </c>
      <c r="Q380" s="2">
        <f t="shared" si="80"/>
        <v>600000</v>
      </c>
      <c r="R380" s="2">
        <f t="shared" si="77"/>
        <v>201217772.7755101</v>
      </c>
      <c r="S380" s="2">
        <f t="shared" si="58"/>
        <v>588938.14285713434</v>
      </c>
      <c r="T380" s="2">
        <f t="shared" si="59"/>
        <v>11061.857142857276</v>
      </c>
      <c r="U380" s="2">
        <f t="shared" si="60"/>
        <v>600000</v>
      </c>
      <c r="V380" s="2">
        <f t="shared" si="78"/>
        <v>147842666.69964001</v>
      </c>
      <c r="W380" s="2">
        <f t="shared" si="61"/>
        <v>588938.14285713434</v>
      </c>
      <c r="X380" s="2">
        <f t="shared" si="51"/>
        <v>11061.857142865658</v>
      </c>
      <c r="Y380" s="2">
        <f t="shared" si="74"/>
        <v>53375106.075870067</v>
      </c>
      <c r="Z380" s="2" t="str">
        <f t="shared" si="52"/>
        <v>MEEP</v>
      </c>
      <c r="AA380" s="2">
        <f>IF(Z380="HERE",Y380,AA379+Graph!$G$1*1000)</f>
        <v>120440961.50444201</v>
      </c>
      <c r="AB380" s="2">
        <f t="shared" si="63"/>
        <v>420000</v>
      </c>
      <c r="AC380" s="2">
        <f t="shared" si="75"/>
        <v>50667873.128210932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310</v>
      </c>
      <c r="C381" s="7"/>
      <c r="D381" s="2" t="e">
        <f t="shared" si="55"/>
        <v>#N/A</v>
      </c>
      <c r="E381" s="2" t="e">
        <f t="shared" si="67"/>
        <v>#N/A</v>
      </c>
      <c r="F381" s="2">
        <v>1696596.415846318</v>
      </c>
      <c r="G381" s="2">
        <f t="shared" si="79"/>
        <v>588938.14285714284</v>
      </c>
      <c r="H381" s="2">
        <f t="shared" si="76"/>
        <v>197902408.84249642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4044323.714285729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1734172.004801929</v>
      </c>
      <c r="Q381" s="2">
        <f t="shared" si="80"/>
        <v>600000</v>
      </c>
      <c r="R381" s="2">
        <f t="shared" si="77"/>
        <v>201817772.7755101</v>
      </c>
      <c r="S381" s="2">
        <f t="shared" si="58"/>
        <v>588938.14285713434</v>
      </c>
      <c r="T381" s="2">
        <f t="shared" si="59"/>
        <v>11061.857142857276</v>
      </c>
      <c r="U381" s="2">
        <f t="shared" si="60"/>
        <v>600000</v>
      </c>
      <c r="V381" s="2">
        <f t="shared" si="78"/>
        <v>148431604.84249714</v>
      </c>
      <c r="W381" s="2">
        <f t="shared" si="61"/>
        <v>588938.14285713434</v>
      </c>
      <c r="X381" s="2">
        <f t="shared" si="51"/>
        <v>11061.857142865658</v>
      </c>
      <c r="Y381" s="2">
        <f t="shared" si="74"/>
        <v>53386167.933012933</v>
      </c>
      <c r="Z381" s="2" t="str">
        <f t="shared" si="52"/>
        <v>MEEP</v>
      </c>
      <c r="AA381" s="2">
        <f>IF(Z381="HERE",Y381,AA380+Graph!$G$1*1000)</f>
        <v>120860961.50444201</v>
      </c>
      <c r="AB381" s="2">
        <f t="shared" si="63"/>
        <v>420000</v>
      </c>
      <c r="AC381" s="2">
        <f t="shared" si="75"/>
        <v>50667873.128210932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311</v>
      </c>
      <c r="C382" s="7"/>
      <c r="D382" s="2" t="e">
        <f t="shared" si="55"/>
        <v>#N/A</v>
      </c>
      <c r="E382" s="2" t="e">
        <f t="shared" si="67"/>
        <v>#N/A</v>
      </c>
      <c r="F382" s="2">
        <v>1700610.732052803</v>
      </c>
      <c r="G382" s="2">
        <f t="shared" si="79"/>
        <v>588938.14285714284</v>
      </c>
      <c r="H382" s="2">
        <f t="shared" si="76"/>
        <v>198491346.98535356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4055385.5714285863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1738288.7815125883</v>
      </c>
      <c r="Q382" s="2">
        <f t="shared" si="80"/>
        <v>600000</v>
      </c>
      <c r="R382" s="2">
        <f t="shared" si="77"/>
        <v>202417772.7755101</v>
      </c>
      <c r="S382" s="2">
        <f t="shared" si="58"/>
        <v>588938.14285713434</v>
      </c>
      <c r="T382" s="2">
        <f t="shared" si="59"/>
        <v>11061.857142857276</v>
      </c>
      <c r="U382" s="2">
        <f t="shared" si="60"/>
        <v>600000</v>
      </c>
      <c r="V382" s="2">
        <f t="shared" si="78"/>
        <v>149020542.98535427</v>
      </c>
      <c r="W382" s="2">
        <f t="shared" si="61"/>
        <v>588938.14285713434</v>
      </c>
      <c r="X382" s="2">
        <f t="shared" si="51"/>
        <v>11061.857142865658</v>
      </c>
      <c r="Y382" s="2">
        <f t="shared" si="74"/>
        <v>53397229.790155798</v>
      </c>
      <c r="Z382" s="2" t="str">
        <f t="shared" si="52"/>
        <v>MEEP</v>
      </c>
      <c r="AA382" s="2">
        <f>IF(Z382="HERE",Y382,AA381+Graph!$G$1*1000)</f>
        <v>121280961.50444201</v>
      </c>
      <c r="AB382" s="2">
        <f t="shared" si="63"/>
        <v>420000</v>
      </c>
      <c r="AC382" s="2">
        <f t="shared" si="75"/>
        <v>50667873.128210932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312</v>
      </c>
      <c r="C383" s="7"/>
      <c r="D383" s="2" t="e">
        <f t="shared" si="55"/>
        <v>#N/A</v>
      </c>
      <c r="E383" s="2" t="e">
        <f t="shared" si="67"/>
        <v>#N/A</v>
      </c>
      <c r="F383" s="2">
        <v>1704625.0482592881</v>
      </c>
      <c r="G383" s="2">
        <f t="shared" si="79"/>
        <v>588938.14285714284</v>
      </c>
      <c r="H383" s="2">
        <f t="shared" si="76"/>
        <v>199080285.12821069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4066447.4285714435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1742405.5582232773</v>
      </c>
      <c r="Q383" s="2">
        <f t="shared" si="80"/>
        <v>600000</v>
      </c>
      <c r="R383" s="2">
        <f t="shared" si="77"/>
        <v>203017772.7755101</v>
      </c>
      <c r="S383" s="2">
        <f t="shared" si="58"/>
        <v>588938.14285713434</v>
      </c>
      <c r="T383" s="2">
        <f t="shared" si="59"/>
        <v>11061.857142857276</v>
      </c>
      <c r="U383" s="2">
        <f t="shared" si="60"/>
        <v>600000</v>
      </c>
      <c r="V383" s="2">
        <f t="shared" si="78"/>
        <v>149609481.12821141</v>
      </c>
      <c r="W383" s="2">
        <f t="shared" si="61"/>
        <v>588938.14285713434</v>
      </c>
      <c r="X383" s="2">
        <f t="shared" si="51"/>
        <v>11061.857142865658</v>
      </c>
      <c r="Y383" s="2">
        <f t="shared" si="74"/>
        <v>53408291.647298664</v>
      </c>
      <c r="Z383" s="2" t="str">
        <f t="shared" si="52"/>
        <v>MEEP</v>
      </c>
      <c r="AA383" s="2">
        <f>IF(Z383="HERE",Y383,AA382+Graph!$G$1*1000)</f>
        <v>121700961.50444201</v>
      </c>
      <c r="AB383" s="2">
        <f t="shared" si="63"/>
        <v>420000</v>
      </c>
      <c r="AC383" s="2">
        <f t="shared" si="75"/>
        <v>50667873.128210932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313</v>
      </c>
      <c r="C384" s="7"/>
      <c r="D384" s="2" t="e">
        <f t="shared" si="55"/>
        <v>#N/A</v>
      </c>
      <c r="E384" s="2" t="e">
        <f t="shared" si="67"/>
        <v>#N/A</v>
      </c>
      <c r="F384" s="2">
        <v>1708639.3644657731</v>
      </c>
      <c r="G384" s="2">
        <f t="shared" si="79"/>
        <v>588938.14285714284</v>
      </c>
      <c r="H384" s="2">
        <f t="shared" si="76"/>
        <v>199669223.27106783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4077509.2857143008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1746522.3349339664</v>
      </c>
      <c r="Q384" s="2">
        <f t="shared" si="80"/>
        <v>600000</v>
      </c>
      <c r="R384" s="2">
        <f t="shared" si="77"/>
        <v>203617772.7755101</v>
      </c>
      <c r="S384" s="2">
        <f t="shared" si="58"/>
        <v>588938.14285713434</v>
      </c>
      <c r="T384" s="2">
        <f t="shared" si="59"/>
        <v>11061.857142857276</v>
      </c>
      <c r="U384" s="2">
        <f t="shared" si="60"/>
        <v>600000</v>
      </c>
      <c r="V384" s="2">
        <f t="shared" si="78"/>
        <v>150198419.27106854</v>
      </c>
      <c r="W384" s="2">
        <f t="shared" si="61"/>
        <v>588938.14285713434</v>
      </c>
      <c r="X384" s="2">
        <f t="shared" si="51"/>
        <v>11061.857142865658</v>
      </c>
      <c r="Y384" s="2">
        <f t="shared" si="74"/>
        <v>53419353.50444153</v>
      </c>
      <c r="Z384" s="2" t="str">
        <f t="shared" si="52"/>
        <v>MEEP</v>
      </c>
      <c r="AA384" s="2">
        <f>IF(Z384="HERE",Y384,AA383+Graph!$G$1*1000)</f>
        <v>122120961.50444201</v>
      </c>
      <c r="AB384" s="2">
        <f t="shared" si="63"/>
        <v>420000</v>
      </c>
      <c r="AC384" s="2">
        <f t="shared" si="75"/>
        <v>50667873.128210932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314</v>
      </c>
      <c r="C385" s="7"/>
      <c r="D385" s="2" t="e">
        <f t="shared" si="55"/>
        <v>#N/A</v>
      </c>
      <c r="E385" s="2" t="e">
        <f t="shared" si="67"/>
        <v>#N/A</v>
      </c>
      <c r="F385" s="2">
        <v>1712653.6806722581</v>
      </c>
      <c r="G385" s="2">
        <f t="shared" si="79"/>
        <v>588938.14285714284</v>
      </c>
      <c r="H385" s="2">
        <f t="shared" si="76"/>
        <v>200258161.41392496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4088571.1428571581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1750639.1116446555</v>
      </c>
      <c r="Q385" s="2">
        <f t="shared" si="80"/>
        <v>600000</v>
      </c>
      <c r="R385" s="2">
        <f t="shared" si="77"/>
        <v>204217772.7755101</v>
      </c>
      <c r="S385" s="2">
        <f t="shared" si="58"/>
        <v>588938.14285713434</v>
      </c>
      <c r="T385" s="2">
        <f t="shared" si="59"/>
        <v>11061.857142857276</v>
      </c>
      <c r="U385" s="2">
        <f t="shared" si="60"/>
        <v>600000</v>
      </c>
      <c r="V385" s="2">
        <f t="shared" si="78"/>
        <v>150787357.41392568</v>
      </c>
      <c r="W385" s="2">
        <f t="shared" si="61"/>
        <v>588938.14285713434</v>
      </c>
      <c r="X385" s="2">
        <f t="shared" si="51"/>
        <v>11061.857142865658</v>
      </c>
      <c r="Y385" s="2">
        <f t="shared" si="74"/>
        <v>53430415.361584395</v>
      </c>
      <c r="Z385" s="2" t="str">
        <f t="shared" si="52"/>
        <v>MEEP</v>
      </c>
      <c r="AA385" s="2">
        <f>IF(Z385="HERE",Y385,AA384+Graph!$G$1*1000)</f>
        <v>122540961.50444201</v>
      </c>
      <c r="AB385" s="2">
        <f t="shared" si="63"/>
        <v>420000</v>
      </c>
      <c r="AC385" s="2">
        <f t="shared" si="75"/>
        <v>50667873.128210932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2:I385">
    <cfRule type="cellIs" dxfId="95" priority="22" operator="greaterThan">
      <formula>0</formula>
    </cfRule>
  </conditionalFormatting>
  <conditionalFormatting sqref="C31:C64 C117:C385 C72:C114">
    <cfRule type="cellIs" dxfId="94" priority="23" operator="greaterThan">
      <formula>0</formula>
    </cfRule>
  </conditionalFormatting>
  <conditionalFormatting sqref="C31:C64 C117:C385 C72:C114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93" priority="25" operator="greaterThan">
      <formula>0</formula>
    </cfRule>
  </conditionalFormatting>
  <conditionalFormatting sqref="C115">
    <cfRule type="cellIs" dxfId="92" priority="26" operator="greaterThan">
      <formula>0</formula>
    </cfRule>
  </conditionalFormatting>
  <conditionalFormatting sqref="C65">
    <cfRule type="cellIs" dxfId="91" priority="20" operator="greaterThan">
      <formula>0</formula>
    </cfRule>
  </conditionalFormatting>
  <conditionalFormatting sqref="C65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90" priority="19" operator="greaterThan">
      <formula>0</formula>
    </cfRule>
  </conditionalFormatting>
  <conditionalFormatting sqref="C66">
    <cfRule type="cellIs" dxfId="89" priority="17" operator="greaterThan">
      <formula>0</formula>
    </cfRule>
  </conditionalFormatting>
  <conditionalFormatting sqref="C66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88" priority="16" operator="greaterThan">
      <formula>0</formula>
    </cfRule>
  </conditionalFormatting>
  <conditionalFormatting sqref="C67">
    <cfRule type="cellIs" dxfId="87" priority="14" operator="greaterThan">
      <formula>0</formula>
    </cfRule>
  </conditionalFormatting>
  <conditionalFormatting sqref="C67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86" priority="13" operator="greaterThan">
      <formula>0</formula>
    </cfRule>
  </conditionalFormatting>
  <conditionalFormatting sqref="C68">
    <cfRule type="cellIs" dxfId="85" priority="11" operator="greaterThan">
      <formula>0</formula>
    </cfRule>
  </conditionalFormatting>
  <conditionalFormatting sqref="C68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84" priority="10" operator="greaterThan">
      <formula>0</formula>
    </cfRule>
  </conditionalFormatting>
  <conditionalFormatting sqref="C69">
    <cfRule type="cellIs" dxfId="83" priority="8" operator="greaterThan">
      <formula>0</formula>
    </cfRule>
  </conditionalFormatting>
  <conditionalFormatting sqref="C6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82" priority="7" operator="greaterThan">
      <formula>0</formula>
    </cfRule>
  </conditionalFormatting>
  <conditionalFormatting sqref="C70">
    <cfRule type="cellIs" dxfId="81" priority="5" operator="greaterThan">
      <formula>0</formula>
    </cfRule>
  </conditionalFormatting>
  <conditionalFormatting sqref="C70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80" priority="4" operator="greaterThan">
      <formula>0</formula>
    </cfRule>
  </conditionalFormatting>
  <conditionalFormatting sqref="C71">
    <cfRule type="cellIs" dxfId="12" priority="2" operator="greaterThan">
      <formula>0</formula>
    </cfRule>
  </conditionalFormatting>
  <conditionalFormatting sqref="C7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topLeftCell="A43" workbookViewId="0">
      <selection activeCell="I71" sqref="I71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74</v>
      </c>
      <c r="O1" s="2" t="s">
        <v>11</v>
      </c>
      <c r="P1" s="2" t="s">
        <v>12</v>
      </c>
      <c r="Q1" s="25" t="s">
        <v>80</v>
      </c>
      <c r="R1" s="25" t="s">
        <v>80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53</v>
      </c>
      <c r="AE1" s="2" t="s">
        <v>23</v>
      </c>
      <c r="AF1" s="21" t="s">
        <v>54</v>
      </c>
      <c r="AG1" s="21" t="s">
        <v>55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-69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-68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-67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-66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-65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-64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-63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-62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-61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-60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-59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-58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-57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-56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-55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-54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-53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-52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-51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-50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-49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-48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-47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-46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-45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-44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-43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-42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-41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-40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SUM((650000-LOOKUP(2,1/(ISNUMBER($K$1:$K$194)),$K$1:$K$194))/1000)</f>
        <v>638.93814285714279</v>
      </c>
    </row>
    <row r="32" spans="1:37" ht="15" x14ac:dyDescent="0.25">
      <c r="A32" s="1">
        <v>44208</v>
      </c>
      <c r="B32" s="2">
        <f t="shared" si="0"/>
        <v>-39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-38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-37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-36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-35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-34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315671.64081633091</v>
      </c>
      <c r="G37" s="2">
        <f>IF(F37&gt;650000,$AK$31*1000,F37)</f>
        <v>315671.64081633091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318000.81632652879</v>
      </c>
      <c r="Q37" s="2">
        <f>IF(P37&gt;650000,650000,P37)</f>
        <v>318000.81632652879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-33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319685.95702278614</v>
      </c>
      <c r="G38" s="2">
        <f t="shared" ref="G38:G101" si="25">IF(F38&gt;650000,$AK$31*1000,F38)</f>
        <v>319685.95702278614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322117.59303721786</v>
      </c>
      <c r="Q38" s="2">
        <f t="shared" ref="Q38:Q101" si="26">IF(P38&gt;650000,650000,P38)</f>
        <v>322117.59303721786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-32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323700.27322927117</v>
      </c>
      <c r="G39" s="2">
        <f t="shared" si="25"/>
        <v>323700.27322927117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326234.36974790692</v>
      </c>
      <c r="Q39" s="2">
        <f t="shared" si="26"/>
        <v>326234.36974790692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-31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327714.58943575621</v>
      </c>
      <c r="G40" s="2">
        <f t="shared" si="25"/>
        <v>327714.58943575621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330351.14645856619</v>
      </c>
      <c r="Q40" s="2">
        <f t="shared" si="26"/>
        <v>330351.14645856619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-30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331728.90564224124</v>
      </c>
      <c r="G41" s="2">
        <f t="shared" si="25"/>
        <v>331728.90564224124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334467.92316925526</v>
      </c>
      <c r="Q41" s="2">
        <f t="shared" si="26"/>
        <v>334467.92316925526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-29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335743.22184872627</v>
      </c>
      <c r="G42" s="2">
        <f t="shared" si="25"/>
        <v>335743.22184872627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338584.69987994432</v>
      </c>
      <c r="Q42" s="2">
        <f t="shared" si="26"/>
        <v>338584.69987994432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-28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339757.53805521131</v>
      </c>
      <c r="G43" s="2">
        <f t="shared" si="25"/>
        <v>339757.53805521131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342701.47659063339</v>
      </c>
      <c r="Q43" s="2">
        <f t="shared" si="26"/>
        <v>342701.47659063339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-27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343771.85426169634</v>
      </c>
      <c r="G44" s="2">
        <f t="shared" si="25"/>
        <v>343771.85426169634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346818.25330132246</v>
      </c>
      <c r="Q44" s="2">
        <f t="shared" si="26"/>
        <v>346818.25330132246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-26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347786.17046818137</v>
      </c>
      <c r="G45" s="2">
        <f t="shared" si="25"/>
        <v>347786.17046818137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350935.03001201153</v>
      </c>
      <c r="Q45" s="2">
        <f t="shared" si="26"/>
        <v>350935.03001201153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-25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351800.4866746664</v>
      </c>
      <c r="G46" s="2">
        <f t="shared" si="25"/>
        <v>351800.4866746664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355051.8067227006</v>
      </c>
      <c r="Q46" s="2">
        <f t="shared" si="26"/>
        <v>355051.8067227006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-24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355814.80288115144</v>
      </c>
      <c r="G47" s="2">
        <f t="shared" si="25"/>
        <v>355814.80288115144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359168.58343335986</v>
      </c>
      <c r="Q47" s="2">
        <f t="shared" si="26"/>
        <v>359168.58343335986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-23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359829.11908763647</v>
      </c>
      <c r="G48" s="2">
        <f t="shared" si="25"/>
        <v>359829.11908763647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363285.36014404893</v>
      </c>
      <c r="Q48" s="2">
        <f t="shared" si="26"/>
        <v>363285.36014404893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-22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363843.4352941215</v>
      </c>
      <c r="G49" s="2">
        <f t="shared" si="25"/>
        <v>363843.4352941215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367402.136854738</v>
      </c>
      <c r="Q49" s="2">
        <f t="shared" si="26"/>
        <v>367402.136854738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-21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367857.75150060654</v>
      </c>
      <c r="G50" s="2">
        <f t="shared" si="25"/>
        <v>367857.75150060654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371518.91356542706</v>
      </c>
      <c r="Q50" s="2">
        <f t="shared" si="26"/>
        <v>371518.91356542706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-20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371872.06770706177</v>
      </c>
      <c r="G51" s="2">
        <f t="shared" si="25"/>
        <v>371872.06770706177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375635.69027611613</v>
      </c>
      <c r="Q51" s="2">
        <f t="shared" si="26"/>
        <v>375635.69027611613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-19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375886.3839135468</v>
      </c>
      <c r="G52" s="2">
        <f t="shared" si="25"/>
        <v>375886.3839135468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379752.4669868052</v>
      </c>
      <c r="Q52" s="2">
        <f t="shared" si="26"/>
        <v>379752.4669868052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-18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379900.70012003183</v>
      </c>
      <c r="G53" s="2">
        <f t="shared" si="25"/>
        <v>379900.70012003183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383869.24369746447</v>
      </c>
      <c r="Q53" s="2">
        <f t="shared" si="26"/>
        <v>383869.24369746447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-17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383915.01632651687</v>
      </c>
      <c r="G54" s="2">
        <f t="shared" si="25"/>
        <v>383915.01632651687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387986.02040815353</v>
      </c>
      <c r="Q54" s="2">
        <f t="shared" si="26"/>
        <v>387986.02040815353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-16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387929.3325330019</v>
      </c>
      <c r="G55" s="2">
        <f t="shared" si="25"/>
        <v>387929.3325330019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392102.7971188426</v>
      </c>
      <c r="Q55" s="2">
        <f t="shared" si="26"/>
        <v>392102.7971188426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-15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391943.64873948693</v>
      </c>
      <c r="G56" s="2">
        <f t="shared" si="25"/>
        <v>391943.64873948693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396219.57382953167</v>
      </c>
      <c r="Q56" s="2">
        <f t="shared" si="26"/>
        <v>396219.57382953167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-14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395957.96494597197</v>
      </c>
      <c r="G57" s="2">
        <f t="shared" si="25"/>
        <v>395957.96494597197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400336.35054022074</v>
      </c>
      <c r="Q57" s="2">
        <f t="shared" si="26"/>
        <v>400336.35054022074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-13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399972.281152457</v>
      </c>
      <c r="G58" s="2">
        <f t="shared" si="25"/>
        <v>399972.281152457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404453.12725090981</v>
      </c>
      <c r="Q58" s="2">
        <f t="shared" si="26"/>
        <v>404453.12725090981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-12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403986.59735894203</v>
      </c>
      <c r="G59" s="2">
        <f t="shared" si="25"/>
        <v>403986.59735894203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408569.90396156907</v>
      </c>
      <c r="Q59" s="2">
        <f t="shared" si="26"/>
        <v>408569.90396156907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-11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408000.91356542706</v>
      </c>
      <c r="G60" s="2">
        <f t="shared" si="25"/>
        <v>408000.91356542706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412686.68067225814</v>
      </c>
      <c r="Q60" s="2">
        <f t="shared" si="26"/>
        <v>412686.68067225814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-10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412015.2297719121</v>
      </c>
      <c r="G61" s="2">
        <f t="shared" si="25"/>
        <v>412015.2297719121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416803.45738294721</v>
      </c>
      <c r="Q61" s="2">
        <f t="shared" si="26"/>
        <v>416803.45738294721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-9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416029.54597839713</v>
      </c>
      <c r="G62" s="2">
        <f t="shared" si="25"/>
        <v>416029.54597839713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420920.23409363627</v>
      </c>
      <c r="Q62" s="2">
        <f t="shared" si="26"/>
        <v>420920.23409363627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-8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420043.86218485236</v>
      </c>
      <c r="G63" s="2">
        <f t="shared" si="25"/>
        <v>420043.86218485236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425037.01080432534</v>
      </c>
      <c r="Q63" s="2">
        <f t="shared" si="26"/>
        <v>425037.01080432534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-7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424058.17839133739</v>
      </c>
      <c r="G64" s="2">
        <f t="shared" si="25"/>
        <v>424058.17839133739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429153.78751501441</v>
      </c>
      <c r="Q64" s="2">
        <f t="shared" si="26"/>
        <v>429153.78751501441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-6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428072.49459782243</v>
      </c>
      <c r="G65" s="2">
        <f t="shared" si="25"/>
        <v>428072.49459782243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433270.56422567368</v>
      </c>
      <c r="Q65" s="2">
        <f t="shared" si="26"/>
        <v>433270.56422567368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-5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432086.81080430746</v>
      </c>
      <c r="G66" s="2">
        <f t="shared" si="25"/>
        <v>432086.81080430746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437387.34093636274</v>
      </c>
      <c r="Q66" s="2">
        <f t="shared" si="26"/>
        <v>437387.34093636274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-4</v>
      </c>
      <c r="C67" s="7">
        <v>15940972</v>
      </c>
      <c r="D67" s="2">
        <f t="shared" si="11"/>
        <v>364865</v>
      </c>
      <c r="E67" s="2">
        <f t="shared" si="22"/>
        <v>411810.57142857142</v>
      </c>
      <c r="F67" s="2">
        <v>436101.12701079249</v>
      </c>
      <c r="G67" s="2">
        <f t="shared" si="25"/>
        <v>436101.12701079249</v>
      </c>
      <c r="H67" s="2">
        <f t="shared" si="12"/>
        <v>15940972</v>
      </c>
      <c r="I67" s="7">
        <v>558577</v>
      </c>
      <c r="J67" s="2">
        <f t="shared" si="13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4"/>
        <v>376827</v>
      </c>
      <c r="O67" s="2">
        <f t="shared" si="24"/>
        <v>417385.42857142858</v>
      </c>
      <c r="P67" s="2">
        <v>441504.11764705181</v>
      </c>
      <c r="Q67" s="2">
        <f t="shared" si="26"/>
        <v>441504.11764705181</v>
      </c>
      <c r="R67" s="2">
        <f t="shared" si="15"/>
        <v>16499549</v>
      </c>
      <c r="S67" s="2">
        <f t="shared" si="16"/>
        <v>364865</v>
      </c>
      <c r="T67" s="2">
        <f t="shared" si="17"/>
        <v>11962</v>
      </c>
      <c r="U67" s="2">
        <f t="shared" si="18"/>
        <v>376827</v>
      </c>
      <c r="V67" s="2">
        <f t="shared" si="5"/>
        <v>558577</v>
      </c>
      <c r="W67" s="2">
        <f t="shared" si="19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0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2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-3</v>
      </c>
      <c r="C68" s="7">
        <v>16423082</v>
      </c>
      <c r="D68" s="2">
        <f t="shared" si="11"/>
        <v>482110</v>
      </c>
      <c r="E68" s="2">
        <f t="shared" si="22"/>
        <v>416282</v>
      </c>
      <c r="F68" s="2">
        <v>440115.44321727753</v>
      </c>
      <c r="G68" s="2">
        <f t="shared" si="25"/>
        <v>440115.44321727753</v>
      </c>
      <c r="H68" s="2">
        <f t="shared" si="12"/>
        <v>16423082</v>
      </c>
      <c r="I68" s="7">
        <v>573724</v>
      </c>
      <c r="J68" s="2">
        <f t="shared" si="13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4"/>
        <v>497257</v>
      </c>
      <c r="O68" s="2">
        <f t="shared" si="24"/>
        <v>423321.57142857142</v>
      </c>
      <c r="P68" s="2">
        <v>445620.89435774088</v>
      </c>
      <c r="Q68" s="2">
        <f t="shared" si="26"/>
        <v>445620.89435774088</v>
      </c>
      <c r="R68" s="2">
        <f t="shared" si="15"/>
        <v>16996806</v>
      </c>
      <c r="S68" s="2">
        <f t="shared" si="16"/>
        <v>482110</v>
      </c>
      <c r="T68" s="2">
        <f t="shared" si="17"/>
        <v>15147</v>
      </c>
      <c r="U68" s="2">
        <f t="shared" si="18"/>
        <v>497257</v>
      </c>
      <c r="V68" s="2">
        <f t="shared" si="5"/>
        <v>573724</v>
      </c>
      <c r="W68" s="2">
        <f t="shared" si="19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0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2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-2</v>
      </c>
      <c r="C69" s="7">
        <v>16875536</v>
      </c>
      <c r="D69" s="2">
        <f t="shared" si="11"/>
        <v>452454</v>
      </c>
      <c r="E69" s="2">
        <f t="shared" si="22"/>
        <v>409044.57142857142</v>
      </c>
      <c r="F69" s="2">
        <v>444129.75942376256</v>
      </c>
      <c r="G69" s="2">
        <f t="shared" si="25"/>
        <v>444129.75942376256</v>
      </c>
      <c r="H69" s="2">
        <f t="shared" si="12"/>
        <v>16875536</v>
      </c>
      <c r="I69" s="7">
        <v>589591</v>
      </c>
      <c r="J69" s="2">
        <f t="shared" si="13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4"/>
        <v>468321</v>
      </c>
      <c r="O69" s="2">
        <f t="shared" si="24"/>
        <v>417544.14285714284</v>
      </c>
      <c r="P69" s="2">
        <v>449737.67106842995</v>
      </c>
      <c r="Q69" s="2">
        <f t="shared" si="26"/>
        <v>449737.67106842995</v>
      </c>
      <c r="R69" s="2">
        <f t="shared" si="15"/>
        <v>17465127</v>
      </c>
      <c r="S69" s="2">
        <f t="shared" si="16"/>
        <v>452454</v>
      </c>
      <c r="T69" s="2">
        <f t="shared" si="17"/>
        <v>15867</v>
      </c>
      <c r="U69" s="2">
        <f t="shared" si="18"/>
        <v>468321</v>
      </c>
      <c r="V69" s="2">
        <f t="shared" si="5"/>
        <v>589591</v>
      </c>
      <c r="W69" s="2">
        <f t="shared" si="19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0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2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-1</v>
      </c>
      <c r="C70" s="7">
        <v>17247442</v>
      </c>
      <c r="D70" s="2">
        <f t="shared" si="11"/>
        <v>371906</v>
      </c>
      <c r="E70" s="2">
        <f t="shared" si="22"/>
        <v>384373.57142857142</v>
      </c>
      <c r="F70" s="2">
        <v>448144.07563024759</v>
      </c>
      <c r="G70" s="2">
        <f t="shared" si="25"/>
        <v>448144.07563024759</v>
      </c>
      <c r="H70" s="2">
        <f t="shared" si="12"/>
        <v>17247442</v>
      </c>
      <c r="I70" s="7">
        <v>604885</v>
      </c>
      <c r="J70" s="2">
        <f t="shared" si="13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4"/>
        <v>387200</v>
      </c>
      <c r="O70" s="2">
        <f t="shared" si="24"/>
        <v>394375.85714285716</v>
      </c>
      <c r="P70" s="2">
        <v>453854.44777911901</v>
      </c>
      <c r="Q70" s="2">
        <f t="shared" si="26"/>
        <v>453854.44777911901</v>
      </c>
      <c r="R70" s="2">
        <f t="shared" si="15"/>
        <v>17852327</v>
      </c>
      <c r="S70" s="2">
        <f t="shared" si="16"/>
        <v>371906</v>
      </c>
      <c r="T70" s="2">
        <f t="shared" si="17"/>
        <v>15294</v>
      </c>
      <c r="U70" s="2">
        <f t="shared" si="18"/>
        <v>387200</v>
      </c>
      <c r="V70" s="2">
        <f t="shared" si="5"/>
        <v>604885</v>
      </c>
      <c r="W70" s="2">
        <f t="shared" si="19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0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2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0</v>
      </c>
      <c r="C71" s="7">
        <v>17582121</v>
      </c>
      <c r="D71" s="2">
        <f t="shared" si="11"/>
        <v>334679</v>
      </c>
      <c r="E71" s="2">
        <f t="shared" si="22"/>
        <v>359990.28571428574</v>
      </c>
      <c r="F71" s="2">
        <v>452158.39183673263</v>
      </c>
      <c r="G71" s="2">
        <f t="shared" si="25"/>
        <v>452158.39183673263</v>
      </c>
      <c r="H71" s="2">
        <f t="shared" si="12"/>
        <v>17582121</v>
      </c>
      <c r="I71" s="7">
        <v>615148</v>
      </c>
      <c r="J71" s="2">
        <f t="shared" si="13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4"/>
        <v>344942</v>
      </c>
      <c r="O71" s="2">
        <f t="shared" si="24"/>
        <v>371052.14285714284</v>
      </c>
      <c r="P71" s="2">
        <v>457971.22448980808</v>
      </c>
      <c r="Q71" s="2">
        <f t="shared" si="26"/>
        <v>457971.22448980808</v>
      </c>
      <c r="R71" s="2">
        <f t="shared" si="15"/>
        <v>18197269</v>
      </c>
      <c r="S71" s="2">
        <f t="shared" si="16"/>
        <v>334679</v>
      </c>
      <c r="T71" s="2">
        <f t="shared" si="17"/>
        <v>10263</v>
      </c>
      <c r="U71" s="2">
        <f t="shared" si="18"/>
        <v>344942</v>
      </c>
      <c r="V71" s="2">
        <f t="shared" si="5"/>
        <v>615148</v>
      </c>
      <c r="W71" s="2">
        <f t="shared" si="19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0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2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1</v>
      </c>
      <c r="C72" s="7"/>
      <c r="D72" s="2" t="e">
        <f t="shared" si="11"/>
        <v>#N/A</v>
      </c>
      <c r="E72" s="2" t="e">
        <f t="shared" si="22"/>
        <v>#N/A</v>
      </c>
      <c r="F72" s="2">
        <v>456172.70804321766</v>
      </c>
      <c r="G72" s="2">
        <f t="shared" si="25"/>
        <v>456172.70804321766</v>
      </c>
      <c r="H72" s="2">
        <f t="shared" si="12"/>
        <v>18038293.708043218</v>
      </c>
      <c r="I72" s="7"/>
      <c r="J72" s="2" t="e">
        <f t="shared" si="13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626209.85714285716</v>
      </c>
      <c r="M72" s="8" t="e">
        <f t="shared" si="28"/>
        <v>#N/A</v>
      </c>
      <c r="N72" s="2" t="e">
        <f t="shared" si="14"/>
        <v>#N/A</v>
      </c>
      <c r="O72" s="2" t="e">
        <f t="shared" si="24"/>
        <v>#N/A</v>
      </c>
      <c r="P72" s="2">
        <v>462088.00120046735</v>
      </c>
      <c r="Q72" s="2">
        <f t="shared" si="26"/>
        <v>462088.00120046735</v>
      </c>
      <c r="R72" s="2">
        <f t="shared" si="15"/>
        <v>18659357.001200467</v>
      </c>
      <c r="S72" s="2">
        <f t="shared" si="16"/>
        <v>456172.70804321766</v>
      </c>
      <c r="T72" s="2">
        <f t="shared" si="17"/>
        <v>11061.857142857159</v>
      </c>
      <c r="U72" s="2">
        <f t="shared" si="18"/>
        <v>462088.00120046735</v>
      </c>
      <c r="V72" s="2">
        <f t="shared" si="5"/>
        <v>628519.79310344823</v>
      </c>
      <c r="W72" s="2">
        <f t="shared" si="19"/>
        <v>13371.793103448232</v>
      </c>
      <c r="X72" s="2">
        <f t="shared" si="6"/>
        <v>448716.20809701912</v>
      </c>
      <c r="Y72" s="2">
        <f t="shared" si="7"/>
        <v>18030837.208097018</v>
      </c>
      <c r="Z72" s="2" t="str">
        <f t="shared" si="8"/>
        <v>HERE</v>
      </c>
      <c r="AA72" s="2">
        <f>IF(Z72="HERE",Y72,AA71+Graph!$G$1*1000)</f>
        <v>18030837.208097018</v>
      </c>
      <c r="AB72" s="2">
        <f t="shared" si="20"/>
        <v>448716.2080970183</v>
      </c>
      <c r="AC72" s="2">
        <f t="shared" si="9"/>
        <v>628519.79310344823</v>
      </c>
      <c r="AD72" s="3">
        <f t="shared" si="10"/>
        <v>18030837.208097018</v>
      </c>
      <c r="AE72" s="2">
        <f>IF(AE70&gt;=52800000,52800000,IF(AB51=Graph!G$1*1000,AE71+Graph!G$1*1000,AC72))</f>
        <v>628519.79310344823</v>
      </c>
      <c r="AF72" s="3">
        <f t="shared" si="21"/>
        <v>628519.79310344823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2</v>
      </c>
      <c r="C73" s="7"/>
      <c r="D73" s="2" t="e">
        <f t="shared" si="11"/>
        <v>#N/A</v>
      </c>
      <c r="E73" s="2" t="e">
        <f t="shared" si="22"/>
        <v>#N/A</v>
      </c>
      <c r="F73" s="2">
        <v>460187.02424970269</v>
      </c>
      <c r="G73" s="2">
        <f t="shared" si="25"/>
        <v>460187.02424970269</v>
      </c>
      <c r="H73" s="2">
        <f t="shared" si="12"/>
        <v>18498480.73229292</v>
      </c>
      <c r="I73" s="7"/>
      <c r="J73" s="2" t="e">
        <f t="shared" si="13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637271.71428571432</v>
      </c>
      <c r="M73" s="8" t="e">
        <f t="shared" si="28"/>
        <v>#N/A</v>
      </c>
      <c r="N73" s="2" t="e">
        <f t="shared" si="14"/>
        <v>#N/A</v>
      </c>
      <c r="O73" s="2" t="e">
        <f t="shared" si="24"/>
        <v>#N/A</v>
      </c>
      <c r="P73" s="2">
        <v>466204.77791115642</v>
      </c>
      <c r="Q73" s="2">
        <f t="shared" si="26"/>
        <v>466204.77791115642</v>
      </c>
      <c r="R73" s="2">
        <f t="shared" si="15"/>
        <v>19125561.779111624</v>
      </c>
      <c r="S73" s="2">
        <f t="shared" si="16"/>
        <v>460187.02424970269</v>
      </c>
      <c r="T73" s="2">
        <f t="shared" si="17"/>
        <v>11061.857142857159</v>
      </c>
      <c r="U73" s="2">
        <f t="shared" si="18"/>
        <v>466204.77791115642</v>
      </c>
      <c r="V73" s="2">
        <f t="shared" si="5"/>
        <v>641891.58620689658</v>
      </c>
      <c r="W73" s="2">
        <f t="shared" si="19"/>
        <v>13371.793103448348</v>
      </c>
      <c r="X73" s="2">
        <f t="shared" si="6"/>
        <v>452832.98480770807</v>
      </c>
      <c r="Y73" s="2">
        <f t="shared" si="7"/>
        <v>18483670.192904726</v>
      </c>
      <c r="Z73" s="2" t="str">
        <f t="shared" si="8"/>
        <v>HERE</v>
      </c>
      <c r="AA73" s="2">
        <f>IF(Z73="HERE",Y73,AA72+Graph!$G$1*1000)</f>
        <v>18483670.192904726</v>
      </c>
      <c r="AB73" s="2">
        <f t="shared" si="20"/>
        <v>452832.98480770737</v>
      </c>
      <c r="AC73" s="2">
        <f t="shared" si="9"/>
        <v>641891.58620689658</v>
      </c>
      <c r="AD73" s="3">
        <f t="shared" si="10"/>
        <v>18483670.192904726</v>
      </c>
      <c r="AE73" s="2">
        <f>IF(AE71&gt;=52800000,52800000,IF(AB52=Graph!G$1*1000,AE72+Graph!G$1*1000,AC73))</f>
        <v>641891.58620689658</v>
      </c>
      <c r="AF73" s="3">
        <f t="shared" si="21"/>
        <v>641891.58620689658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3</v>
      </c>
      <c r="C74" s="7"/>
      <c r="D74" s="2" t="e">
        <f t="shared" si="11"/>
        <v>#N/A</v>
      </c>
      <c r="E74" s="2" t="e">
        <f t="shared" si="22"/>
        <v>#N/A</v>
      </c>
      <c r="F74" s="2">
        <v>464201.34045618773</v>
      </c>
      <c r="G74" s="2">
        <f t="shared" si="25"/>
        <v>464201.34045618773</v>
      </c>
      <c r="H74" s="2">
        <f t="shared" si="12"/>
        <v>18962682.072749108</v>
      </c>
      <c r="I74" s="7"/>
      <c r="J74" s="2" t="e">
        <f t="shared" si="13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648333.57142857148</v>
      </c>
      <c r="M74" s="8" t="e">
        <f t="shared" si="28"/>
        <v>#N/A</v>
      </c>
      <c r="N74" s="2" t="e">
        <f t="shared" si="14"/>
        <v>#N/A</v>
      </c>
      <c r="O74" s="2" t="e">
        <f t="shared" si="24"/>
        <v>#N/A</v>
      </c>
      <c r="P74" s="2">
        <v>470321.55462184548</v>
      </c>
      <c r="Q74" s="2">
        <f t="shared" si="26"/>
        <v>470321.55462184548</v>
      </c>
      <c r="R74" s="2">
        <f t="shared" si="15"/>
        <v>19595883.333733469</v>
      </c>
      <c r="S74" s="2">
        <f t="shared" si="16"/>
        <v>464201.34045618773</v>
      </c>
      <c r="T74" s="2">
        <f t="shared" si="17"/>
        <v>11061.857142857159</v>
      </c>
      <c r="U74" s="2">
        <f t="shared" si="18"/>
        <v>470321.55462184548</v>
      </c>
      <c r="V74" s="2">
        <f t="shared" si="5"/>
        <v>655263.37931034481</v>
      </c>
      <c r="W74" s="2">
        <f t="shared" si="19"/>
        <v>13371.793103448232</v>
      </c>
      <c r="X74" s="2">
        <f t="shared" si="6"/>
        <v>456949.76151839725</v>
      </c>
      <c r="Y74" s="2">
        <f t="shared" si="7"/>
        <v>18940619.954423122</v>
      </c>
      <c r="Z74" s="2" t="str">
        <f t="shared" si="8"/>
        <v>HERE</v>
      </c>
      <c r="AA74" s="2">
        <f>IF(Z74="HERE",Y74,AA73+Graph!$G$1*1000)</f>
        <v>18940619.954423122</v>
      </c>
      <c r="AB74" s="2">
        <f t="shared" si="20"/>
        <v>456949.76151839644</v>
      </c>
      <c r="AC74" s="2">
        <f t="shared" si="9"/>
        <v>655263.37931034481</v>
      </c>
      <c r="AD74" s="3">
        <f t="shared" si="10"/>
        <v>18940619.954423122</v>
      </c>
      <c r="AE74" s="2">
        <f>IF(AE72&gt;=52800000,52800000,IF(AB53=Graph!G$1*1000,AE73+Graph!G$1*1000,AC74))</f>
        <v>655263.37931034481</v>
      </c>
      <c r="AF74" s="3">
        <f t="shared" si="21"/>
        <v>655263.37931034481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4</v>
      </c>
      <c r="C75" s="7"/>
      <c r="D75" s="2" t="e">
        <f t="shared" si="11"/>
        <v>#N/A</v>
      </c>
      <c r="E75" s="2" t="e">
        <f t="shared" si="22"/>
        <v>#N/A</v>
      </c>
      <c r="F75" s="2">
        <v>468215.65666264296</v>
      </c>
      <c r="G75" s="2">
        <f t="shared" si="25"/>
        <v>468215.65666264296</v>
      </c>
      <c r="H75" s="2">
        <f t="shared" si="12"/>
        <v>19430897.729411751</v>
      </c>
      <c r="I75" s="7"/>
      <c r="J75" s="2" t="e">
        <f t="shared" si="13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659395.42857142864</v>
      </c>
      <c r="M75" s="8" t="e">
        <f t="shared" si="28"/>
        <v>#N/A</v>
      </c>
      <c r="N75" s="2" t="e">
        <f t="shared" si="14"/>
        <v>#N/A</v>
      </c>
      <c r="O75" s="2" t="e">
        <f t="shared" si="24"/>
        <v>#N/A</v>
      </c>
      <c r="P75" s="2">
        <v>474438.33133253455</v>
      </c>
      <c r="Q75" s="2">
        <f t="shared" si="26"/>
        <v>474438.33133253455</v>
      </c>
      <c r="R75" s="2">
        <f t="shared" si="15"/>
        <v>20070321.665066004</v>
      </c>
      <c r="S75" s="2">
        <f t="shared" si="16"/>
        <v>468215.65666264296</v>
      </c>
      <c r="T75" s="2">
        <f t="shared" si="17"/>
        <v>11061.857142857159</v>
      </c>
      <c r="U75" s="2">
        <f t="shared" si="18"/>
        <v>474438.33133253455</v>
      </c>
      <c r="V75" s="2">
        <f t="shared" si="5"/>
        <v>668635.17241379316</v>
      </c>
      <c r="W75" s="2">
        <f t="shared" si="19"/>
        <v>13371.793103448348</v>
      </c>
      <c r="X75" s="2">
        <f t="shared" si="6"/>
        <v>461066.5382290862</v>
      </c>
      <c r="Y75" s="2">
        <f t="shared" si="7"/>
        <v>19401686.492652208</v>
      </c>
      <c r="Z75" s="2" t="str">
        <f t="shared" si="8"/>
        <v>HERE</v>
      </c>
      <c r="AA75" s="2">
        <f>IF(Z75="HERE",Y75,AA74+Graph!$G$1*1000)</f>
        <v>19401686.492652208</v>
      </c>
      <c r="AB75" s="2">
        <f t="shared" si="20"/>
        <v>461066.53822908551</v>
      </c>
      <c r="AC75" s="2">
        <f t="shared" si="9"/>
        <v>668635.17241379316</v>
      </c>
      <c r="AD75" s="3">
        <f t="shared" si="10"/>
        <v>19401686.492652208</v>
      </c>
      <c r="AE75" s="2">
        <f>IF(AE73&gt;=52800000,52800000,IF(AB54=Graph!G$1*1000,AE74+Graph!G$1*1000,AC75))</f>
        <v>668635.17241379316</v>
      </c>
      <c r="AF75" s="3">
        <f t="shared" si="21"/>
        <v>668635.17241379316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5</v>
      </c>
      <c r="C76" s="7"/>
      <c r="D76" s="2" t="e">
        <f t="shared" si="11"/>
        <v>#N/A</v>
      </c>
      <c r="E76" s="2" t="e">
        <f t="shared" si="22"/>
        <v>#N/A</v>
      </c>
      <c r="F76" s="2">
        <v>472229.97286912799</v>
      </c>
      <c r="G76" s="2">
        <f t="shared" si="25"/>
        <v>472229.97286912799</v>
      </c>
      <c r="H76" s="2">
        <f t="shared" si="12"/>
        <v>19903127.702280879</v>
      </c>
      <c r="I76" s="7"/>
      <c r="J76" s="2" t="e">
        <f t="shared" si="13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670457.2857142858</v>
      </c>
      <c r="M76" s="8" t="e">
        <f t="shared" si="28"/>
        <v>#N/A</v>
      </c>
      <c r="N76" s="2" t="e">
        <f t="shared" si="14"/>
        <v>#N/A</v>
      </c>
      <c r="O76" s="2" t="e">
        <f t="shared" si="24"/>
        <v>#N/A</v>
      </c>
      <c r="P76" s="2">
        <v>478555.10804322362</v>
      </c>
      <c r="Q76" s="2">
        <f t="shared" si="26"/>
        <v>478555.10804322362</v>
      </c>
      <c r="R76" s="2">
        <f t="shared" si="15"/>
        <v>20548876.773109227</v>
      </c>
      <c r="S76" s="2">
        <f t="shared" si="16"/>
        <v>472229.97286912799</v>
      </c>
      <c r="T76" s="2">
        <f t="shared" si="17"/>
        <v>11061.857142857159</v>
      </c>
      <c r="U76" s="2">
        <f t="shared" si="18"/>
        <v>478555.10804322362</v>
      </c>
      <c r="V76" s="2">
        <f t="shared" si="5"/>
        <v>682006.96551724139</v>
      </c>
      <c r="W76" s="2">
        <f t="shared" si="19"/>
        <v>13371.793103448232</v>
      </c>
      <c r="X76" s="2">
        <f t="shared" si="6"/>
        <v>465183.31493977539</v>
      </c>
      <c r="Y76" s="2">
        <f t="shared" si="7"/>
        <v>19866869.807591982</v>
      </c>
      <c r="Z76" s="2" t="str">
        <f t="shared" si="8"/>
        <v>HERE</v>
      </c>
      <c r="AA76" s="2">
        <f>IF(Z76="HERE",Y76,AA75+Graph!$G$1*1000)</f>
        <v>19866869.807591982</v>
      </c>
      <c r="AB76" s="2">
        <f t="shared" si="20"/>
        <v>465183.31493977457</v>
      </c>
      <c r="AC76" s="2">
        <f t="shared" si="9"/>
        <v>682006.96551724139</v>
      </c>
      <c r="AD76" s="3">
        <f t="shared" si="10"/>
        <v>19866869.807591982</v>
      </c>
      <c r="AE76" s="2">
        <f>IF(AE74&gt;=52800000,52800000,IF(AB55=Graph!G$1*1000,AE75+Graph!G$1*1000,AC76))</f>
        <v>682006.96551724139</v>
      </c>
      <c r="AF76" s="3">
        <f t="shared" si="21"/>
        <v>682006.96551724139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6</v>
      </c>
      <c r="C77" s="7"/>
      <c r="D77" s="2" t="e">
        <f t="shared" si="11"/>
        <v>#N/A</v>
      </c>
      <c r="E77" s="2" t="e">
        <f t="shared" si="22"/>
        <v>#N/A</v>
      </c>
      <c r="F77" s="2">
        <v>476244.28907561302</v>
      </c>
      <c r="G77" s="2">
        <f t="shared" si="25"/>
        <v>476244.28907561302</v>
      </c>
      <c r="H77" s="2">
        <f t="shared" si="12"/>
        <v>20379371.991356492</v>
      </c>
      <c r="I77" s="7"/>
      <c r="J77" s="2" t="e">
        <f t="shared" si="13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681519.14285714296</v>
      </c>
      <c r="M77" s="8" t="e">
        <f t="shared" si="28"/>
        <v>#N/A</v>
      </c>
      <c r="N77" s="2" t="e">
        <f t="shared" si="14"/>
        <v>#N/A</v>
      </c>
      <c r="O77" s="2" t="e">
        <f t="shared" si="24"/>
        <v>#N/A</v>
      </c>
      <c r="P77" s="2">
        <v>482671.88475391269</v>
      </c>
      <c r="Q77" s="2">
        <f t="shared" si="26"/>
        <v>482671.88475391269</v>
      </c>
      <c r="R77" s="2">
        <f t="shared" si="15"/>
        <v>21031548.65786314</v>
      </c>
      <c r="S77" s="2">
        <f t="shared" si="16"/>
        <v>476244.28907561302</v>
      </c>
      <c r="T77" s="2">
        <f t="shared" si="17"/>
        <v>11061.857142857159</v>
      </c>
      <c r="U77" s="2">
        <f t="shared" si="18"/>
        <v>482671.88475391269</v>
      </c>
      <c r="V77" s="2">
        <f t="shared" si="5"/>
        <v>695378.75862068962</v>
      </c>
      <c r="W77" s="2">
        <f t="shared" si="19"/>
        <v>13371.793103448232</v>
      </c>
      <c r="X77" s="2">
        <f t="shared" si="6"/>
        <v>469300.09165046446</v>
      </c>
      <c r="Y77" s="2">
        <f t="shared" si="7"/>
        <v>20336169.899242446</v>
      </c>
      <c r="Z77" s="2" t="str">
        <f t="shared" si="8"/>
        <v>HERE</v>
      </c>
      <c r="AA77" s="2">
        <f>IF(Z77="HERE",Y77,AA76+Graph!$G$1*1000)</f>
        <v>20336169.899242446</v>
      </c>
      <c r="AB77" s="2">
        <f t="shared" si="20"/>
        <v>469300.09165046364</v>
      </c>
      <c r="AC77" s="2">
        <f t="shared" si="9"/>
        <v>695378.75862068962</v>
      </c>
      <c r="AD77" s="3">
        <f t="shared" si="10"/>
        <v>20336169.899242446</v>
      </c>
      <c r="AE77" s="2">
        <f>IF(AE75&gt;=52800000,52800000,IF(AB56=Graph!G$1*1000,AE76+Graph!G$1*1000,AC77))</f>
        <v>695378.75862068962</v>
      </c>
      <c r="AF77" s="3">
        <f t="shared" si="21"/>
        <v>695378.75862068962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7</v>
      </c>
      <c r="C78" s="7"/>
      <c r="D78" s="2" t="e">
        <f t="shared" si="11"/>
        <v>#N/A</v>
      </c>
      <c r="E78" s="2" t="e">
        <f t="shared" si="22"/>
        <v>#N/A</v>
      </c>
      <c r="F78" s="2">
        <v>480258.60528209805</v>
      </c>
      <c r="G78" s="2">
        <f t="shared" si="25"/>
        <v>480258.60528209805</v>
      </c>
      <c r="H78" s="2">
        <f t="shared" si="12"/>
        <v>20859630.59663859</v>
      </c>
      <c r="I78" s="7"/>
      <c r="J78" s="2" t="e">
        <f t="shared" si="13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692581.00000000012</v>
      </c>
      <c r="M78" s="8" t="e">
        <f t="shared" si="28"/>
        <v>#N/A</v>
      </c>
      <c r="N78" s="2" t="e">
        <f t="shared" si="14"/>
        <v>#N/A</v>
      </c>
      <c r="O78" s="2" t="e">
        <f t="shared" si="24"/>
        <v>#N/A</v>
      </c>
      <c r="P78" s="2">
        <v>486788.66146457195</v>
      </c>
      <c r="Q78" s="2">
        <f t="shared" si="26"/>
        <v>486788.66146457195</v>
      </c>
      <c r="R78" s="2">
        <f t="shared" si="15"/>
        <v>21518337.319327712</v>
      </c>
      <c r="S78" s="2">
        <f t="shared" si="16"/>
        <v>480258.60528209805</v>
      </c>
      <c r="T78" s="2">
        <f t="shared" si="17"/>
        <v>11061.857142857159</v>
      </c>
      <c r="U78" s="2">
        <f t="shared" si="18"/>
        <v>486788.66146457195</v>
      </c>
      <c r="V78" s="2">
        <f t="shared" si="5"/>
        <v>708750.55172413797</v>
      </c>
      <c r="W78" s="2">
        <f t="shared" si="19"/>
        <v>13371.793103448348</v>
      </c>
      <c r="X78" s="2">
        <f t="shared" si="6"/>
        <v>473416.8683611236</v>
      </c>
      <c r="Y78" s="2">
        <f t="shared" si="7"/>
        <v>20809586.767603569</v>
      </c>
      <c r="Z78" s="2" t="str">
        <f t="shared" si="8"/>
        <v>HERE</v>
      </c>
      <c r="AA78" s="2">
        <f>IF(Z78="HERE",Y78,AA77+Graph!$G$1*1000)</f>
        <v>20809586.767603569</v>
      </c>
      <c r="AB78" s="2">
        <f t="shared" si="20"/>
        <v>473416.86836112291</v>
      </c>
      <c r="AC78" s="2">
        <f t="shared" si="9"/>
        <v>708750.55172413797</v>
      </c>
      <c r="AD78" s="3">
        <f t="shared" si="10"/>
        <v>20809586.767603569</v>
      </c>
      <c r="AE78" s="2">
        <f>IF(AE76&gt;=52800000,52800000,IF(AB57=Graph!G$1*1000,AE77+Graph!G$1*1000,AC78))</f>
        <v>708750.55172413797</v>
      </c>
      <c r="AF78" s="3">
        <f t="shared" si="21"/>
        <v>708750.55172413797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8</v>
      </c>
      <c r="C79" s="7"/>
      <c r="D79" s="2" t="e">
        <f t="shared" si="11"/>
        <v>#N/A</v>
      </c>
      <c r="E79" s="2" t="e">
        <f t="shared" si="22"/>
        <v>#N/A</v>
      </c>
      <c r="F79" s="2">
        <v>484272.92148858309</v>
      </c>
      <c r="G79" s="2">
        <f t="shared" si="25"/>
        <v>484272.92148858309</v>
      </c>
      <c r="H79" s="2">
        <f t="shared" si="12"/>
        <v>21343903.518127173</v>
      </c>
      <c r="I79" s="7"/>
      <c r="J79" s="2" t="e">
        <f t="shared" si="13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703642.85714285728</v>
      </c>
      <c r="M79" s="8" t="e">
        <f t="shared" si="28"/>
        <v>#N/A</v>
      </c>
      <c r="N79" s="2" t="e">
        <f t="shared" si="14"/>
        <v>#N/A</v>
      </c>
      <c r="O79" s="2" t="e">
        <f t="shared" si="24"/>
        <v>#N/A</v>
      </c>
      <c r="P79" s="2">
        <v>490905.43817526102</v>
      </c>
      <c r="Q79" s="2">
        <f t="shared" si="26"/>
        <v>490905.43817526102</v>
      </c>
      <c r="R79" s="2">
        <f t="shared" si="15"/>
        <v>22009242.757502973</v>
      </c>
      <c r="S79" s="2">
        <f t="shared" si="16"/>
        <v>484272.92148858309</v>
      </c>
      <c r="T79" s="2">
        <f t="shared" si="17"/>
        <v>11061.857142857159</v>
      </c>
      <c r="U79" s="2">
        <f t="shared" si="18"/>
        <v>490905.43817526102</v>
      </c>
      <c r="V79" s="2">
        <f t="shared" si="5"/>
        <v>722122.3448275862</v>
      </c>
      <c r="W79" s="2">
        <f t="shared" si="19"/>
        <v>13371.793103448232</v>
      </c>
      <c r="X79" s="2">
        <f t="shared" si="6"/>
        <v>477533.64507181279</v>
      </c>
      <c r="Y79" s="2">
        <f t="shared" si="7"/>
        <v>21287120.412675381</v>
      </c>
      <c r="Z79" s="2" t="str">
        <f t="shared" si="8"/>
        <v>HERE</v>
      </c>
      <c r="AA79" s="2">
        <f>IF(Z79="HERE",Y79,AA78+Graph!$G$1*1000)</f>
        <v>21287120.412675381</v>
      </c>
      <c r="AB79" s="2">
        <f t="shared" si="20"/>
        <v>477533.64507181197</v>
      </c>
      <c r="AC79" s="2">
        <f t="shared" si="9"/>
        <v>722122.3448275862</v>
      </c>
      <c r="AD79" s="3">
        <f t="shared" si="10"/>
        <v>21287120.412675381</v>
      </c>
      <c r="AE79" s="2">
        <f>IF(AE77&gt;=52800000,52800000,IF(AB58=Graph!G$1*1000,AE78+Graph!G$1*1000,AC79))</f>
        <v>722122.3448275862</v>
      </c>
      <c r="AF79" s="3">
        <f t="shared" si="21"/>
        <v>722122.3448275862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9</v>
      </c>
      <c r="C80" s="7"/>
      <c r="D80" s="2" t="e">
        <f t="shared" si="11"/>
        <v>#N/A</v>
      </c>
      <c r="E80" s="2" t="e">
        <f t="shared" si="22"/>
        <v>#N/A</v>
      </c>
      <c r="F80" s="2">
        <v>488287.23769506812</v>
      </c>
      <c r="G80" s="2">
        <f t="shared" si="25"/>
        <v>488287.23769506812</v>
      </c>
      <c r="H80" s="2">
        <f t="shared" si="12"/>
        <v>21832190.755822241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714704.71428571444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495022.21488595009</v>
      </c>
      <c r="Q80" s="2">
        <f t="shared" si="26"/>
        <v>495022.21488595009</v>
      </c>
      <c r="R80" s="2">
        <f t="shared" si="15"/>
        <v>22504264.972388923</v>
      </c>
      <c r="S80" s="2">
        <f t="shared" si="16"/>
        <v>488287.23769506812</v>
      </c>
      <c r="T80" s="2">
        <f t="shared" si="17"/>
        <v>11061.857142857159</v>
      </c>
      <c r="U80" s="2">
        <f t="shared" si="18"/>
        <v>495022.21488595009</v>
      </c>
      <c r="V80" s="2">
        <f t="shared" si="5"/>
        <v>735494.13793103443</v>
      </c>
      <c r="W80" s="2">
        <f t="shared" si="19"/>
        <v>13371.793103448232</v>
      </c>
      <c r="X80" s="2">
        <f t="shared" si="6"/>
        <v>481650.42178250186</v>
      </c>
      <c r="Y80" s="2">
        <f t="shared" si="7"/>
        <v>21768770.834457882</v>
      </c>
      <c r="Z80" s="2" t="str">
        <f t="shared" si="8"/>
        <v>HERE</v>
      </c>
      <c r="AA80" s="2">
        <f>IF(Z80="HERE",Y80,AA79+Graph!$G$1*1000)</f>
        <v>21768770.834457882</v>
      </c>
      <c r="AB80" s="2">
        <f t="shared" si="20"/>
        <v>481650.42178250104</v>
      </c>
      <c r="AC80" s="2">
        <f t="shared" si="9"/>
        <v>735494.13793103443</v>
      </c>
      <c r="AD80" s="3">
        <f t="shared" si="10"/>
        <v>21768770.834457882</v>
      </c>
      <c r="AE80" s="2">
        <f>IF(AE78&gt;=52800000,52800000,IF(AB59=Graph!G$1*1000,AE79+Graph!G$1*1000,AC80))</f>
        <v>735494.13793103443</v>
      </c>
      <c r="AF80" s="3">
        <f t="shared" si="21"/>
        <v>735494.13793103443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10</v>
      </c>
      <c r="C81" s="7"/>
      <c r="D81" s="2" t="e">
        <f t="shared" si="11"/>
        <v>#N/A</v>
      </c>
      <c r="E81" s="2" t="e">
        <f t="shared" si="22"/>
        <v>#N/A</v>
      </c>
      <c r="F81" s="2">
        <v>492301.55390155315</v>
      </c>
      <c r="G81" s="2">
        <f t="shared" si="25"/>
        <v>492301.55390155315</v>
      </c>
      <c r="H81" s="2">
        <f t="shared" si="12"/>
        <v>22324492.309723794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725766.57142857159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499138.99159663916</v>
      </c>
      <c r="Q81" s="2">
        <f t="shared" si="26"/>
        <v>499138.99159663916</v>
      </c>
      <c r="R81" s="2">
        <f t="shared" si="15"/>
        <v>23003403.963985562</v>
      </c>
      <c r="S81" s="2">
        <f t="shared" si="16"/>
        <v>492301.55390155315</v>
      </c>
      <c r="T81" s="2">
        <f t="shared" si="17"/>
        <v>11061.857142857159</v>
      </c>
      <c r="U81" s="2">
        <f t="shared" si="18"/>
        <v>499138.99159663916</v>
      </c>
      <c r="V81" s="2">
        <f t="shared" si="5"/>
        <v>748865.93103448278</v>
      </c>
      <c r="W81" s="2">
        <f t="shared" si="19"/>
        <v>13371.793103448348</v>
      </c>
      <c r="X81" s="2">
        <f t="shared" si="6"/>
        <v>485767.19849319081</v>
      </c>
      <c r="Y81" s="2">
        <f t="shared" si="7"/>
        <v>22254538.032951072</v>
      </c>
      <c r="Z81" s="2" t="str">
        <f t="shared" si="8"/>
        <v>HERE</v>
      </c>
      <c r="AA81" s="2">
        <f>IF(Z81="HERE",Y81,AA80+Graph!$G$1*1000)</f>
        <v>22254538.032951072</v>
      </c>
      <c r="AB81" s="2">
        <f t="shared" si="20"/>
        <v>485767.19849319011</v>
      </c>
      <c r="AC81" s="2">
        <f t="shared" si="9"/>
        <v>748865.93103448278</v>
      </c>
      <c r="AD81" s="3">
        <f t="shared" si="10"/>
        <v>22254538.032951072</v>
      </c>
      <c r="AE81" s="2">
        <f>IF(AE79&gt;=52800000,52800000,IF(AB60=Graph!G$1*1000,AE80+Graph!G$1*1000,AC81))</f>
        <v>748865.93103448278</v>
      </c>
      <c r="AF81" s="3">
        <f t="shared" si="21"/>
        <v>748865.93103448278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11</v>
      </c>
      <c r="C82" s="7"/>
      <c r="D82" s="2" t="e">
        <f t="shared" si="11"/>
        <v>#N/A</v>
      </c>
      <c r="E82" s="2" t="e">
        <f t="shared" si="22"/>
        <v>#N/A</v>
      </c>
      <c r="F82" s="2">
        <v>496315.87010803819</v>
      </c>
      <c r="G82" s="2">
        <f t="shared" si="25"/>
        <v>496315.87010803819</v>
      </c>
      <c r="H82" s="2">
        <f t="shared" si="12"/>
        <v>22820808.179831833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736828.42857142875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503255.76830732822</v>
      </c>
      <c r="Q82" s="2">
        <f t="shared" si="26"/>
        <v>503255.76830732822</v>
      </c>
      <c r="R82" s="2">
        <f t="shared" si="15"/>
        <v>23506659.732292891</v>
      </c>
      <c r="S82" s="2">
        <f t="shared" si="16"/>
        <v>496315.87010803819</v>
      </c>
      <c r="T82" s="2">
        <f t="shared" si="17"/>
        <v>11061.857142857159</v>
      </c>
      <c r="U82" s="2">
        <f t="shared" si="18"/>
        <v>503255.76830732822</v>
      </c>
      <c r="V82" s="2">
        <f t="shared" si="5"/>
        <v>762237.72413793101</v>
      </c>
      <c r="W82" s="2">
        <f t="shared" si="19"/>
        <v>13371.793103448232</v>
      </c>
      <c r="X82" s="2">
        <f t="shared" si="6"/>
        <v>489883.97520387999</v>
      </c>
      <c r="Y82" s="2">
        <f t="shared" si="7"/>
        <v>22744422.008154951</v>
      </c>
      <c r="Z82" s="2" t="str">
        <f t="shared" si="8"/>
        <v>HERE</v>
      </c>
      <c r="AA82" s="2">
        <f>IF(Z82="HERE",Y82,AA81+Graph!$G$1*1000)</f>
        <v>22744422.008154951</v>
      </c>
      <c r="AB82" s="2">
        <f t="shared" si="20"/>
        <v>489883.97520387918</v>
      </c>
      <c r="AC82" s="2">
        <f t="shared" si="9"/>
        <v>762237.72413793101</v>
      </c>
      <c r="AD82" s="3">
        <f t="shared" si="10"/>
        <v>22744422.008154951</v>
      </c>
      <c r="AE82" s="2">
        <f>IF(AE80&gt;=52800000,52800000,IF(AB61=Graph!G$1*1000,AE81+Graph!G$1*1000,AC82))</f>
        <v>762237.72413793101</v>
      </c>
      <c r="AF82" s="3">
        <f t="shared" si="21"/>
        <v>762237.72413793101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12</v>
      </c>
      <c r="C83" s="7"/>
      <c r="D83" s="2" t="e">
        <f t="shared" si="11"/>
        <v>#N/A</v>
      </c>
      <c r="E83" s="2" t="e">
        <f t="shared" si="22"/>
        <v>#N/A</v>
      </c>
      <c r="F83" s="2">
        <v>500330.18631452322</v>
      </c>
      <c r="G83" s="2">
        <f t="shared" si="25"/>
        <v>500330.18631452322</v>
      </c>
      <c r="H83" s="2">
        <f t="shared" si="12"/>
        <v>23321138.366146356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747890.28571428591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507372.54501801729</v>
      </c>
      <c r="Q83" s="2">
        <f t="shared" si="26"/>
        <v>507372.54501801729</v>
      </c>
      <c r="R83" s="2">
        <f t="shared" si="15"/>
        <v>24014032.277310908</v>
      </c>
      <c r="S83" s="2">
        <f t="shared" si="16"/>
        <v>500330.18631452322</v>
      </c>
      <c r="T83" s="2">
        <f t="shared" si="17"/>
        <v>11061.857142857159</v>
      </c>
      <c r="U83" s="2">
        <f t="shared" si="18"/>
        <v>507372.54501801729</v>
      </c>
      <c r="V83" s="2">
        <f t="shared" si="5"/>
        <v>775609.51724137925</v>
      </c>
      <c r="W83" s="2">
        <f t="shared" si="19"/>
        <v>13371.793103448232</v>
      </c>
      <c r="X83" s="2">
        <f t="shared" si="6"/>
        <v>494000.75191456906</v>
      </c>
      <c r="Y83" s="2">
        <f t="shared" si="7"/>
        <v>23238422.760069519</v>
      </c>
      <c r="Z83" s="2" t="str">
        <f t="shared" si="8"/>
        <v>HERE</v>
      </c>
      <c r="AA83" s="2">
        <f>IF(Z83="HERE",Y83,AA82+Graph!$G$1*1000)</f>
        <v>23238422.760069519</v>
      </c>
      <c r="AB83" s="2">
        <f t="shared" si="20"/>
        <v>494000.75191456825</v>
      </c>
      <c r="AC83" s="2">
        <f t="shared" si="9"/>
        <v>775609.51724137925</v>
      </c>
      <c r="AD83" s="3">
        <f t="shared" si="10"/>
        <v>23238422.760069519</v>
      </c>
      <c r="AE83" s="2">
        <f>IF(AE81&gt;=52800000,52800000,IF(AB62=Graph!G$1*1000,AE82+Graph!G$1*1000,AC83))</f>
        <v>775609.51724137925</v>
      </c>
      <c r="AF83" s="3">
        <f t="shared" si="21"/>
        <v>775609.51724137925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13</v>
      </c>
      <c r="C84" s="7"/>
      <c r="D84" s="2" t="e">
        <f t="shared" si="11"/>
        <v>#N/A</v>
      </c>
      <c r="E84" s="2" t="e">
        <f t="shared" si="22"/>
        <v>#N/A</v>
      </c>
      <c r="F84" s="2">
        <v>504344.50252100825</v>
      </c>
      <c r="G84" s="2">
        <f t="shared" si="25"/>
        <v>504344.50252100825</v>
      </c>
      <c r="H84" s="2">
        <f t="shared" si="12"/>
        <v>23825482.868667364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758952.14285714307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511489.32172867656</v>
      </c>
      <c r="Q84" s="2">
        <f t="shared" si="26"/>
        <v>511489.32172867656</v>
      </c>
      <c r="R84" s="2">
        <f t="shared" si="15"/>
        <v>24525521.599039584</v>
      </c>
      <c r="S84" s="2">
        <f t="shared" si="16"/>
        <v>504344.50252100825</v>
      </c>
      <c r="T84" s="2">
        <f t="shared" si="17"/>
        <v>11061.857142857159</v>
      </c>
      <c r="U84" s="2">
        <f t="shared" si="18"/>
        <v>511489.32172867656</v>
      </c>
      <c r="V84" s="2">
        <f t="shared" si="5"/>
        <v>788981.31034482759</v>
      </c>
      <c r="W84" s="2">
        <f t="shared" si="19"/>
        <v>13371.793103448348</v>
      </c>
      <c r="X84" s="2">
        <f t="shared" si="6"/>
        <v>498117.52862522821</v>
      </c>
      <c r="Y84" s="2">
        <f t="shared" si="7"/>
        <v>23736540.288694747</v>
      </c>
      <c r="Z84" s="2" t="str">
        <f t="shared" si="8"/>
        <v>HERE</v>
      </c>
      <c r="AA84" s="2">
        <f>IF(Z84="HERE",Y84,AA83+Graph!$G$1*1000)</f>
        <v>23736540.288694747</v>
      </c>
      <c r="AB84" s="2">
        <f t="shared" si="20"/>
        <v>498117.52862522751</v>
      </c>
      <c r="AC84" s="2">
        <f t="shared" si="9"/>
        <v>788981.31034482759</v>
      </c>
      <c r="AD84" s="3">
        <f t="shared" si="10"/>
        <v>23736540.288694747</v>
      </c>
      <c r="AE84" s="2">
        <f>IF(AE82&gt;=52800000,52800000,IF(AB63=Graph!G$1*1000,AE83+Graph!G$1*1000,AC84))</f>
        <v>788981.31034482759</v>
      </c>
      <c r="AF84" s="3">
        <f t="shared" si="21"/>
        <v>788981.31034482759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14</v>
      </c>
      <c r="C85" s="7"/>
      <c r="D85" s="2" t="e">
        <f t="shared" si="11"/>
        <v>#N/A</v>
      </c>
      <c r="E85" s="2" t="e">
        <f t="shared" si="22"/>
        <v>#N/A</v>
      </c>
      <c r="F85" s="2">
        <v>508358.81872749329</v>
      </c>
      <c r="G85" s="2">
        <f t="shared" si="25"/>
        <v>508358.81872749329</v>
      </c>
      <c r="H85" s="2">
        <f t="shared" si="12"/>
        <v>24333841.687394857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770014.00000000023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515606.09843936563</v>
      </c>
      <c r="Q85" s="2">
        <f t="shared" si="26"/>
        <v>515606.09843936563</v>
      </c>
      <c r="R85" s="2">
        <f t="shared" si="15"/>
        <v>25041127.69747895</v>
      </c>
      <c r="S85" s="2">
        <f t="shared" si="16"/>
        <v>508358.81872749329</v>
      </c>
      <c r="T85" s="2">
        <f t="shared" si="17"/>
        <v>11061.857142857159</v>
      </c>
      <c r="U85" s="2">
        <f t="shared" si="18"/>
        <v>515606.09843936563</v>
      </c>
      <c r="V85" s="2">
        <f t="shared" si="5"/>
        <v>802353.10344827583</v>
      </c>
      <c r="W85" s="2">
        <f t="shared" si="19"/>
        <v>13371.793103448232</v>
      </c>
      <c r="X85" s="2">
        <f t="shared" si="6"/>
        <v>502234.30533591739</v>
      </c>
      <c r="Y85" s="2">
        <f t="shared" si="7"/>
        <v>24238774.594030663</v>
      </c>
      <c r="Z85" s="2" t="str">
        <f t="shared" si="8"/>
        <v>HERE</v>
      </c>
      <c r="AA85" s="2">
        <f>IF(Z85="HERE",Y85,AA84+Graph!$G$1*1000)</f>
        <v>24238774.594030663</v>
      </c>
      <c r="AB85" s="2">
        <f t="shared" si="20"/>
        <v>502234.30533591658</v>
      </c>
      <c r="AC85" s="2">
        <f t="shared" si="9"/>
        <v>802353.10344827583</v>
      </c>
      <c r="AD85" s="3">
        <f t="shared" si="10"/>
        <v>24238774.594030663</v>
      </c>
      <c r="AE85" s="2">
        <f>IF(AE83&gt;=52800000,52800000,IF(AB64=Graph!G$1*1000,AE84+Graph!G$1*1000,AC85))</f>
        <v>802353.10344827583</v>
      </c>
      <c r="AF85" s="3">
        <f t="shared" si="21"/>
        <v>802353.10344827583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15</v>
      </c>
      <c r="C86" s="7"/>
      <c r="D86" s="2" t="e">
        <f t="shared" si="11"/>
        <v>#N/A</v>
      </c>
      <c r="E86" s="2" t="e">
        <f t="shared" si="22"/>
        <v>#N/A</v>
      </c>
      <c r="F86" s="2">
        <v>512373.13493397832</v>
      </c>
      <c r="G86" s="2">
        <f t="shared" si="25"/>
        <v>512373.13493397832</v>
      </c>
      <c r="H86" s="2">
        <f t="shared" si="12"/>
        <v>24846214.822328836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781075.85714285739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519722.87515005469</v>
      </c>
      <c r="Q86" s="2">
        <f t="shared" si="26"/>
        <v>519722.87515005469</v>
      </c>
      <c r="R86" s="2">
        <f t="shared" si="15"/>
        <v>25560850.572629005</v>
      </c>
      <c r="S86" s="2">
        <f t="shared" si="16"/>
        <v>512373.13493397832</v>
      </c>
      <c r="T86" s="2">
        <f t="shared" si="17"/>
        <v>11061.857142857159</v>
      </c>
      <c r="U86" s="2">
        <f t="shared" si="18"/>
        <v>519722.87515005469</v>
      </c>
      <c r="V86" s="2">
        <f t="shared" si="5"/>
        <v>815724.89655172406</v>
      </c>
      <c r="W86" s="2">
        <f t="shared" si="19"/>
        <v>13371.793103448232</v>
      </c>
      <c r="X86" s="2">
        <f t="shared" si="6"/>
        <v>506351.08204660646</v>
      </c>
      <c r="Y86" s="2">
        <f t="shared" si="7"/>
        <v>24745125.676077269</v>
      </c>
      <c r="Z86" s="2" t="str">
        <f t="shared" si="8"/>
        <v>HERE</v>
      </c>
      <c r="AA86" s="2">
        <f>IF(Z86="HERE",Y86,AA85+Graph!$G$1*1000)</f>
        <v>24745125.676077269</v>
      </c>
      <c r="AB86" s="2">
        <f t="shared" si="20"/>
        <v>506351.08204660565</v>
      </c>
      <c r="AC86" s="2">
        <f t="shared" si="9"/>
        <v>815724.89655172406</v>
      </c>
      <c r="AD86" s="3">
        <f t="shared" si="10"/>
        <v>24745125.676077269</v>
      </c>
      <c r="AE86" s="2">
        <f>IF(AE84&gt;=52800000,52800000,IF(AB65=Graph!G$1*1000,AE85+Graph!G$1*1000,AC86))</f>
        <v>815724.89655172406</v>
      </c>
      <c r="AF86" s="3">
        <f t="shared" si="21"/>
        <v>815724.89655172406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16</v>
      </c>
      <c r="C87" s="7"/>
      <c r="D87" s="2" t="e">
        <f t="shared" si="11"/>
        <v>#N/A</v>
      </c>
      <c r="E87" s="2" t="e">
        <f t="shared" si="22"/>
        <v>#N/A</v>
      </c>
      <c r="F87" s="2">
        <v>516387.45114043355</v>
      </c>
      <c r="G87" s="2">
        <f t="shared" si="25"/>
        <v>516387.45114043355</v>
      </c>
      <c r="H87" s="2">
        <f t="shared" si="12"/>
        <v>25362602.273469269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792137.71428571455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523839.65186074376</v>
      </c>
      <c r="Q87" s="2">
        <f t="shared" si="26"/>
        <v>523839.65186074376</v>
      </c>
      <c r="R87" s="2">
        <f t="shared" si="15"/>
        <v>26084690.224489748</v>
      </c>
      <c r="S87" s="2">
        <f t="shared" si="16"/>
        <v>516387.45114043355</v>
      </c>
      <c r="T87" s="2">
        <f t="shared" si="17"/>
        <v>11061.857142857159</v>
      </c>
      <c r="U87" s="2">
        <f t="shared" si="18"/>
        <v>523839.65186074376</v>
      </c>
      <c r="V87" s="2">
        <f t="shared" si="5"/>
        <v>829096.68965517241</v>
      </c>
      <c r="W87" s="2">
        <f t="shared" si="19"/>
        <v>13371.793103448348</v>
      </c>
      <c r="X87" s="2">
        <f t="shared" si="6"/>
        <v>510467.85875729541</v>
      </c>
      <c r="Y87" s="2">
        <f t="shared" si="7"/>
        <v>25255593.534834564</v>
      </c>
      <c r="Z87" s="2" t="str">
        <f t="shared" si="8"/>
        <v>HERE</v>
      </c>
      <c r="AA87" s="2">
        <f>IF(Z87="HERE",Y87,AA86+Graph!$G$1*1000)</f>
        <v>25255593.534834564</v>
      </c>
      <c r="AB87" s="2">
        <f t="shared" si="20"/>
        <v>510467.85875729471</v>
      </c>
      <c r="AC87" s="2">
        <f t="shared" si="9"/>
        <v>829096.68965517241</v>
      </c>
      <c r="AD87" s="3">
        <f t="shared" si="10"/>
        <v>25255593.534834564</v>
      </c>
      <c r="AE87" s="2">
        <f>IF(AE85&gt;=52800000,52800000,IF(AB66=Graph!G$1*1000,AE86+Graph!G$1*1000,AC87))</f>
        <v>829096.68965517241</v>
      </c>
      <c r="AF87" s="3">
        <f t="shared" si="21"/>
        <v>829096.68965517241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17</v>
      </c>
      <c r="C88" s="7"/>
      <c r="D88" s="2" t="e">
        <f t="shared" si="11"/>
        <v>#N/A</v>
      </c>
      <c r="E88" s="2" t="e">
        <f t="shared" si="22"/>
        <v>#N/A</v>
      </c>
      <c r="F88" s="2">
        <v>520401.76734691858</v>
      </c>
      <c r="G88" s="2">
        <f t="shared" si="25"/>
        <v>520401.76734691858</v>
      </c>
      <c r="H88" s="2">
        <f t="shared" si="12"/>
        <v>25883004.040816188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803199.57142857171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527956.42857143283</v>
      </c>
      <c r="Q88" s="2">
        <f t="shared" si="26"/>
        <v>527956.42857143283</v>
      </c>
      <c r="R88" s="2">
        <f t="shared" si="15"/>
        <v>26612646.653061181</v>
      </c>
      <c r="S88" s="2">
        <f t="shared" si="16"/>
        <v>520401.76734691858</v>
      </c>
      <c r="T88" s="2">
        <f t="shared" si="17"/>
        <v>11061.857142857159</v>
      </c>
      <c r="U88" s="2">
        <f t="shared" si="18"/>
        <v>527956.42857143283</v>
      </c>
      <c r="V88" s="2">
        <f t="shared" si="5"/>
        <v>842468.48275862075</v>
      </c>
      <c r="W88" s="2">
        <f t="shared" si="19"/>
        <v>13371.793103448348</v>
      </c>
      <c r="X88" s="2">
        <f t="shared" si="6"/>
        <v>514584.63546798448</v>
      </c>
      <c r="Y88" s="2">
        <f t="shared" si="7"/>
        <v>25770178.170302548</v>
      </c>
      <c r="Z88" s="2" t="str">
        <f t="shared" si="8"/>
        <v>HERE</v>
      </c>
      <c r="AA88" s="2">
        <f>IF(Z88="HERE",Y88,AA87+Graph!$G$1*1000)</f>
        <v>25770178.170302548</v>
      </c>
      <c r="AB88" s="2">
        <f t="shared" si="20"/>
        <v>514584.63546798378</v>
      </c>
      <c r="AC88" s="2">
        <f t="shared" si="9"/>
        <v>842468.48275862075</v>
      </c>
      <c r="AD88" s="3">
        <f t="shared" si="10"/>
        <v>25770178.170302548</v>
      </c>
      <c r="AE88" s="2">
        <f>IF(AE86&gt;=52800000,52800000,IF(AB67=Graph!G$1*1000,AE87+Graph!G$1*1000,AC88))</f>
        <v>842468.48275862075</v>
      </c>
      <c r="AF88" s="3">
        <f t="shared" si="21"/>
        <v>842468.48275862075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18</v>
      </c>
      <c r="C89" s="7"/>
      <c r="D89" s="2" t="e">
        <f t="shared" si="11"/>
        <v>#N/A</v>
      </c>
      <c r="E89" s="2" t="e">
        <f t="shared" si="22"/>
        <v>#N/A</v>
      </c>
      <c r="F89" s="2">
        <v>524416.08355340362</v>
      </c>
      <c r="G89" s="2">
        <f t="shared" si="25"/>
        <v>524416.08355340362</v>
      </c>
      <c r="H89" s="2">
        <f t="shared" si="12"/>
        <v>26407420.124369591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814261.42857142887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532073.2052821219</v>
      </c>
      <c r="Q89" s="2">
        <f t="shared" si="26"/>
        <v>532073.2052821219</v>
      </c>
      <c r="R89" s="2">
        <f t="shared" si="15"/>
        <v>27144719.858343303</v>
      </c>
      <c r="S89" s="2">
        <f t="shared" si="16"/>
        <v>524416.08355340362</v>
      </c>
      <c r="T89" s="2">
        <f t="shared" si="17"/>
        <v>11061.857142857159</v>
      </c>
      <c r="U89" s="2">
        <f t="shared" si="18"/>
        <v>532073.2052821219</v>
      </c>
      <c r="V89" s="2">
        <f t="shared" si="5"/>
        <v>855840.27586206899</v>
      </c>
      <c r="W89" s="2">
        <f t="shared" si="19"/>
        <v>13371.793103448232</v>
      </c>
      <c r="X89" s="2">
        <f t="shared" si="6"/>
        <v>518701.41217867367</v>
      </c>
      <c r="Y89" s="2">
        <f t="shared" si="7"/>
        <v>26288879.58248122</v>
      </c>
      <c r="Z89" s="2" t="str">
        <f t="shared" si="8"/>
        <v>HERE</v>
      </c>
      <c r="AA89" s="2">
        <f>IF(Z89="HERE",Y89,AA88+Graph!$G$1*1000)</f>
        <v>26288879.58248122</v>
      </c>
      <c r="AB89" s="2">
        <f t="shared" si="20"/>
        <v>518701.41217867285</v>
      </c>
      <c r="AC89" s="2">
        <f t="shared" si="9"/>
        <v>855840.27586206899</v>
      </c>
      <c r="AD89" s="3">
        <f t="shared" si="10"/>
        <v>26288879.58248122</v>
      </c>
      <c r="AE89" s="2">
        <f>IF(AE87&gt;=52800000,52800000,IF(AB68=Graph!G$1*1000,AE88+Graph!G$1*1000,AC89))</f>
        <v>855840.27586206899</v>
      </c>
      <c r="AF89" s="3">
        <f t="shared" si="21"/>
        <v>855840.27586206899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19</v>
      </c>
      <c r="C90" s="7"/>
      <c r="D90" s="2" t="e">
        <f t="shared" si="11"/>
        <v>#N/A</v>
      </c>
      <c r="E90" s="2" t="e">
        <f t="shared" si="22"/>
        <v>#N/A</v>
      </c>
      <c r="F90" s="2">
        <v>528430.39975988865</v>
      </c>
      <c r="G90" s="2">
        <f t="shared" si="25"/>
        <v>528430.39975988865</v>
      </c>
      <c r="H90" s="2">
        <f t="shared" si="12"/>
        <v>26935850.52412948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825323.28571428603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536189.98199278116</v>
      </c>
      <c r="Q90" s="2">
        <f t="shared" si="26"/>
        <v>536189.98199278116</v>
      </c>
      <c r="R90" s="2">
        <f t="shared" si="15"/>
        <v>27680909.840336084</v>
      </c>
      <c r="S90" s="2">
        <f t="shared" si="16"/>
        <v>528430.39975988865</v>
      </c>
      <c r="T90" s="2">
        <f t="shared" si="17"/>
        <v>11061.857142857159</v>
      </c>
      <c r="U90" s="2">
        <f t="shared" si="18"/>
        <v>536189.98199278116</v>
      </c>
      <c r="V90" s="2">
        <f t="shared" si="5"/>
        <v>869212.06896551722</v>
      </c>
      <c r="W90" s="2">
        <f t="shared" si="19"/>
        <v>13371.793103448232</v>
      </c>
      <c r="X90" s="2">
        <f t="shared" si="6"/>
        <v>522818.18888933293</v>
      </c>
      <c r="Y90" s="2">
        <f t="shared" si="7"/>
        <v>26811697.771370552</v>
      </c>
      <c r="Z90" s="2" t="str">
        <f t="shared" si="8"/>
        <v>HERE</v>
      </c>
      <c r="AA90" s="2">
        <f>IF(Z90="HERE",Y90,AA89+Graph!$G$1*1000)</f>
        <v>26811697.771370552</v>
      </c>
      <c r="AB90" s="2">
        <f t="shared" si="20"/>
        <v>522818.18888933212</v>
      </c>
      <c r="AC90" s="2">
        <f t="shared" si="9"/>
        <v>869212.06896551722</v>
      </c>
      <c r="AD90" s="3">
        <f t="shared" si="10"/>
        <v>26811697.771370552</v>
      </c>
      <c r="AE90" s="2">
        <f>IF(AE88&gt;=52800000,52800000,IF(AB69=Graph!G$1*1000,AE89+Graph!G$1*1000,AC90))</f>
        <v>869212.06896551722</v>
      </c>
      <c r="AF90" s="3">
        <f t="shared" si="21"/>
        <v>869212.06896551722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20</v>
      </c>
      <c r="C91" s="7"/>
      <c r="D91" s="2" t="e">
        <f t="shared" si="11"/>
        <v>#N/A</v>
      </c>
      <c r="E91" s="2" t="e">
        <f t="shared" si="22"/>
        <v>#N/A</v>
      </c>
      <c r="F91" s="2">
        <v>532444.71596637368</v>
      </c>
      <c r="G91" s="2">
        <f t="shared" si="25"/>
        <v>532444.71596637368</v>
      </c>
      <c r="H91" s="2">
        <f t="shared" si="12"/>
        <v>27468295.240095854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836385.14285714319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540306.75870347023</v>
      </c>
      <c r="Q91" s="2">
        <f t="shared" si="26"/>
        <v>540306.75870347023</v>
      </c>
      <c r="R91" s="2">
        <f t="shared" si="15"/>
        <v>28221216.599039555</v>
      </c>
      <c r="S91" s="2">
        <f t="shared" si="16"/>
        <v>532444.71596637368</v>
      </c>
      <c r="T91" s="2">
        <f t="shared" si="17"/>
        <v>11061.857142857159</v>
      </c>
      <c r="U91" s="2">
        <f t="shared" si="18"/>
        <v>540306.75870347023</v>
      </c>
      <c r="V91" s="2">
        <f t="shared" si="5"/>
        <v>882583.86206896557</v>
      </c>
      <c r="W91" s="2">
        <f t="shared" si="19"/>
        <v>13371.793103448348</v>
      </c>
      <c r="X91" s="2">
        <f t="shared" si="6"/>
        <v>526934.96560002188</v>
      </c>
      <c r="Y91" s="2">
        <f t="shared" si="7"/>
        <v>27338632.736970574</v>
      </c>
      <c r="Z91" s="2" t="str">
        <f t="shared" si="8"/>
        <v>HERE</v>
      </c>
      <c r="AA91" s="2">
        <f>IF(Z91="HERE",Y91,AA90+Graph!$G$1*1000)</f>
        <v>27338632.736970574</v>
      </c>
      <c r="AB91" s="2">
        <f t="shared" si="20"/>
        <v>526934.96560002118</v>
      </c>
      <c r="AC91" s="2">
        <f t="shared" si="9"/>
        <v>882583.86206896557</v>
      </c>
      <c r="AD91" s="3">
        <f t="shared" si="10"/>
        <v>27338632.736970574</v>
      </c>
      <c r="AE91" s="2">
        <f>IF(AE89&gt;=52800000,52800000,IF(AB70=Graph!G$1*1000,AE90+Graph!G$1*1000,AC91))</f>
        <v>882583.86206896557</v>
      </c>
      <c r="AF91" s="3">
        <f t="shared" si="21"/>
        <v>882583.86206896557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21</v>
      </c>
      <c r="C92" s="7"/>
      <c r="D92" s="2" t="e">
        <f t="shared" si="11"/>
        <v>#N/A</v>
      </c>
      <c r="E92" s="2" t="e">
        <f t="shared" si="22"/>
        <v>#N/A</v>
      </c>
      <c r="F92" s="2">
        <v>536459.03217285872</v>
      </c>
      <c r="G92" s="2">
        <f t="shared" si="25"/>
        <v>536459.03217285872</v>
      </c>
      <c r="H92" s="2">
        <f t="shared" si="12"/>
        <v>28004754.272268713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847447.00000000035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544423.5354141593</v>
      </c>
      <c r="Q92" s="2">
        <f t="shared" si="26"/>
        <v>544423.5354141593</v>
      </c>
      <c r="R92" s="2">
        <f t="shared" si="15"/>
        <v>28765640.134453714</v>
      </c>
      <c r="S92" s="2">
        <f t="shared" si="16"/>
        <v>536459.03217285872</v>
      </c>
      <c r="T92" s="2">
        <f t="shared" si="17"/>
        <v>11061.857142857159</v>
      </c>
      <c r="U92" s="2">
        <f t="shared" si="18"/>
        <v>544423.5354141593</v>
      </c>
      <c r="V92" s="2">
        <f t="shared" si="5"/>
        <v>895955.6551724138</v>
      </c>
      <c r="W92" s="2">
        <f t="shared" si="19"/>
        <v>13371.793103448232</v>
      </c>
      <c r="X92" s="2">
        <f t="shared" si="6"/>
        <v>531051.74231071107</v>
      </c>
      <c r="Y92" s="2">
        <f t="shared" si="7"/>
        <v>27869684.479281284</v>
      </c>
      <c r="Z92" s="2" t="str">
        <f t="shared" si="8"/>
        <v>HERE</v>
      </c>
      <c r="AA92" s="2">
        <f>IF(Z92="HERE",Y92,AA91+Graph!$G$1*1000)</f>
        <v>27869684.479281284</v>
      </c>
      <c r="AB92" s="2">
        <f t="shared" si="20"/>
        <v>531051.74231071025</v>
      </c>
      <c r="AC92" s="2">
        <f t="shared" si="9"/>
        <v>895955.6551724138</v>
      </c>
      <c r="AD92" s="3">
        <f t="shared" si="10"/>
        <v>27869684.479281284</v>
      </c>
      <c r="AE92" s="2">
        <f>IF(AE90&gt;=52800000,52800000,IF(AB71=Graph!G$1*1000,AE91+Graph!G$1*1000,AC92))</f>
        <v>895955.6551724138</v>
      </c>
      <c r="AF92" s="3">
        <f t="shared" si="21"/>
        <v>895955.6551724138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22</v>
      </c>
      <c r="C93" s="7"/>
      <c r="D93" s="2" t="e">
        <f t="shared" si="11"/>
        <v>#N/A</v>
      </c>
      <c r="E93" s="2" t="e">
        <f t="shared" si="22"/>
        <v>#N/A</v>
      </c>
      <c r="F93" s="2">
        <v>540473.34837934375</v>
      </c>
      <c r="G93" s="2">
        <f t="shared" si="25"/>
        <v>540473.34837934375</v>
      </c>
      <c r="H93" s="2">
        <f t="shared" si="12"/>
        <v>28545227.620648056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858508.85714285751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548540.31212484837</v>
      </c>
      <c r="Q93" s="2">
        <f t="shared" si="26"/>
        <v>548540.31212484837</v>
      </c>
      <c r="R93" s="2">
        <f t="shared" si="15"/>
        <v>29314180.446578562</v>
      </c>
      <c r="S93" s="2">
        <f t="shared" si="16"/>
        <v>540473.34837934375</v>
      </c>
      <c r="T93" s="2">
        <f t="shared" si="17"/>
        <v>11061.857142857159</v>
      </c>
      <c r="U93" s="2">
        <f t="shared" si="18"/>
        <v>548540.31212484837</v>
      </c>
      <c r="V93" s="2">
        <f t="shared" si="5"/>
        <v>909327.44827586203</v>
      </c>
      <c r="W93" s="2">
        <f t="shared" si="19"/>
        <v>13371.793103448232</v>
      </c>
      <c r="X93" s="2">
        <f t="shared" si="6"/>
        <v>535168.51902140013</v>
      </c>
      <c r="Y93" s="2">
        <f t="shared" si="7"/>
        <v>28404852.998302683</v>
      </c>
      <c r="Z93" s="2" t="str">
        <f t="shared" si="8"/>
        <v>HERE</v>
      </c>
      <c r="AA93" s="2">
        <f>IF(Z93="HERE",Y93,AA92+Graph!$G$1*1000)</f>
        <v>28404852.998302683</v>
      </c>
      <c r="AB93" s="2">
        <f t="shared" si="20"/>
        <v>535168.51902139932</v>
      </c>
      <c r="AC93" s="2">
        <f t="shared" si="9"/>
        <v>909327.44827586203</v>
      </c>
      <c r="AD93" s="3">
        <f t="shared" si="10"/>
        <v>28404852.998302683</v>
      </c>
      <c r="AE93" s="2">
        <f>IF(AE91&gt;=52800000,52800000,IF(AB72=Graph!G$1*1000,AE92+Graph!G$1*1000,AC93))</f>
        <v>909327.44827586203</v>
      </c>
      <c r="AF93" s="3">
        <f t="shared" si="21"/>
        <v>909327.44827586203</v>
      </c>
      <c r="AG93" s="3">
        <f t="shared" si="29"/>
        <v>16259179.476942489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23</v>
      </c>
      <c r="C94" s="7"/>
      <c r="D94" s="2" t="e">
        <f t="shared" si="11"/>
        <v>#N/A</v>
      </c>
      <c r="E94" s="2" t="e">
        <f t="shared" si="22"/>
        <v>#N/A</v>
      </c>
      <c r="F94" s="2">
        <v>544487.66458582878</v>
      </c>
      <c r="G94" s="2">
        <f t="shared" si="25"/>
        <v>544487.66458582878</v>
      </c>
      <c r="H94" s="2">
        <f t="shared" si="12"/>
        <v>29089715.285233885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869570.71428571467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552657.08883553743</v>
      </c>
      <c r="Q94" s="2">
        <f t="shared" si="26"/>
        <v>552657.08883553743</v>
      </c>
      <c r="R94" s="2">
        <f t="shared" si="15"/>
        <v>29866837.5354141</v>
      </c>
      <c r="S94" s="2">
        <f t="shared" si="16"/>
        <v>544487.66458582878</v>
      </c>
      <c r="T94" s="2">
        <f t="shared" si="17"/>
        <v>11061.857142857159</v>
      </c>
      <c r="U94" s="2">
        <f t="shared" si="18"/>
        <v>552657.08883553743</v>
      </c>
      <c r="V94" s="2">
        <f t="shared" si="5"/>
        <v>922699.24137931038</v>
      </c>
      <c r="W94" s="2">
        <f t="shared" si="19"/>
        <v>13371.793103448348</v>
      </c>
      <c r="X94" s="2">
        <f t="shared" si="6"/>
        <v>539285.29573208909</v>
      </c>
      <c r="Y94" s="2">
        <f t="shared" si="7"/>
        <v>28944138.294034772</v>
      </c>
      <c r="Z94" s="2" t="str">
        <f t="shared" si="8"/>
        <v>HERE</v>
      </c>
      <c r="AA94" s="2">
        <f>IF(Z94="HERE",Y94,AA93+Graph!$G$1*1000)</f>
        <v>28944138.294034772</v>
      </c>
      <c r="AB94" s="2">
        <f t="shared" si="20"/>
        <v>539285.29573208839</v>
      </c>
      <c r="AC94" s="2">
        <f t="shared" si="9"/>
        <v>922699.24137931038</v>
      </c>
      <c r="AD94" s="3">
        <f t="shared" si="10"/>
        <v>28944138.294034772</v>
      </c>
      <c r="AE94" s="2">
        <f>IF(AE92&gt;=52800000,52800000,IF(AB73=Graph!G$1*1000,AE93+Graph!G$1*1000,AC94))</f>
        <v>922699.24137931038</v>
      </c>
      <c r="AF94" s="3">
        <f t="shared" si="21"/>
        <v>922699.24137931038</v>
      </c>
      <c r="AG94" s="3">
        <f t="shared" si="29"/>
        <v>16667397.752924599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24</v>
      </c>
      <c r="C95" s="7"/>
      <c r="D95" s="2" t="e">
        <f t="shared" si="11"/>
        <v>#N/A</v>
      </c>
      <c r="E95" s="2" t="e">
        <f t="shared" si="22"/>
        <v>#N/A</v>
      </c>
      <c r="F95" s="2">
        <v>548501.98079231381</v>
      </c>
      <c r="G95" s="2">
        <f t="shared" si="25"/>
        <v>548501.98079231381</v>
      </c>
      <c r="H95" s="2">
        <f t="shared" si="12"/>
        <v>29638217.266026199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880632.57142857183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556773.8655462265</v>
      </c>
      <c r="Q95" s="2">
        <f t="shared" si="26"/>
        <v>556773.8655462265</v>
      </c>
      <c r="R95" s="2">
        <f t="shared" si="15"/>
        <v>30423611.400960326</v>
      </c>
      <c r="S95" s="2">
        <f t="shared" si="16"/>
        <v>548501.98079231381</v>
      </c>
      <c r="T95" s="2">
        <f t="shared" si="17"/>
        <v>11061.857142857159</v>
      </c>
      <c r="U95" s="2">
        <f t="shared" si="18"/>
        <v>556773.8655462265</v>
      </c>
      <c r="V95" s="2">
        <f t="shared" si="5"/>
        <v>936071.03448275861</v>
      </c>
      <c r="W95" s="2">
        <f t="shared" si="19"/>
        <v>13371.793103448232</v>
      </c>
      <c r="X95" s="2">
        <f t="shared" si="6"/>
        <v>543402.07244277827</v>
      </c>
      <c r="Y95" s="2">
        <f t="shared" ref="Y95:Y158" si="30">IF(COUNT($C96)=0,IF(COUNT($C95)=1,C95,SUM(Y94+X95)),C95)</f>
        <v>29487540.366477549</v>
      </c>
      <c r="Z95" s="2" t="str">
        <f t="shared" si="8"/>
        <v>HERE</v>
      </c>
      <c r="AA95" s="2">
        <f>IF(Z95="HERE",Y95,AA94+Graph!$G$1*1000)</f>
        <v>29487540.366477549</v>
      </c>
      <c r="AB95" s="2">
        <f t="shared" si="20"/>
        <v>543402.07244277745</v>
      </c>
      <c r="AC95" s="2">
        <f t="shared" ref="AC95:AC158" si="31">IF(Z96="HERE",V95,AC94)</f>
        <v>936071.03448275861</v>
      </c>
      <c r="AD95" s="3">
        <f t="shared" si="10"/>
        <v>29487540.366477549</v>
      </c>
      <c r="AE95" s="2">
        <f>IF(AE93&gt;=52800000,52800000,IF(AB74=Graph!G$1*1000,AE94+Graph!G$1*1000,AC95))</f>
        <v>936071.03448275861</v>
      </c>
      <c r="AF95" s="3">
        <f t="shared" si="21"/>
        <v>936071.03448275861</v>
      </c>
      <c r="AG95" s="3">
        <f t="shared" si="29"/>
        <v>17079321.127946328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25</v>
      </c>
      <c r="C96" s="7"/>
      <c r="D96" s="2" t="e">
        <f t="shared" si="11"/>
        <v>#N/A</v>
      </c>
      <c r="E96" s="2" t="e">
        <f t="shared" si="22"/>
        <v>#N/A</v>
      </c>
      <c r="F96" s="2">
        <v>552516.29699879885</v>
      </c>
      <c r="G96" s="2">
        <f t="shared" si="25"/>
        <v>552516.29699879885</v>
      </c>
      <c r="H96" s="2">
        <f t="shared" ref="H96:H159" si="32">IF(COUNT($C97)=0,IF(COUNT($C96)=1,C96,SUM(H95+G96)),C96)</f>
        <v>30190733.563024998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891694.42857142899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560890.64225688577</v>
      </c>
      <c r="Q96" s="2">
        <f t="shared" si="26"/>
        <v>560890.64225688577</v>
      </c>
      <c r="R96" s="2">
        <f t="shared" ref="R96:R159" si="33">IF(COUNT($C97)=0,IF(COUNT($C96)=1,M96,SUM(R95+Q96)),M96)</f>
        <v>30984502.043217212</v>
      </c>
      <c r="S96" s="2">
        <f t="shared" si="16"/>
        <v>552516.29699879885</v>
      </c>
      <c r="T96" s="2">
        <f t="shared" si="17"/>
        <v>11061.857142857159</v>
      </c>
      <c r="U96" s="2">
        <f t="shared" si="18"/>
        <v>560890.64225688577</v>
      </c>
      <c r="V96" s="2">
        <f t="shared" si="5"/>
        <v>949442.82758620684</v>
      </c>
      <c r="W96" s="2">
        <f t="shared" si="19"/>
        <v>13371.793103448232</v>
      </c>
      <c r="X96" s="2">
        <f t="shared" si="6"/>
        <v>547518.84915343754</v>
      </c>
      <c r="Y96" s="2">
        <f t="shared" si="30"/>
        <v>30035059.215630986</v>
      </c>
      <c r="Z96" s="2" t="str">
        <f t="shared" si="8"/>
        <v>HERE</v>
      </c>
      <c r="AA96" s="2">
        <f>IF(Z96="HERE",Y96,AA95+Graph!$G$1*1000)</f>
        <v>30035059.215630986</v>
      </c>
      <c r="AB96" s="2">
        <f t="shared" si="20"/>
        <v>547518.84915343672</v>
      </c>
      <c r="AC96" s="2">
        <f t="shared" si="31"/>
        <v>949442.82758620684</v>
      </c>
      <c r="AD96" s="3">
        <f t="shared" si="10"/>
        <v>30035059.215630986</v>
      </c>
      <c r="AE96" s="2">
        <f>IF(AE94&gt;=52800000,52800000,IF(AB75=Graph!G$1*1000,AE95+Graph!G$1*1000,AC96))</f>
        <v>949442.82758620684</v>
      </c>
      <c r="AF96" s="3">
        <f t="shared" si="21"/>
        <v>949442.82758620684</v>
      </c>
      <c r="AG96" s="3">
        <f t="shared" si="29"/>
        <v>17494949.60200768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26</v>
      </c>
      <c r="C97" s="7"/>
      <c r="D97" s="2" t="e">
        <f t="shared" si="11"/>
        <v>#N/A</v>
      </c>
      <c r="E97" s="2" t="e">
        <f t="shared" si="22"/>
        <v>#N/A</v>
      </c>
      <c r="F97" s="2">
        <v>556530.61320528388</v>
      </c>
      <c r="G97" s="2">
        <f t="shared" si="25"/>
        <v>556530.61320528388</v>
      </c>
      <c r="H97" s="2">
        <f t="shared" si="32"/>
        <v>30747264.176230282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902756.28571428615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565007.41896757483</v>
      </c>
      <c r="Q97" s="2">
        <f t="shared" si="26"/>
        <v>565007.41896757483</v>
      </c>
      <c r="R97" s="2">
        <f t="shared" si="33"/>
        <v>31549509.462184787</v>
      </c>
      <c r="S97" s="2">
        <f t="shared" si="16"/>
        <v>556530.61320528388</v>
      </c>
      <c r="T97" s="2">
        <f t="shared" si="17"/>
        <v>11061.857142857159</v>
      </c>
      <c r="U97" s="2">
        <f t="shared" si="18"/>
        <v>565007.41896757483</v>
      </c>
      <c r="V97" s="2">
        <f t="shared" si="5"/>
        <v>962814.62068965519</v>
      </c>
      <c r="W97" s="2">
        <f t="shared" si="19"/>
        <v>13371.793103448348</v>
      </c>
      <c r="X97" s="2">
        <f t="shared" si="6"/>
        <v>551635.62586412649</v>
      </c>
      <c r="Y97" s="2">
        <f t="shared" si="30"/>
        <v>30586694.841495112</v>
      </c>
      <c r="Z97" s="2" t="str">
        <f t="shared" si="8"/>
        <v>HERE</v>
      </c>
      <c r="AA97" s="2">
        <f>IF(Z97="HERE",Y97,AA96+Graph!$G$1*1000)</f>
        <v>30586694.841495112</v>
      </c>
      <c r="AB97" s="2">
        <f t="shared" si="20"/>
        <v>551635.62586412579</v>
      </c>
      <c r="AC97" s="2">
        <f t="shared" si="31"/>
        <v>962814.62068965519</v>
      </c>
      <c r="AD97" s="3">
        <f t="shared" si="10"/>
        <v>30586694.841495112</v>
      </c>
      <c r="AE97" s="2">
        <f>IF(AE95&gt;=52800000,52800000,IF(AB76=Graph!G$1*1000,AE96+Graph!G$1*1000,AC97))</f>
        <v>962814.62068965519</v>
      </c>
      <c r="AF97" s="3">
        <f t="shared" si="21"/>
        <v>962814.62068965519</v>
      </c>
      <c r="AG97" s="3">
        <f t="shared" si="29"/>
        <v>17914283.175108649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27</v>
      </c>
      <c r="C98" s="7"/>
      <c r="D98" s="2" t="e">
        <f t="shared" si="11"/>
        <v>#N/A</v>
      </c>
      <c r="E98" s="2" t="e">
        <f t="shared" si="22"/>
        <v>#N/A</v>
      </c>
      <c r="F98" s="2">
        <v>560544.92941176891</v>
      </c>
      <c r="G98" s="2">
        <f t="shared" si="25"/>
        <v>560544.92941176891</v>
      </c>
      <c r="H98" s="2">
        <f t="shared" si="32"/>
        <v>31307809.105642051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913818.14285714331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569124.1956782639</v>
      </c>
      <c r="Q98" s="2">
        <f t="shared" si="26"/>
        <v>569124.1956782639</v>
      </c>
      <c r="R98" s="2">
        <f t="shared" si="33"/>
        <v>32118633.657863051</v>
      </c>
      <c r="S98" s="2">
        <f t="shared" si="16"/>
        <v>560544.92941176891</v>
      </c>
      <c r="T98" s="2">
        <f t="shared" si="17"/>
        <v>11061.857142857159</v>
      </c>
      <c r="U98" s="2">
        <f t="shared" si="18"/>
        <v>569124.1956782639</v>
      </c>
      <c r="V98" s="2">
        <f t="shared" si="5"/>
        <v>976186.41379310342</v>
      </c>
      <c r="W98" s="2">
        <f t="shared" si="19"/>
        <v>13371.793103448232</v>
      </c>
      <c r="X98" s="2">
        <f t="shared" si="6"/>
        <v>555752.40257481567</v>
      </c>
      <c r="Y98" s="2">
        <f t="shared" si="30"/>
        <v>31142447.244069926</v>
      </c>
      <c r="Z98" s="2" t="str">
        <f t="shared" si="8"/>
        <v>HERE</v>
      </c>
      <c r="AA98" s="2">
        <f>IF(Z98="HERE",Y98,AA97+Graph!$G$1*1000)</f>
        <v>31142447.244069926</v>
      </c>
      <c r="AB98" s="2">
        <f t="shared" si="20"/>
        <v>555752.40257481486</v>
      </c>
      <c r="AC98" s="2">
        <f t="shared" si="31"/>
        <v>976186.41379310342</v>
      </c>
      <c r="AD98" s="3">
        <f t="shared" si="10"/>
        <v>31142447.244069926</v>
      </c>
      <c r="AE98" s="2">
        <f>IF(AE96&gt;=52800000,52800000,IF(AB77=Graph!G$1*1000,AE97+Graph!G$1*1000,AC98))</f>
        <v>976186.41379310342</v>
      </c>
      <c r="AF98" s="3">
        <f t="shared" si="21"/>
        <v>976186.41379310342</v>
      </c>
      <c r="AG98" s="3">
        <f t="shared" si="29"/>
        <v>18337321.847249236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28</v>
      </c>
      <c r="C99" s="7"/>
      <c r="D99" s="2" t="e">
        <f t="shared" si="11"/>
        <v>#N/A</v>
      </c>
      <c r="E99" s="2" t="e">
        <f t="shared" si="22"/>
        <v>#N/A</v>
      </c>
      <c r="F99" s="2">
        <v>564559.24561822414</v>
      </c>
      <c r="G99" s="2">
        <f t="shared" si="25"/>
        <v>564559.24561822414</v>
      </c>
      <c r="H99" s="2">
        <f t="shared" si="32"/>
        <v>31872368.351260275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924880.00000000047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573240.97238895297</v>
      </c>
      <c r="Q99" s="2">
        <f t="shared" si="26"/>
        <v>573240.97238895297</v>
      </c>
      <c r="R99" s="2">
        <f t="shared" si="33"/>
        <v>32691874.630252004</v>
      </c>
      <c r="S99" s="2">
        <f t="shared" si="16"/>
        <v>564559.24561822414</v>
      </c>
      <c r="T99" s="2">
        <f t="shared" si="17"/>
        <v>11061.857142857159</v>
      </c>
      <c r="U99" s="2">
        <f t="shared" si="18"/>
        <v>573240.97238895297</v>
      </c>
      <c r="V99" s="2">
        <f t="shared" si="5"/>
        <v>989558.20689655165</v>
      </c>
      <c r="W99" s="2">
        <f t="shared" si="19"/>
        <v>13371.793103448232</v>
      </c>
      <c r="X99" s="2">
        <f t="shared" si="6"/>
        <v>559869.17928550474</v>
      </c>
      <c r="Y99" s="2">
        <f t="shared" si="30"/>
        <v>31702316.42335543</v>
      </c>
      <c r="Z99" s="2" t="str">
        <f t="shared" si="8"/>
        <v>HERE</v>
      </c>
      <c r="AA99" s="2">
        <f>IF(Z99="HERE",Y99,AA98+Graph!$G$1*1000)</f>
        <v>31702316.42335543</v>
      </c>
      <c r="AB99" s="2">
        <f t="shared" si="20"/>
        <v>559869.17928550392</v>
      </c>
      <c r="AC99" s="2">
        <f t="shared" si="31"/>
        <v>989558.20689655165</v>
      </c>
      <c r="AD99" s="3">
        <f t="shared" si="10"/>
        <v>31702316.42335543</v>
      </c>
      <c r="AE99" s="2">
        <f>IF(AE97&gt;=52800000,52800000,IF(AB78=Graph!G$1*1000,AE98+Graph!G$1*1000,AC99))</f>
        <v>989558.20689655165</v>
      </c>
      <c r="AF99" s="3">
        <f t="shared" si="21"/>
        <v>989558.20689655165</v>
      </c>
      <c r="AG99" s="3">
        <f t="shared" si="29"/>
        <v>18764065.618429419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29</v>
      </c>
      <c r="C100" s="14"/>
      <c r="D100" s="13" t="e">
        <f t="shared" si="11"/>
        <v>#N/A</v>
      </c>
      <c r="E100" s="13" t="e">
        <f t="shared" si="22"/>
        <v>#N/A</v>
      </c>
      <c r="F100" s="13">
        <v>568573.56182470918</v>
      </c>
      <c r="G100" s="2">
        <f t="shared" si="25"/>
        <v>568573.56182470918</v>
      </c>
      <c r="H100" s="13">
        <f t="shared" si="32"/>
        <v>32440941.913084984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935941.85714285763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577357.74909964204</v>
      </c>
      <c r="Q100" s="2">
        <f t="shared" si="26"/>
        <v>577357.74909964204</v>
      </c>
      <c r="R100" s="13">
        <f t="shared" si="33"/>
        <v>33269232.379351646</v>
      </c>
      <c r="S100" s="13">
        <f t="shared" si="16"/>
        <v>568573.56182470918</v>
      </c>
      <c r="T100" s="13">
        <f t="shared" si="17"/>
        <v>11061.857142857159</v>
      </c>
      <c r="U100" s="13">
        <f t="shared" si="18"/>
        <v>577357.74909964204</v>
      </c>
      <c r="V100" s="13">
        <f t="shared" si="5"/>
        <v>1002930</v>
      </c>
      <c r="W100" s="13">
        <f t="shared" si="19"/>
        <v>13371.793103448348</v>
      </c>
      <c r="X100" s="13">
        <f t="shared" si="6"/>
        <v>563985.95599619369</v>
      </c>
      <c r="Y100" s="2">
        <f t="shared" si="30"/>
        <v>32266302.379351623</v>
      </c>
      <c r="Z100" s="2" t="str">
        <f t="shared" si="8"/>
        <v>HERE</v>
      </c>
      <c r="AA100" s="2">
        <f>IF(Z100="HERE",Y100,AA99+Graph!$G$1*1000)</f>
        <v>32266302.379351623</v>
      </c>
      <c r="AB100" s="2">
        <f t="shared" si="20"/>
        <v>563985.95599619299</v>
      </c>
      <c r="AC100" s="2">
        <f t="shared" si="31"/>
        <v>1002930</v>
      </c>
      <c r="AD100" s="3">
        <f t="shared" si="10"/>
        <v>32266302.379351623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19194514.488649223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30</v>
      </c>
      <c r="C101" s="7"/>
      <c r="D101" s="2" t="e">
        <f t="shared" si="11"/>
        <v>#N/A</v>
      </c>
      <c r="E101" s="2" t="e">
        <f t="shared" si="22"/>
        <v>#N/A</v>
      </c>
      <c r="F101" s="2">
        <v>572587.87803119421</v>
      </c>
      <c r="G101" s="2">
        <f t="shared" si="25"/>
        <v>572587.87803119421</v>
      </c>
      <c r="H101" s="2">
        <f t="shared" si="32"/>
        <v>33013529.791116178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947003.71428571478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581474.52581033111</v>
      </c>
      <c r="Q101" s="2">
        <f t="shared" si="26"/>
        <v>581474.52581033111</v>
      </c>
      <c r="R101" s="2">
        <f t="shared" si="33"/>
        <v>33850706.905161977</v>
      </c>
      <c r="S101" s="2">
        <f t="shared" si="16"/>
        <v>572587.87803119421</v>
      </c>
      <c r="T101" s="2">
        <f t="shared" si="17"/>
        <v>11061.857142857159</v>
      </c>
      <c r="U101" s="2">
        <f t="shared" si="18"/>
        <v>581474.52581033111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528036.81152461679</v>
      </c>
      <c r="Y101" s="2">
        <f t="shared" si="30"/>
        <v>32794339.190876242</v>
      </c>
      <c r="Z101" s="2" t="str">
        <f t="shared" si="8"/>
        <v>HERE</v>
      </c>
      <c r="AA101" s="2">
        <f>IF(Z101="HERE",Y101,AA100+Graph!$G$1*1000)</f>
        <v>32794339.190876242</v>
      </c>
      <c r="AB101" s="2">
        <f t="shared" si="20"/>
        <v>528036.81152461842</v>
      </c>
      <c r="AC101" s="2">
        <f t="shared" si="31"/>
        <v>1056367.7142857143</v>
      </c>
      <c r="AD101" s="3">
        <f t="shared" si="10"/>
        <v>32794339.190876242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19628668.457908645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31</v>
      </c>
      <c r="C102" s="7"/>
      <c r="D102" s="2" t="e">
        <f t="shared" si="11"/>
        <v>#N/A</v>
      </c>
      <c r="E102" s="2" t="e">
        <f t="shared" si="22"/>
        <v>#N/A</v>
      </c>
      <c r="F102" s="2">
        <v>576602.19423767924</v>
      </c>
      <c r="G102" s="2">
        <f t="shared" ref="G102:G165" si="35">IF(F102&gt;650000,$AK$31*1000,F102)</f>
        <v>576602.19423767924</v>
      </c>
      <c r="H102" s="2">
        <f t="shared" si="32"/>
        <v>33590131.985353857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958065.57142857194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585591.30252102017</v>
      </c>
      <c r="Q102" s="2">
        <f t="shared" ref="Q102:Q165" si="36">IF(P102&gt;650000,650000,P102)</f>
        <v>585591.30252102017</v>
      </c>
      <c r="R102" s="2">
        <f t="shared" si="33"/>
        <v>34436298.207682997</v>
      </c>
      <c r="S102" s="2">
        <f t="shared" si="16"/>
        <v>576602.19423767924</v>
      </c>
      <c r="T102" s="2">
        <f t="shared" si="17"/>
        <v>11061.857142857159</v>
      </c>
      <c r="U102" s="2">
        <f t="shared" si="18"/>
        <v>585591.30252102017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532153.58823530586</v>
      </c>
      <c r="Y102" s="2">
        <f t="shared" si="30"/>
        <v>33326492.779111549</v>
      </c>
      <c r="Z102" s="2" t="str">
        <f t="shared" si="8"/>
        <v>HERE</v>
      </c>
      <c r="AA102" s="2">
        <f>IF(Z102="HERE",Y102,AA101+Graph!$G$1*1000)</f>
        <v>33326492.779111549</v>
      </c>
      <c r="AB102" s="2">
        <f t="shared" si="20"/>
        <v>532153.58823530748</v>
      </c>
      <c r="AC102" s="2">
        <f t="shared" si="31"/>
        <v>1109805.4285714286</v>
      </c>
      <c r="AD102" s="3">
        <f t="shared" si="10"/>
        <v>33326492.779111549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20066527.526207689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32</v>
      </c>
      <c r="C103" s="7"/>
      <c r="D103" s="2" t="e">
        <f t="shared" si="11"/>
        <v>#N/A</v>
      </c>
      <c r="E103" s="2" t="e">
        <f t="shared" si="22"/>
        <v>#N/A</v>
      </c>
      <c r="F103" s="2">
        <v>580616.51044416428</v>
      </c>
      <c r="G103" s="2">
        <f t="shared" si="35"/>
        <v>580616.51044416428</v>
      </c>
      <c r="H103" s="2">
        <f t="shared" si="32"/>
        <v>34170748.495798022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969127.4285714291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589708.07923167944</v>
      </c>
      <c r="Q103" s="2">
        <f t="shared" si="36"/>
        <v>589708.07923167944</v>
      </c>
      <c r="R103" s="2">
        <f t="shared" si="33"/>
        <v>35026006.286914676</v>
      </c>
      <c r="S103" s="2">
        <f t="shared" si="16"/>
        <v>580616.51044416428</v>
      </c>
      <c r="T103" s="2">
        <f t="shared" si="17"/>
        <v>11061.857142857159</v>
      </c>
      <c r="U103" s="2">
        <f t="shared" si="18"/>
        <v>589708.07923167944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536270.36494596535</v>
      </c>
      <c r="Y103" s="2">
        <f t="shared" si="30"/>
        <v>33862763.144057512</v>
      </c>
      <c r="Z103" s="2" t="str">
        <f t="shared" si="8"/>
        <v>HERE</v>
      </c>
      <c r="AA103" s="2">
        <f>IF(Z103="HERE",Y103,AA102+Graph!$G$1*1000)</f>
        <v>33862763.144057512</v>
      </c>
      <c r="AB103" s="2">
        <f t="shared" si="20"/>
        <v>536270.36494596303</v>
      </c>
      <c r="AC103" s="2">
        <f t="shared" si="31"/>
        <v>1163243.1428571427</v>
      </c>
      <c r="AD103" s="3">
        <f t="shared" si="10"/>
        <v>33862763.144057512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20508091.693546351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33</v>
      </c>
      <c r="C104" s="7"/>
      <c r="D104" s="2" t="e">
        <f t="shared" si="11"/>
        <v>#N/A</v>
      </c>
      <c r="E104" s="2" t="e">
        <f t="shared" si="22"/>
        <v>#N/A</v>
      </c>
      <c r="F104" s="2">
        <v>584630.82665064931</v>
      </c>
      <c r="G104" s="2">
        <f t="shared" si="35"/>
        <v>584630.82665064931</v>
      </c>
      <c r="H104" s="2">
        <f t="shared" si="32"/>
        <v>34755379.322448671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980189.28571428626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593824.85594236851</v>
      </c>
      <c r="Q104" s="2">
        <f t="shared" si="36"/>
        <v>593824.85594236851</v>
      </c>
      <c r="R104" s="2">
        <f t="shared" si="33"/>
        <v>35619831.142857045</v>
      </c>
      <c r="S104" s="2">
        <f t="shared" si="16"/>
        <v>584630.82665064931</v>
      </c>
      <c r="T104" s="2">
        <f t="shared" si="17"/>
        <v>11061.857142857159</v>
      </c>
      <c r="U104" s="2">
        <f t="shared" si="18"/>
        <v>593824.85594236851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540387.14165665419</v>
      </c>
      <c r="Y104" s="2">
        <f t="shared" si="30"/>
        <v>34403150.285714164</v>
      </c>
      <c r="Z104" s="2" t="str">
        <f t="shared" si="8"/>
        <v>HERE</v>
      </c>
      <c r="AA104" s="2">
        <f>IF(Z104="HERE",Y104,AA103+Graph!$G$1*1000)</f>
        <v>34403150.285714164</v>
      </c>
      <c r="AB104" s="2">
        <f t="shared" si="20"/>
        <v>540387.14165665209</v>
      </c>
      <c r="AC104" s="2">
        <f t="shared" si="31"/>
        <v>1216680.857142857</v>
      </c>
      <c r="AD104" s="3">
        <f t="shared" si="10"/>
        <v>34403150.285714164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20953360.959924635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34</v>
      </c>
      <c r="C105" s="7"/>
      <c r="D105" s="2" t="e">
        <f t="shared" si="11"/>
        <v>#N/A</v>
      </c>
      <c r="E105" s="2" t="e">
        <f t="shared" si="22"/>
        <v>#N/A</v>
      </c>
      <c r="F105" s="2">
        <v>588645.14285713434</v>
      </c>
      <c r="G105" s="2">
        <f t="shared" si="35"/>
        <v>588645.14285713434</v>
      </c>
      <c r="H105" s="2">
        <f t="shared" si="32"/>
        <v>35344024.465305805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991251.14285714342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597941.63265305758</v>
      </c>
      <c r="Q105" s="2">
        <f t="shared" si="36"/>
        <v>597941.63265305758</v>
      </c>
      <c r="R105" s="2">
        <f t="shared" si="33"/>
        <v>36217772.775510103</v>
      </c>
      <c r="S105" s="2">
        <f t="shared" si="16"/>
        <v>588645.14285713434</v>
      </c>
      <c r="T105" s="2">
        <f t="shared" si="17"/>
        <v>11061.857142857159</v>
      </c>
      <c r="U105" s="2">
        <f t="shared" si="18"/>
        <v>597941.63265305758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544503.91836734326</v>
      </c>
      <c r="Y105" s="2">
        <f t="shared" si="30"/>
        <v>34947654.204081506</v>
      </c>
      <c r="Z105" s="2" t="str">
        <f t="shared" si="8"/>
        <v>HERE</v>
      </c>
      <c r="AA105" s="2">
        <f>IF(Z105="HERE",Y105,AA104+Graph!$G$1*1000)</f>
        <v>34947654.204081506</v>
      </c>
      <c r="AB105" s="2">
        <f t="shared" si="20"/>
        <v>544503.91836734116</v>
      </c>
      <c r="AC105" s="2">
        <f t="shared" si="31"/>
        <v>1270118.5714285714</v>
      </c>
      <c r="AD105" s="3">
        <f t="shared" si="10"/>
        <v>34947654.204081506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21402335.325342517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35</v>
      </c>
      <c r="C106" s="7"/>
      <c r="D106" s="2" t="e">
        <f t="shared" si="11"/>
        <v>#N/A</v>
      </c>
      <c r="E106" s="2" t="e">
        <f t="shared" si="22"/>
        <v>#N/A</v>
      </c>
      <c r="F106" s="2">
        <v>592659.45906361938</v>
      </c>
      <c r="G106" s="2">
        <f t="shared" si="35"/>
        <v>592659.45906361938</v>
      </c>
      <c r="H106" s="2">
        <f t="shared" si="32"/>
        <v>35936683.924369425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1002313.0000000006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602058.40936374664</v>
      </c>
      <c r="Q106" s="2">
        <f t="shared" si="36"/>
        <v>602058.40936374664</v>
      </c>
      <c r="R106" s="2">
        <f t="shared" si="33"/>
        <v>36819831.184873849</v>
      </c>
      <c r="S106" s="2">
        <f t="shared" si="16"/>
        <v>592659.45906361938</v>
      </c>
      <c r="T106" s="2">
        <f t="shared" si="17"/>
        <v>11061.857142857159</v>
      </c>
      <c r="U106" s="2">
        <f t="shared" si="18"/>
        <v>602058.40936374664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548620.69507803232</v>
      </c>
      <c r="Y106" s="2">
        <f t="shared" si="30"/>
        <v>35496274.899159536</v>
      </c>
      <c r="Z106" s="2" t="str">
        <f t="shared" si="8"/>
        <v>HERE</v>
      </c>
      <c r="AA106" s="2">
        <f>IF(Z106="HERE",Y106,AA105+Graph!$G$1*1000)</f>
        <v>35496274.899159536</v>
      </c>
      <c r="AB106" s="2">
        <f t="shared" si="20"/>
        <v>548620.69507803023</v>
      </c>
      <c r="AC106" s="2">
        <f t="shared" si="31"/>
        <v>1323556.2857142857</v>
      </c>
      <c r="AD106" s="3">
        <f t="shared" si="10"/>
        <v>35496274.899159536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21855014.789800014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36</v>
      </c>
      <c r="C107" s="7"/>
      <c r="D107" s="2" t="e">
        <f t="shared" si="11"/>
        <v>#N/A</v>
      </c>
      <c r="E107" s="2" t="e">
        <f t="shared" si="22"/>
        <v>#N/A</v>
      </c>
      <c r="F107" s="2">
        <v>596673.77527010441</v>
      </c>
      <c r="G107" s="2">
        <f t="shared" si="35"/>
        <v>596673.77527010441</v>
      </c>
      <c r="H107" s="2">
        <f t="shared" si="32"/>
        <v>36533357.699639529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1013374.8571428577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606175.18607443571</v>
      </c>
      <c r="Q107" s="2">
        <f t="shared" si="36"/>
        <v>606175.18607443571</v>
      </c>
      <c r="R107" s="2">
        <f t="shared" si="33"/>
        <v>37426006.370948285</v>
      </c>
      <c r="S107" s="2">
        <f t="shared" si="16"/>
        <v>596673.77527010441</v>
      </c>
      <c r="T107" s="2">
        <f t="shared" si="17"/>
        <v>11061.857142857159</v>
      </c>
      <c r="U107" s="2">
        <f t="shared" si="18"/>
        <v>606175.18607443571</v>
      </c>
      <c r="V107" s="2">
        <f t="shared" si="34"/>
        <v>1376994</v>
      </c>
      <c r="W107" s="2">
        <f t="shared" si="19"/>
        <v>53437.714285714319</v>
      </c>
      <c r="X107" s="2">
        <f t="shared" si="6"/>
        <v>552737.47178872139</v>
      </c>
      <c r="Y107" s="2">
        <f t="shared" si="30"/>
        <v>36049012.370948255</v>
      </c>
      <c r="Z107" s="2" t="str">
        <f t="shared" si="8"/>
        <v>HERE</v>
      </c>
      <c r="AA107" s="2">
        <f>IF(Z107="HERE",Y107,AA106+Graph!$G$1*1000)</f>
        <v>36049012.370948255</v>
      </c>
      <c r="AB107" s="2">
        <f t="shared" si="20"/>
        <v>552737.4717887193</v>
      </c>
      <c r="AC107" s="2">
        <f t="shared" si="31"/>
        <v>1376994</v>
      </c>
      <c r="AD107" s="3">
        <f t="shared" si="10"/>
        <v>36049012.370948255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22311399.353297129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37</v>
      </c>
      <c r="C108" s="7"/>
      <c r="D108" s="2" t="e">
        <f t="shared" si="11"/>
        <v>#N/A</v>
      </c>
      <c r="E108" s="2" t="e">
        <f t="shared" si="22"/>
        <v>#N/A</v>
      </c>
      <c r="F108" s="2">
        <v>600688.09147658944</v>
      </c>
      <c r="G108" s="2">
        <f t="shared" si="35"/>
        <v>600688.09147658944</v>
      </c>
      <c r="H108" s="2">
        <f t="shared" si="32"/>
        <v>37134045.791116118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1024436.7142857149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610291.96278512478</v>
      </c>
      <c r="Q108" s="2">
        <f t="shared" si="36"/>
        <v>610291.96278512478</v>
      </c>
      <c r="R108" s="2">
        <f t="shared" si="33"/>
        <v>38036298.33373341</v>
      </c>
      <c r="S108" s="2">
        <f t="shared" si="16"/>
        <v>600688.09147658944</v>
      </c>
      <c r="T108" s="2">
        <f t="shared" si="17"/>
        <v>11061.857142857159</v>
      </c>
      <c r="U108" s="2">
        <f t="shared" si="18"/>
        <v>610291.96278512478</v>
      </c>
      <c r="V108" s="2">
        <f t="shared" si="34"/>
        <v>1508825.75</v>
      </c>
      <c r="W108" s="2">
        <f t="shared" si="19"/>
        <v>131831.75</v>
      </c>
      <c r="X108" s="2">
        <f t="shared" si="6"/>
        <v>478460.21278512478</v>
      </c>
      <c r="Y108" s="2">
        <f t="shared" si="30"/>
        <v>36527472.58373338</v>
      </c>
      <c r="Z108" s="2" t="str">
        <f t="shared" si="8"/>
        <v>HERE</v>
      </c>
      <c r="AA108" s="2">
        <f>IF(Z108="HERE",Y108,AA107+Graph!$G$1*1000)</f>
        <v>36527472.58373338</v>
      </c>
      <c r="AB108" s="2">
        <f t="shared" si="20"/>
        <v>478460.21278512478</v>
      </c>
      <c r="AC108" s="2">
        <f t="shared" si="31"/>
        <v>1508825.75</v>
      </c>
      <c r="AD108" s="3">
        <f t="shared" si="10"/>
        <v>36527472.58373338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22771489.015833866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38</v>
      </c>
      <c r="C109" s="7"/>
      <c r="D109" s="2" t="e">
        <f t="shared" si="11"/>
        <v>#N/A</v>
      </c>
      <c r="E109" s="2" t="e">
        <f t="shared" si="22"/>
        <v>#N/A</v>
      </c>
      <c r="F109" s="2">
        <v>604702.40768307447</v>
      </c>
      <c r="G109" s="2">
        <f t="shared" si="35"/>
        <v>604702.40768307447</v>
      </c>
      <c r="H109" s="2">
        <f t="shared" si="32"/>
        <v>37738748.198799193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1035498.5714285721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614408.73949578404</v>
      </c>
      <c r="Q109" s="2">
        <f t="shared" si="36"/>
        <v>614408.73949578404</v>
      </c>
      <c r="R109" s="2">
        <f t="shared" si="33"/>
        <v>38650707.073229194</v>
      </c>
      <c r="S109" s="2">
        <f t="shared" si="16"/>
        <v>604702.40768307447</v>
      </c>
      <c r="T109" s="2">
        <f t="shared" si="17"/>
        <v>11061.857142857159</v>
      </c>
      <c r="U109" s="2">
        <f t="shared" si="18"/>
        <v>614408.73949578404</v>
      </c>
      <c r="V109" s="2">
        <f t="shared" si="34"/>
        <v>1640657.5</v>
      </c>
      <c r="W109" s="2">
        <f t="shared" si="19"/>
        <v>131831.75</v>
      </c>
      <c r="X109" s="2">
        <f t="shared" si="6"/>
        <v>482576.98949578404</v>
      </c>
      <c r="Y109" s="2">
        <f t="shared" si="30"/>
        <v>37010049.573229164</v>
      </c>
      <c r="Z109" s="2" t="str">
        <f t="shared" si="8"/>
        <v>HERE</v>
      </c>
      <c r="AA109" s="2">
        <f>IF(Z109="HERE",Y109,AA108+Graph!$G$1*1000)</f>
        <v>37010049.573229164</v>
      </c>
      <c r="AB109" s="2">
        <f t="shared" si="20"/>
        <v>482576.98949578404</v>
      </c>
      <c r="AC109" s="2">
        <f t="shared" si="31"/>
        <v>1640657.5</v>
      </c>
      <c r="AD109" s="3">
        <f t="shared" si="10"/>
        <v>37010049.573229164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23235283.777410224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39</v>
      </c>
      <c r="C110" s="7"/>
      <c r="D110" s="2" t="e">
        <f t="shared" si="11"/>
        <v>#N/A</v>
      </c>
      <c r="E110" s="2" t="e">
        <f t="shared" si="22"/>
        <v>#N/A</v>
      </c>
      <c r="F110" s="2">
        <v>608716.72388955951</v>
      </c>
      <c r="G110" s="2">
        <f t="shared" si="35"/>
        <v>608716.72388955951</v>
      </c>
      <c r="H110" s="2">
        <f t="shared" si="32"/>
        <v>38347464.922688752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1046560.4285714292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618525.51620647311</v>
      </c>
      <c r="Q110" s="2">
        <f t="shared" si="36"/>
        <v>618525.51620647311</v>
      </c>
      <c r="R110" s="2">
        <f t="shared" si="33"/>
        <v>39269232.589435667</v>
      </c>
      <c r="S110" s="2">
        <f t="shared" si="16"/>
        <v>608716.72388955951</v>
      </c>
      <c r="T110" s="2">
        <f t="shared" si="17"/>
        <v>11061.857142857159</v>
      </c>
      <c r="U110" s="2">
        <f t="shared" si="18"/>
        <v>618525.51620647311</v>
      </c>
      <c r="V110" s="2">
        <f t="shared" si="34"/>
        <v>1772489.25</v>
      </c>
      <c r="W110" s="2">
        <f t="shared" si="19"/>
        <v>131831.75</v>
      </c>
      <c r="X110" s="2">
        <f t="shared" si="6"/>
        <v>486693.76620647311</v>
      </c>
      <c r="Y110" s="2">
        <f t="shared" si="30"/>
        <v>37496743.339435637</v>
      </c>
      <c r="Z110" s="2" t="str">
        <f t="shared" si="8"/>
        <v>HERE</v>
      </c>
      <c r="AA110" s="2">
        <f>IF(Z110="HERE",Y110,AA109+Graph!$G$1*1000)</f>
        <v>37496743.339435637</v>
      </c>
      <c r="AB110" s="2">
        <f t="shared" si="20"/>
        <v>486693.76620647311</v>
      </c>
      <c r="AC110" s="2">
        <f t="shared" si="31"/>
        <v>1772489.25</v>
      </c>
      <c r="AD110" s="3">
        <f t="shared" si="10"/>
        <v>37496743.339435637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23702783.638026204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40</v>
      </c>
      <c r="C111" s="7"/>
      <c r="D111" s="2" t="e">
        <f t="shared" si="11"/>
        <v>#N/A</v>
      </c>
      <c r="E111" s="2" t="e">
        <f t="shared" si="22"/>
        <v>#N/A</v>
      </c>
      <c r="F111" s="2">
        <v>612731.04009604454</v>
      </c>
      <c r="G111" s="2">
        <f t="shared" si="35"/>
        <v>612731.04009604454</v>
      </c>
      <c r="H111" s="2">
        <f t="shared" si="32"/>
        <v>38960195.962784797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1057622.2857142864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622642.29291716218</v>
      </c>
      <c r="Q111" s="2">
        <f t="shared" si="36"/>
        <v>622642.29291716218</v>
      </c>
      <c r="R111" s="2">
        <f t="shared" si="33"/>
        <v>39891874.882352829</v>
      </c>
      <c r="S111" s="2">
        <f t="shared" si="16"/>
        <v>612731.04009604454</v>
      </c>
      <c r="T111" s="2">
        <f t="shared" si="17"/>
        <v>11061.857142857159</v>
      </c>
      <c r="U111" s="2">
        <f t="shared" si="18"/>
        <v>622642.29291716218</v>
      </c>
      <c r="V111" s="2">
        <f t="shared" si="34"/>
        <v>1904321</v>
      </c>
      <c r="W111" s="2">
        <f t="shared" si="19"/>
        <v>131831.75</v>
      </c>
      <c r="X111" s="2">
        <f t="shared" si="6"/>
        <v>490810.54291716218</v>
      </c>
      <c r="Y111" s="2">
        <f t="shared" si="30"/>
        <v>37987553.882352799</v>
      </c>
      <c r="Z111" s="2" t="str">
        <f t="shared" si="8"/>
        <v>HERE</v>
      </c>
      <c r="AA111" s="2">
        <f>IF(Z111="HERE",Y111,AA110+Graph!$G$1*1000)</f>
        <v>37987553.882352799</v>
      </c>
      <c r="AB111" s="2">
        <f t="shared" si="20"/>
        <v>490810.54291716218</v>
      </c>
      <c r="AC111" s="2">
        <f t="shared" si="31"/>
        <v>1904321</v>
      </c>
      <c r="AD111" s="3">
        <f t="shared" si="10"/>
        <v>37987553.882352799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24173988.597681772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41</v>
      </c>
      <c r="C112" s="7"/>
      <c r="D112" s="2" t="e">
        <f t="shared" si="11"/>
        <v>#N/A</v>
      </c>
      <c r="E112" s="2" t="e">
        <f t="shared" si="22"/>
        <v>#N/A</v>
      </c>
      <c r="F112" s="2">
        <v>616745.35630249977</v>
      </c>
      <c r="G112" s="2">
        <f t="shared" si="35"/>
        <v>616745.35630249977</v>
      </c>
      <c r="H112" s="2">
        <f t="shared" si="32"/>
        <v>39576941.319087297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1068684.1428571434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626759.06962785125</v>
      </c>
      <c r="Q112" s="2">
        <f t="shared" si="36"/>
        <v>626759.06962785125</v>
      </c>
      <c r="R112" s="2">
        <f t="shared" si="33"/>
        <v>40518633.95198068</v>
      </c>
      <c r="S112" s="2">
        <f t="shared" si="16"/>
        <v>616745.35630249977</v>
      </c>
      <c r="T112" s="2">
        <f t="shared" si="17"/>
        <v>11061.857142857043</v>
      </c>
      <c r="U112" s="2">
        <f t="shared" si="18"/>
        <v>626759.06962785125</v>
      </c>
      <c r="V112" s="2">
        <f t="shared" si="34"/>
        <v>2036152.75</v>
      </c>
      <c r="W112" s="2">
        <f t="shared" si="19"/>
        <v>131831.75</v>
      </c>
      <c r="X112" s="2">
        <f t="shared" si="6"/>
        <v>494927.31962785125</v>
      </c>
      <c r="Y112" s="2">
        <f t="shared" si="30"/>
        <v>38482481.20198065</v>
      </c>
      <c r="Z112" s="2" t="str">
        <f t="shared" si="8"/>
        <v>HERE</v>
      </c>
      <c r="AA112" s="2">
        <f>IF(Z112="HERE",Y112,AA111+Graph!$G$1*1000)</f>
        <v>38482481.20198065</v>
      </c>
      <c r="AB112" s="2">
        <f t="shared" si="20"/>
        <v>494927.31962785125</v>
      </c>
      <c r="AC112" s="2">
        <f t="shared" si="31"/>
        <v>2036152.75</v>
      </c>
      <c r="AD112" s="3">
        <f t="shared" si="10"/>
        <v>38482481.20198065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24648898.656376965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42</v>
      </c>
      <c r="C113" s="7"/>
      <c r="D113" s="2" t="e">
        <f t="shared" si="11"/>
        <v>#N/A</v>
      </c>
      <c r="E113" s="2" t="e">
        <f t="shared" si="22"/>
        <v>#N/A</v>
      </c>
      <c r="F113" s="2">
        <v>620759.6725089848</v>
      </c>
      <c r="G113" s="2">
        <f t="shared" si="35"/>
        <v>620759.6725089848</v>
      </c>
      <c r="H113" s="2">
        <f t="shared" si="32"/>
        <v>40197700.991596282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1079746.0000000005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630875.84633854032</v>
      </c>
      <c r="Q113" s="2">
        <f t="shared" si="36"/>
        <v>630875.84633854032</v>
      </c>
      <c r="R113" s="2">
        <f t="shared" si="33"/>
        <v>41149509.798319221</v>
      </c>
      <c r="S113" s="2">
        <f t="shared" si="16"/>
        <v>620759.6725089848</v>
      </c>
      <c r="T113" s="2">
        <f t="shared" si="17"/>
        <v>11061.857142857043</v>
      </c>
      <c r="U113" s="2">
        <f t="shared" si="18"/>
        <v>630875.84633854032</v>
      </c>
      <c r="V113" s="2">
        <f t="shared" si="34"/>
        <v>2167984.5</v>
      </c>
      <c r="W113" s="2">
        <f t="shared" si="19"/>
        <v>131831.75</v>
      </c>
      <c r="X113" s="2">
        <f t="shared" si="6"/>
        <v>499044.09633854032</v>
      </c>
      <c r="Y113" s="2">
        <f t="shared" si="30"/>
        <v>38981525.298319191</v>
      </c>
      <c r="Z113" s="2" t="str">
        <f t="shared" si="8"/>
        <v>HERE</v>
      </c>
      <c r="AA113" s="2">
        <f>IF(Z113="HERE",Y113,AA112+Graph!$G$1*1000)</f>
        <v>38981525.298319191</v>
      </c>
      <c r="AB113" s="2">
        <f t="shared" si="20"/>
        <v>499044.09633854032</v>
      </c>
      <c r="AC113" s="2">
        <f t="shared" si="31"/>
        <v>2167984.5</v>
      </c>
      <c r="AD113" s="3">
        <f t="shared" si="10"/>
        <v>38981525.298319191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25127513.814111777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43</v>
      </c>
      <c r="C114" s="7"/>
      <c r="D114" s="2" t="e">
        <f t="shared" si="11"/>
        <v>#N/A</v>
      </c>
      <c r="E114" s="2" t="e">
        <f t="shared" si="22"/>
        <v>#N/A</v>
      </c>
      <c r="F114" s="2">
        <v>624773.98871546984</v>
      </c>
      <c r="G114" s="2">
        <f t="shared" si="35"/>
        <v>624773.98871546984</v>
      </c>
      <c r="H114" s="2">
        <f t="shared" si="32"/>
        <v>40822474.980311751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1090807.8571428575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634992.62304922938</v>
      </c>
      <c r="Q114" s="2">
        <f t="shared" si="36"/>
        <v>634992.62304922938</v>
      </c>
      <c r="R114" s="2">
        <f t="shared" si="33"/>
        <v>41784502.42136845</v>
      </c>
      <c r="S114" s="2">
        <f t="shared" si="16"/>
        <v>624773.98871546984</v>
      </c>
      <c r="T114" s="2">
        <f t="shared" si="17"/>
        <v>11061.857142857043</v>
      </c>
      <c r="U114" s="2">
        <f t="shared" si="18"/>
        <v>634992.62304922938</v>
      </c>
      <c r="V114" s="2">
        <f t="shared" si="34"/>
        <v>2299816.25</v>
      </c>
      <c r="W114" s="2">
        <f t="shared" si="19"/>
        <v>131831.75</v>
      </c>
      <c r="X114" s="2">
        <f t="shared" si="6"/>
        <v>503160.87304922938</v>
      </c>
      <c r="Y114" s="2">
        <f t="shared" si="30"/>
        <v>39484686.17136842</v>
      </c>
      <c r="Z114" s="2" t="str">
        <f t="shared" si="8"/>
        <v>HERE</v>
      </c>
      <c r="AA114" s="2">
        <f>IF(Z114="HERE",Y114,AA113+Graph!$G$1*1000)</f>
        <v>39484686.17136842</v>
      </c>
      <c r="AB114" s="2">
        <f t="shared" si="20"/>
        <v>503160.87304922938</v>
      </c>
      <c r="AC114" s="2">
        <f t="shared" si="31"/>
        <v>2299816.25</v>
      </c>
      <c r="AD114" s="3">
        <f t="shared" si="10"/>
        <v>39484686.17136842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25609834.070886206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44</v>
      </c>
      <c r="C115" s="7"/>
      <c r="D115" s="2" t="e">
        <f t="shared" si="11"/>
        <v>#N/A</v>
      </c>
      <c r="E115" s="2" t="e">
        <f t="shared" si="22"/>
        <v>#N/A</v>
      </c>
      <c r="F115" s="2">
        <v>628788.30492195487</v>
      </c>
      <c r="G115" s="2">
        <f t="shared" si="35"/>
        <v>628788.30492195487</v>
      </c>
      <c r="H115" s="2">
        <f t="shared" si="32"/>
        <v>41451263.285233706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1101869.7142857146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639109.39975988865</v>
      </c>
      <c r="Q115" s="2">
        <f t="shared" si="36"/>
        <v>639109.39975988865</v>
      </c>
      <c r="R115" s="2">
        <f t="shared" si="33"/>
        <v>42423611.821128339</v>
      </c>
      <c r="S115" s="2">
        <f t="shared" si="16"/>
        <v>628788.30492195487</v>
      </c>
      <c r="T115" s="2">
        <f t="shared" si="17"/>
        <v>11061.857142857043</v>
      </c>
      <c r="U115" s="2">
        <f t="shared" si="18"/>
        <v>639109.39975988865</v>
      </c>
      <c r="V115" s="2">
        <f t="shared" si="34"/>
        <v>2431648</v>
      </c>
      <c r="W115" s="2">
        <f t="shared" si="19"/>
        <v>131831.75</v>
      </c>
      <c r="X115" s="2">
        <f t="shared" si="6"/>
        <v>507277.64975988865</v>
      </c>
      <c r="Y115" s="2">
        <f t="shared" si="30"/>
        <v>39991963.821128309</v>
      </c>
      <c r="Z115" s="2" t="str">
        <f t="shared" si="8"/>
        <v>HERE</v>
      </c>
      <c r="AA115" s="2">
        <f>IF(Z115="HERE",Y115,AA114+Graph!$G$1*1000)</f>
        <v>39991963.821128309</v>
      </c>
      <c r="AB115" s="2">
        <f t="shared" si="20"/>
        <v>507277.64975988865</v>
      </c>
      <c r="AC115" s="2">
        <f t="shared" si="31"/>
        <v>2431648</v>
      </c>
      <c r="AD115" s="3">
        <f t="shared" si="10"/>
        <v>39991963.821128309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26095859.42670026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45</v>
      </c>
      <c r="C116" s="7"/>
      <c r="D116" s="2" t="e">
        <f t="shared" si="11"/>
        <v>#N/A</v>
      </c>
      <c r="E116" s="2" t="e">
        <f t="shared" si="22"/>
        <v>#N/A</v>
      </c>
      <c r="F116" s="2">
        <v>632802.6211284399</v>
      </c>
      <c r="G116" s="2">
        <f t="shared" si="35"/>
        <v>632802.6211284399</v>
      </c>
      <c r="H116" s="2">
        <f t="shared" si="32"/>
        <v>42084065.906362146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1112931.5714285716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643226.17647057772</v>
      </c>
      <c r="Q116" s="2">
        <f t="shared" si="36"/>
        <v>643226.17647057772</v>
      </c>
      <c r="R116" s="2">
        <f t="shared" si="33"/>
        <v>43066837.997598916</v>
      </c>
      <c r="S116" s="2">
        <f t="shared" si="16"/>
        <v>632802.6211284399</v>
      </c>
      <c r="T116" s="2">
        <f t="shared" si="17"/>
        <v>11061.857142857043</v>
      </c>
      <c r="U116" s="2">
        <f t="shared" si="18"/>
        <v>643226.17647057772</v>
      </c>
      <c r="V116" s="2">
        <f t="shared" si="34"/>
        <v>2639309</v>
      </c>
      <c r="W116" s="2">
        <f t="shared" si="19"/>
        <v>207661</v>
      </c>
      <c r="X116" s="2">
        <f t="shared" si="6"/>
        <v>435565.17647057772</v>
      </c>
      <c r="Y116" s="2">
        <f t="shared" si="30"/>
        <v>40427528.997598886</v>
      </c>
      <c r="Z116" s="2" t="str">
        <f t="shared" si="8"/>
        <v>HERE</v>
      </c>
      <c r="AA116" s="2">
        <f>IF(Z116="HERE",Y116,AA115+Graph!$G$1*1000)</f>
        <v>40427528.997598886</v>
      </c>
      <c r="AB116" s="2">
        <f t="shared" si="20"/>
        <v>435565.17647057772</v>
      </c>
      <c r="AC116" s="2">
        <f t="shared" si="31"/>
        <v>2639309</v>
      </c>
      <c r="AD116" s="3">
        <f t="shared" si="10"/>
        <v>40427528.997598886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26585589.881553933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46</v>
      </c>
      <c r="C117" s="7"/>
      <c r="D117" s="2" t="e">
        <f t="shared" si="11"/>
        <v>#N/A</v>
      </c>
      <c r="E117" s="2" t="e">
        <f t="shared" si="22"/>
        <v>#N/A</v>
      </c>
      <c r="F117" s="2">
        <v>636816.93733492494</v>
      </c>
      <c r="G117" s="2">
        <f t="shared" si="35"/>
        <v>636816.93733492494</v>
      </c>
      <c r="H117" s="2">
        <f t="shared" si="32"/>
        <v>42720882.843697071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1123993.4285714286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647342.95318126678</v>
      </c>
      <c r="Q117" s="2">
        <f t="shared" si="36"/>
        <v>647342.95318126678</v>
      </c>
      <c r="R117" s="2">
        <f t="shared" si="33"/>
        <v>43714180.950780183</v>
      </c>
      <c r="S117" s="2">
        <f t="shared" si="16"/>
        <v>636816.93733492494</v>
      </c>
      <c r="T117" s="2">
        <f t="shared" si="17"/>
        <v>11061.857142857043</v>
      </c>
      <c r="U117" s="2">
        <f t="shared" si="18"/>
        <v>647342.95318126678</v>
      </c>
      <c r="V117" s="2">
        <f t="shared" si="34"/>
        <v>2918252</v>
      </c>
      <c r="W117" s="2">
        <f t="shared" si="19"/>
        <v>278943</v>
      </c>
      <c r="X117" s="2">
        <f t="shared" si="6"/>
        <v>368399.95318126678</v>
      </c>
      <c r="Y117" s="2">
        <f t="shared" si="30"/>
        <v>40795928.950780153</v>
      </c>
      <c r="Z117" s="2" t="str">
        <f t="shared" si="8"/>
        <v>HERE</v>
      </c>
      <c r="AA117" s="2">
        <f>IF(Z117="HERE",Y117,AA116+Graph!$G$1*1000)</f>
        <v>40795928.950780153</v>
      </c>
      <c r="AB117" s="2">
        <f t="shared" si="20"/>
        <v>368399.95318126678</v>
      </c>
      <c r="AC117" s="2">
        <f t="shared" si="31"/>
        <v>2918252</v>
      </c>
      <c r="AD117" s="3">
        <f t="shared" si="10"/>
        <v>40795928.950780153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27079025.435447201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47</v>
      </c>
      <c r="C118" s="7"/>
      <c r="D118" s="2" t="e">
        <f t="shared" si="11"/>
        <v>#N/A</v>
      </c>
      <c r="E118" s="2" t="e">
        <f t="shared" si="22"/>
        <v>#N/A</v>
      </c>
      <c r="F118" s="2">
        <v>640831.25354140997</v>
      </c>
      <c r="G118" s="2">
        <f t="shared" si="35"/>
        <v>640831.25354140997</v>
      </c>
      <c r="H118" s="2">
        <f t="shared" si="32"/>
        <v>43361714.097238481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1135055.2857142857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651459.72989195585</v>
      </c>
      <c r="Q118" s="2">
        <f t="shared" si="36"/>
        <v>650000</v>
      </c>
      <c r="R118" s="2">
        <f t="shared" si="33"/>
        <v>44364180.950780183</v>
      </c>
      <c r="S118" s="2">
        <f t="shared" si="16"/>
        <v>640831.25354140997</v>
      </c>
      <c r="T118" s="2">
        <f t="shared" si="17"/>
        <v>11061.857142857043</v>
      </c>
      <c r="U118" s="2">
        <f t="shared" si="18"/>
        <v>650000</v>
      </c>
      <c r="V118" s="2">
        <f t="shared" si="34"/>
        <v>3234946</v>
      </c>
      <c r="W118" s="2">
        <f t="shared" si="19"/>
        <v>316694</v>
      </c>
      <c r="X118" s="2">
        <f t="shared" si="6"/>
        <v>333306</v>
      </c>
      <c r="Y118" s="2">
        <f t="shared" si="30"/>
        <v>41129234.950780153</v>
      </c>
      <c r="Z118" s="2" t="str">
        <f t="shared" si="8"/>
        <v>HERE</v>
      </c>
      <c r="AA118" s="2">
        <f>IF(Z118="HERE",Y118,AA117+Graph!$G$1*1000)</f>
        <v>41129234.950780153</v>
      </c>
      <c r="AB118" s="2">
        <f t="shared" si="20"/>
        <v>333306</v>
      </c>
      <c r="AC118" s="2">
        <f t="shared" si="31"/>
        <v>3234946</v>
      </c>
      <c r="AD118" s="3">
        <f t="shared" si="10"/>
        <v>41129234.950780153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27576166.088380083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48</v>
      </c>
      <c r="C119" s="7"/>
      <c r="D119" s="2" t="e">
        <f t="shared" si="11"/>
        <v>#N/A</v>
      </c>
      <c r="E119" s="2" t="e">
        <f t="shared" si="22"/>
        <v>#N/A</v>
      </c>
      <c r="F119" s="2">
        <v>644845.569747895</v>
      </c>
      <c r="G119" s="2">
        <f t="shared" si="35"/>
        <v>644845.569747895</v>
      </c>
      <c r="H119" s="2">
        <f t="shared" si="32"/>
        <v>44006559.666986376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1146117.1428571427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655576.50660264492</v>
      </c>
      <c r="Q119" s="2">
        <f t="shared" si="36"/>
        <v>650000</v>
      </c>
      <c r="R119" s="2">
        <f t="shared" si="33"/>
        <v>45014180.950780183</v>
      </c>
      <c r="S119" s="2">
        <f t="shared" si="16"/>
        <v>644845.569747895</v>
      </c>
      <c r="T119" s="2">
        <f t="shared" si="17"/>
        <v>11061.857142857043</v>
      </c>
      <c r="U119" s="2">
        <f t="shared" si="18"/>
        <v>650000</v>
      </c>
      <c r="V119" s="2">
        <f t="shared" si="34"/>
        <v>3559179</v>
      </c>
      <c r="W119" s="2">
        <f t="shared" si="19"/>
        <v>324233</v>
      </c>
      <c r="X119" s="2">
        <f t="shared" si="6"/>
        <v>325767</v>
      </c>
      <c r="Y119" s="2">
        <f t="shared" si="30"/>
        <v>41455001.950780153</v>
      </c>
      <c r="Z119" s="2" t="str">
        <f t="shared" si="8"/>
        <v>HERE</v>
      </c>
      <c r="AA119" s="2">
        <f>IF(Z119="HERE",Y119,AA118+Graph!$G$1*1000)</f>
        <v>41455001.950780153</v>
      </c>
      <c r="AB119" s="2">
        <f t="shared" si="20"/>
        <v>325767</v>
      </c>
      <c r="AC119" s="2">
        <f t="shared" si="31"/>
        <v>3559179</v>
      </c>
      <c r="AD119" s="3">
        <f t="shared" si="10"/>
        <v>41455001.950780153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28077011.840352591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49</v>
      </c>
      <c r="C120" s="7"/>
      <c r="D120" s="2" t="e">
        <f t="shared" si="11"/>
        <v>#N/A</v>
      </c>
      <c r="E120" s="2" t="e">
        <f t="shared" si="22"/>
        <v>#N/A</v>
      </c>
      <c r="F120" s="2">
        <v>648859.88595438004</v>
      </c>
      <c r="G120" s="2">
        <f t="shared" si="35"/>
        <v>648859.88595438004</v>
      </c>
      <c r="H120" s="2">
        <f t="shared" si="32"/>
        <v>44655419.552940756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1157178.9999999998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659693.28331333399</v>
      </c>
      <c r="Q120" s="2">
        <f t="shared" si="36"/>
        <v>650000</v>
      </c>
      <c r="R120" s="2">
        <f t="shared" si="33"/>
        <v>45664180.950780183</v>
      </c>
      <c r="S120" s="2">
        <f t="shared" si="16"/>
        <v>648859.88595438004</v>
      </c>
      <c r="T120" s="2">
        <f t="shared" si="17"/>
        <v>11061.857142857043</v>
      </c>
      <c r="U120" s="2">
        <f t="shared" si="18"/>
        <v>650000</v>
      </c>
      <c r="V120" s="2">
        <f t="shared" si="34"/>
        <v>3837094</v>
      </c>
      <c r="W120" s="2">
        <f t="shared" si="19"/>
        <v>277915</v>
      </c>
      <c r="X120" s="2">
        <f t="shared" si="6"/>
        <v>372085</v>
      </c>
      <c r="Y120" s="2">
        <f t="shared" si="30"/>
        <v>41827086.950780153</v>
      </c>
      <c r="Z120" s="2" t="str">
        <f t="shared" si="8"/>
        <v>HERE</v>
      </c>
      <c r="AA120" s="2">
        <f>IF(Z120="HERE",Y120,AA119+Graph!$G$1*1000)</f>
        <v>41827086.950780153</v>
      </c>
      <c r="AB120" s="2">
        <f t="shared" si="20"/>
        <v>372085</v>
      </c>
      <c r="AC120" s="2">
        <f t="shared" si="31"/>
        <v>3837094</v>
      </c>
      <c r="AD120" s="3">
        <f t="shared" si="10"/>
        <v>41827086.950780153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28581562.691364717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50</v>
      </c>
      <c r="C121" s="7"/>
      <c r="D121" s="2" t="e">
        <f t="shared" si="11"/>
        <v>#N/A</v>
      </c>
      <c r="E121" s="2" t="e">
        <f t="shared" si="22"/>
        <v>#N/A</v>
      </c>
      <c r="F121" s="2">
        <v>652874.20216086507</v>
      </c>
      <c r="G121" s="2">
        <f t="shared" si="35"/>
        <v>638938.14285714284</v>
      </c>
      <c r="H121" s="2">
        <f t="shared" si="32"/>
        <v>45294357.695797898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1168240.8571428568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663810.06002399325</v>
      </c>
      <c r="Q121" s="2">
        <f t="shared" si="36"/>
        <v>650000</v>
      </c>
      <c r="R121" s="2">
        <f t="shared" si="33"/>
        <v>46314180.950780183</v>
      </c>
      <c r="S121" s="2">
        <f t="shared" si="16"/>
        <v>638938.14285714179</v>
      </c>
      <c r="T121" s="2">
        <f t="shared" si="17"/>
        <v>11061.857142857043</v>
      </c>
      <c r="U121" s="2">
        <f t="shared" si="18"/>
        <v>650000</v>
      </c>
      <c r="V121" s="2">
        <f t="shared" si="34"/>
        <v>4062501</v>
      </c>
      <c r="W121" s="2">
        <f t="shared" si="19"/>
        <v>225407</v>
      </c>
      <c r="X121" s="2">
        <f t="shared" si="6"/>
        <v>424593</v>
      </c>
      <c r="Y121" s="2">
        <f t="shared" si="30"/>
        <v>42251679.950780153</v>
      </c>
      <c r="Z121" s="2" t="str">
        <f t="shared" si="8"/>
        <v>HERE</v>
      </c>
      <c r="AA121" s="2">
        <f>IF(Z121="HERE",Y121,AA120+Graph!$G$1*1000)</f>
        <v>42251679.950780153</v>
      </c>
      <c r="AB121" s="2">
        <f t="shared" si="20"/>
        <v>424593</v>
      </c>
      <c r="AC121" s="2">
        <f t="shared" si="31"/>
        <v>4062501</v>
      </c>
      <c r="AD121" s="3">
        <f t="shared" si="10"/>
        <v>42251679.950780153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29089818.64141646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51</v>
      </c>
      <c r="C122" s="7"/>
      <c r="D122" s="2" t="e">
        <f t="shared" si="11"/>
        <v>#N/A</v>
      </c>
      <c r="E122" s="2" t="e">
        <f t="shared" si="22"/>
        <v>#N/A</v>
      </c>
      <c r="F122" s="2">
        <v>656888.5183673501</v>
      </c>
      <c r="G122" s="2">
        <f t="shared" si="35"/>
        <v>638938.14285714284</v>
      </c>
      <c r="H122" s="2">
        <f t="shared" si="32"/>
        <v>45933295.83865504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1179302.7142857139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667926.83673468232</v>
      </c>
      <c r="Q122" s="2">
        <f t="shared" si="36"/>
        <v>650000</v>
      </c>
      <c r="R122" s="2">
        <f t="shared" si="33"/>
        <v>46964180.950780183</v>
      </c>
      <c r="S122" s="2">
        <f t="shared" si="16"/>
        <v>638938.14285714179</v>
      </c>
      <c r="T122" s="2">
        <f t="shared" si="17"/>
        <v>11061.857142857043</v>
      </c>
      <c r="U122" s="2">
        <f t="shared" si="18"/>
        <v>650000</v>
      </c>
      <c r="V122" s="2">
        <f t="shared" si="34"/>
        <v>4266577</v>
      </c>
      <c r="W122" s="2">
        <f t="shared" si="19"/>
        <v>204076</v>
      </c>
      <c r="X122" s="2">
        <f t="shared" si="6"/>
        <v>445924</v>
      </c>
      <c r="Y122" s="2">
        <f t="shared" si="30"/>
        <v>42697603.950780153</v>
      </c>
      <c r="Z122" s="2" t="str">
        <f t="shared" si="8"/>
        <v>HERE</v>
      </c>
      <c r="AA122" s="2">
        <f>IF(Z122="HERE",Y122,AA121+Graph!$G$1*1000)</f>
        <v>42697603.950780153</v>
      </c>
      <c r="AB122" s="2">
        <f t="shared" si="20"/>
        <v>445924</v>
      </c>
      <c r="AC122" s="2">
        <f t="shared" si="31"/>
        <v>4266577</v>
      </c>
      <c r="AD122" s="3">
        <f t="shared" si="10"/>
        <v>42697603.950780153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29567723.657502905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52</v>
      </c>
      <c r="C123" s="7"/>
      <c r="D123" s="2" t="e">
        <f t="shared" si="11"/>
        <v>#N/A</v>
      </c>
      <c r="E123" s="2" t="e">
        <f t="shared" si="22"/>
        <v>#N/A</v>
      </c>
      <c r="F123" s="2">
        <v>660902.83457383513</v>
      </c>
      <c r="G123" s="2">
        <f t="shared" si="35"/>
        <v>638938.14285714284</v>
      </c>
      <c r="H123" s="2">
        <f t="shared" si="32"/>
        <v>46572233.981512181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1190364.5714285709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672043.61344537139</v>
      </c>
      <c r="Q123" s="2">
        <f t="shared" si="36"/>
        <v>650000</v>
      </c>
      <c r="R123" s="2">
        <f t="shared" si="33"/>
        <v>47614180.950780183</v>
      </c>
      <c r="S123" s="2">
        <f t="shared" si="16"/>
        <v>638938.14285714179</v>
      </c>
      <c r="T123" s="2">
        <f t="shared" si="17"/>
        <v>11061.857142857043</v>
      </c>
      <c r="U123" s="2">
        <f t="shared" si="18"/>
        <v>650000</v>
      </c>
      <c r="V123" s="2">
        <f t="shared" si="34"/>
        <v>4609740</v>
      </c>
      <c r="W123" s="2">
        <f t="shared" si="19"/>
        <v>343163</v>
      </c>
      <c r="X123" s="2">
        <f t="shared" si="6"/>
        <v>306837</v>
      </c>
      <c r="Y123" s="2">
        <f t="shared" si="30"/>
        <v>43004440.950780153</v>
      </c>
      <c r="Z123" s="2" t="str">
        <f t="shared" si="8"/>
        <v>HERE</v>
      </c>
      <c r="AA123" s="2">
        <f>IF(Z123="HERE",Y123,AA122+Graph!$G$1*1000)</f>
        <v>43004440.950780153</v>
      </c>
      <c r="AB123" s="2">
        <f t="shared" si="20"/>
        <v>306837</v>
      </c>
      <c r="AC123" s="2">
        <f t="shared" si="31"/>
        <v>4609740</v>
      </c>
      <c r="AD123" s="3">
        <f t="shared" si="10"/>
        <v>43004440.950780153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30049333.772628967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53</v>
      </c>
      <c r="C124" s="7"/>
      <c r="D124" s="2" t="e">
        <f t="shared" si="11"/>
        <v>#N/A</v>
      </c>
      <c r="E124" s="2" t="e">
        <f t="shared" si="22"/>
        <v>#N/A</v>
      </c>
      <c r="F124" s="2">
        <v>664917.15078029037</v>
      </c>
      <c r="G124" s="2">
        <f t="shared" si="35"/>
        <v>638938.14285714284</v>
      </c>
      <c r="H124" s="2">
        <f t="shared" si="32"/>
        <v>47211172.124369323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1201426.4285714279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676160.39015606046</v>
      </c>
      <c r="Q124" s="2">
        <f t="shared" si="36"/>
        <v>650000</v>
      </c>
      <c r="R124" s="2">
        <f t="shared" si="33"/>
        <v>48264180.950780183</v>
      </c>
      <c r="S124" s="2">
        <f t="shared" si="16"/>
        <v>638938.14285714179</v>
      </c>
      <c r="T124" s="2">
        <f t="shared" si="17"/>
        <v>11061.857142857043</v>
      </c>
      <c r="U124" s="2">
        <f t="shared" si="18"/>
        <v>650000</v>
      </c>
      <c r="V124" s="2">
        <f t="shared" si="34"/>
        <v>4973248</v>
      </c>
      <c r="W124" s="2">
        <f t="shared" si="19"/>
        <v>363508</v>
      </c>
      <c r="X124" s="2">
        <f t="shared" si="6"/>
        <v>286492</v>
      </c>
      <c r="Y124" s="2">
        <f t="shared" si="30"/>
        <v>43290932.950780153</v>
      </c>
      <c r="Z124" s="2" t="str">
        <f t="shared" si="8"/>
        <v>HERE</v>
      </c>
      <c r="AA124" s="2">
        <f>IF(Z124="HERE",Y124,AA123+Graph!$G$1*1000)</f>
        <v>43290932.950780153</v>
      </c>
      <c r="AB124" s="2">
        <f t="shared" si="20"/>
        <v>286492</v>
      </c>
      <c r="AC124" s="2">
        <f t="shared" si="31"/>
        <v>4973248</v>
      </c>
      <c r="AD124" s="3">
        <f t="shared" si="10"/>
        <v>43290932.950780153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30534648.986794621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54</v>
      </c>
      <c r="C125" s="7"/>
      <c r="D125" s="2" t="e">
        <f t="shared" si="11"/>
        <v>#N/A</v>
      </c>
      <c r="E125" s="2" t="e">
        <f t="shared" si="22"/>
        <v>#N/A</v>
      </c>
      <c r="F125" s="2">
        <v>668931.4669867754</v>
      </c>
      <c r="G125" s="2">
        <f t="shared" si="35"/>
        <v>638938.14285714284</v>
      </c>
      <c r="H125" s="2">
        <f t="shared" si="32"/>
        <v>47850110.267226465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1212488.285714285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680277.16686674953</v>
      </c>
      <c r="Q125" s="2">
        <f t="shared" si="36"/>
        <v>650000</v>
      </c>
      <c r="R125" s="2">
        <f t="shared" si="33"/>
        <v>48914180.950780183</v>
      </c>
      <c r="S125" s="2">
        <f t="shared" si="16"/>
        <v>638938.14285714179</v>
      </c>
      <c r="T125" s="2">
        <f t="shared" si="17"/>
        <v>11061.857142857043</v>
      </c>
      <c r="U125" s="2">
        <f t="shared" si="18"/>
        <v>650000</v>
      </c>
      <c r="V125" s="2">
        <f t="shared" si="34"/>
        <v>5383103</v>
      </c>
      <c r="W125" s="2">
        <f t="shared" si="19"/>
        <v>409855</v>
      </c>
      <c r="X125" s="2">
        <f t="shared" si="6"/>
        <v>240145</v>
      </c>
      <c r="Y125" s="2">
        <f t="shared" si="30"/>
        <v>43531077.950780153</v>
      </c>
      <c r="Z125" s="2" t="str">
        <f t="shared" si="8"/>
        <v>HERE</v>
      </c>
      <c r="AA125" s="2">
        <f>IF(Z125="HERE",Y125,AA124+Graph!$G$1*1000)</f>
        <v>43531077.950780153</v>
      </c>
      <c r="AB125" s="2">
        <f t="shared" si="20"/>
        <v>240145</v>
      </c>
      <c r="AC125" s="2">
        <f t="shared" si="31"/>
        <v>5383103</v>
      </c>
      <c r="AD125" s="3">
        <f t="shared" si="10"/>
        <v>43531077.950780153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31023669.299999893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55</v>
      </c>
      <c r="C126" s="7"/>
      <c r="D126" s="2" t="e">
        <f t="shared" si="11"/>
        <v>#N/A</v>
      </c>
      <c r="E126" s="2" t="e">
        <f t="shared" si="22"/>
        <v>#N/A</v>
      </c>
      <c r="F126" s="2">
        <v>672945.78319326043</v>
      </c>
      <c r="G126" s="2">
        <f t="shared" si="35"/>
        <v>638938.14285714284</v>
      </c>
      <c r="H126" s="2">
        <f t="shared" si="32"/>
        <v>48489048.410083607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1223550.142857142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684393.94357743859</v>
      </c>
      <c r="Q126" s="2">
        <f t="shared" si="36"/>
        <v>650000</v>
      </c>
      <c r="R126" s="2">
        <f t="shared" si="33"/>
        <v>49564180.950780183</v>
      </c>
      <c r="S126" s="2">
        <f t="shared" si="16"/>
        <v>638938.14285714179</v>
      </c>
      <c r="T126" s="2">
        <f t="shared" si="17"/>
        <v>11061.857142857043</v>
      </c>
      <c r="U126" s="2">
        <f t="shared" si="18"/>
        <v>650000</v>
      </c>
      <c r="V126" s="2">
        <f t="shared" si="34"/>
        <v>5861351</v>
      </c>
      <c r="W126" s="2">
        <f t="shared" si="19"/>
        <v>478248</v>
      </c>
      <c r="X126" s="2">
        <f t="shared" si="6"/>
        <v>171752</v>
      </c>
      <c r="Y126" s="2">
        <f t="shared" si="30"/>
        <v>43702829.950780153</v>
      </c>
      <c r="Z126" s="2" t="str">
        <f t="shared" si="8"/>
        <v>HERE</v>
      </c>
      <c r="AA126" s="2">
        <f>IF(Z126="HERE",Y126,AA125+Graph!$G$1*1000)</f>
        <v>43702829.950780153</v>
      </c>
      <c r="AB126" s="2">
        <f t="shared" si="20"/>
        <v>171752</v>
      </c>
      <c r="AC126" s="2">
        <f t="shared" si="31"/>
        <v>5861351</v>
      </c>
      <c r="AD126" s="3">
        <f t="shared" si="10"/>
        <v>43702829.950780153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31516394.712244786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56</v>
      </c>
      <c r="C127" s="7"/>
      <c r="D127" s="2" t="e">
        <f t="shared" si="11"/>
        <v>#N/A</v>
      </c>
      <c r="E127" s="2" t="e">
        <f t="shared" si="22"/>
        <v>#N/A</v>
      </c>
      <c r="F127" s="2">
        <v>676960.09939974546</v>
      </c>
      <c r="G127" s="2">
        <f t="shared" si="35"/>
        <v>638938.14285714284</v>
      </c>
      <c r="H127" s="2">
        <f t="shared" si="32"/>
        <v>49127986.552940749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1234611.9999999991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688510.72028812766</v>
      </c>
      <c r="Q127" s="2">
        <f t="shared" si="36"/>
        <v>650000</v>
      </c>
      <c r="R127" s="2">
        <f t="shared" si="33"/>
        <v>50214180.950780183</v>
      </c>
      <c r="S127" s="2">
        <f t="shared" si="16"/>
        <v>638938.14285714179</v>
      </c>
      <c r="T127" s="2">
        <f t="shared" si="17"/>
        <v>11061.857142857043</v>
      </c>
      <c r="U127" s="2">
        <f t="shared" si="18"/>
        <v>650000</v>
      </c>
      <c r="V127" s="2">
        <f t="shared" si="34"/>
        <v>6353321</v>
      </c>
      <c r="W127" s="2">
        <f t="shared" si="19"/>
        <v>491970</v>
      </c>
      <c r="X127" s="2">
        <f t="shared" si="6"/>
        <v>158030</v>
      </c>
      <c r="Y127" s="2">
        <f t="shared" si="30"/>
        <v>43860859.950780153</v>
      </c>
      <c r="Z127" s="2" t="str">
        <f t="shared" si="8"/>
        <v>HERE</v>
      </c>
      <c r="AA127" s="2">
        <f>IF(Z127="HERE",Y127,AA126+Graph!$G$1*1000)</f>
        <v>43860859.950780153</v>
      </c>
      <c r="AB127" s="2">
        <f t="shared" si="20"/>
        <v>158030</v>
      </c>
      <c r="AC127" s="2">
        <f t="shared" si="31"/>
        <v>6353321</v>
      </c>
      <c r="AD127" s="3">
        <f t="shared" si="10"/>
        <v>43860859.950780153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32012825.223529298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57</v>
      </c>
      <c r="C128" s="7"/>
      <c r="D128" s="2" t="e">
        <f t="shared" si="11"/>
        <v>#N/A</v>
      </c>
      <c r="E128" s="2" t="e">
        <f t="shared" si="22"/>
        <v>#N/A</v>
      </c>
      <c r="F128" s="2">
        <v>680974.4156062305</v>
      </c>
      <c r="G128" s="2">
        <f t="shared" si="35"/>
        <v>638938.14285714284</v>
      </c>
      <c r="H128" s="2">
        <f t="shared" si="32"/>
        <v>49766924.69579789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1245673.8571428561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692627.49699878693</v>
      </c>
      <c r="Q128" s="2">
        <f t="shared" si="36"/>
        <v>650000</v>
      </c>
      <c r="R128" s="2">
        <f t="shared" si="33"/>
        <v>50864180.950780183</v>
      </c>
      <c r="S128" s="2">
        <f t="shared" si="16"/>
        <v>638938.14285714179</v>
      </c>
      <c r="T128" s="2">
        <f t="shared" si="17"/>
        <v>11061.857142857043</v>
      </c>
      <c r="U128" s="2">
        <f t="shared" si="18"/>
        <v>650000</v>
      </c>
      <c r="V128" s="2">
        <f t="shared" si="34"/>
        <v>6573570</v>
      </c>
      <c r="W128" s="2">
        <f t="shared" si="19"/>
        <v>220249</v>
      </c>
      <c r="X128" s="2">
        <f t="shared" si="6"/>
        <v>429751</v>
      </c>
      <c r="Y128" s="2">
        <f t="shared" si="30"/>
        <v>44290610.950780153</v>
      </c>
      <c r="Z128" s="2" t="str">
        <f t="shared" si="8"/>
        <v>HERE</v>
      </c>
      <c r="AA128" s="2">
        <f>IF(Z128="HERE",Y128,AA127+Graph!$G$1*1000)</f>
        <v>44290610.950780153</v>
      </c>
      <c r="AB128" s="2">
        <f t="shared" si="20"/>
        <v>429751</v>
      </c>
      <c r="AC128" s="2">
        <f t="shared" si="31"/>
        <v>6573570</v>
      </c>
      <c r="AD128" s="3">
        <f t="shared" si="10"/>
        <v>44290610.950780153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32512960.833853431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58</v>
      </c>
      <c r="C129" s="7"/>
      <c r="D129" s="2" t="e">
        <f t="shared" si="11"/>
        <v>#N/A</v>
      </c>
      <c r="E129" s="2" t="e">
        <f t="shared" si="22"/>
        <v>#N/A</v>
      </c>
      <c r="F129" s="2">
        <v>684988.73181271553</v>
      </c>
      <c r="G129" s="2">
        <f t="shared" si="35"/>
        <v>638938.14285714284</v>
      </c>
      <c r="H129" s="2">
        <f t="shared" si="32"/>
        <v>50405862.838655032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1256735.7142857132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696744.27370947599</v>
      </c>
      <c r="Q129" s="2">
        <f t="shared" si="36"/>
        <v>650000</v>
      </c>
      <c r="R129" s="2">
        <f t="shared" si="33"/>
        <v>51514180.950780183</v>
      </c>
      <c r="S129" s="2">
        <f t="shared" si="16"/>
        <v>638938.14285714179</v>
      </c>
      <c r="T129" s="2">
        <f t="shared" si="17"/>
        <v>11061.857142857043</v>
      </c>
      <c r="U129" s="2">
        <f t="shared" si="18"/>
        <v>650000</v>
      </c>
      <c r="V129" s="2">
        <f t="shared" si="34"/>
        <v>6853372</v>
      </c>
      <c r="W129" s="2">
        <f t="shared" si="19"/>
        <v>279802</v>
      </c>
      <c r="X129" s="2">
        <f t="shared" si="6"/>
        <v>370198</v>
      </c>
      <c r="Y129" s="2">
        <f t="shared" si="30"/>
        <v>44660808.950780153</v>
      </c>
      <c r="Z129" s="2" t="str">
        <f t="shared" si="8"/>
        <v>HERE</v>
      </c>
      <c r="AA129" s="2">
        <f>IF(Z129="HERE",Y129,AA128+Graph!$G$1*1000)</f>
        <v>44660808.950780153</v>
      </c>
      <c r="AB129" s="2">
        <f t="shared" si="20"/>
        <v>370198</v>
      </c>
      <c r="AC129" s="2">
        <f t="shared" si="31"/>
        <v>6853372</v>
      </c>
      <c r="AD129" s="3">
        <f t="shared" si="10"/>
        <v>44660808.950780153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32950166.612860043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59</v>
      </c>
      <c r="C130" s="7"/>
      <c r="D130" s="2" t="e">
        <f t="shared" si="11"/>
        <v>#N/A</v>
      </c>
      <c r="E130" s="2" t="e">
        <f t="shared" si="22"/>
        <v>#N/A</v>
      </c>
      <c r="F130" s="2">
        <v>689003.04801920056</v>
      </c>
      <c r="G130" s="2">
        <f t="shared" si="35"/>
        <v>638938.14285714284</v>
      </c>
      <c r="H130" s="2">
        <f t="shared" si="32"/>
        <v>51044800.981512174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1267797.5714285702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700861.05042016506</v>
      </c>
      <c r="Q130" s="2">
        <f t="shared" si="36"/>
        <v>650000</v>
      </c>
      <c r="R130" s="2">
        <f t="shared" si="33"/>
        <v>52164180.950780183</v>
      </c>
      <c r="S130" s="2">
        <f t="shared" si="16"/>
        <v>638938.14285714179</v>
      </c>
      <c r="T130" s="2">
        <f t="shared" si="17"/>
        <v>11061.857142857043</v>
      </c>
      <c r="U130" s="2">
        <f t="shared" si="18"/>
        <v>650000</v>
      </c>
      <c r="V130" s="2">
        <f t="shared" si="34"/>
        <v>7164387</v>
      </c>
      <c r="W130" s="2">
        <f t="shared" si="19"/>
        <v>311015</v>
      </c>
      <c r="X130" s="2">
        <f t="shared" si="6"/>
        <v>338985</v>
      </c>
      <c r="Y130" s="2">
        <f t="shared" si="30"/>
        <v>44999793.950780153</v>
      </c>
      <c r="Z130" s="2" t="str">
        <f t="shared" si="8"/>
        <v>HERE</v>
      </c>
      <c r="AA130" s="2">
        <f>IF(Z130="HERE",Y130,AA129+Graph!$G$1*1000)</f>
        <v>44999793.950780153</v>
      </c>
      <c r="AB130" s="2">
        <f t="shared" si="20"/>
        <v>338985</v>
      </c>
      <c r="AC130" s="2">
        <f t="shared" si="31"/>
        <v>7164387</v>
      </c>
      <c r="AD130" s="3">
        <f t="shared" si="10"/>
        <v>44999793.950780153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33391077.49090625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60</v>
      </c>
      <c r="C131" s="7"/>
      <c r="D131" s="2" t="e">
        <f t="shared" si="11"/>
        <v>#N/A</v>
      </c>
      <c r="E131" s="2" t="e">
        <f t="shared" si="22"/>
        <v>#N/A</v>
      </c>
      <c r="F131" s="2">
        <v>693017.3642256856</v>
      </c>
      <c r="G131" s="2">
        <f t="shared" si="35"/>
        <v>638938.14285714284</v>
      </c>
      <c r="H131" s="2">
        <f t="shared" si="32"/>
        <v>51683739.124369316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1278859.4285714272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704977.82713085413</v>
      </c>
      <c r="Q131" s="2">
        <f t="shared" si="36"/>
        <v>650000</v>
      </c>
      <c r="R131" s="2">
        <f t="shared" si="33"/>
        <v>52814180.950780183</v>
      </c>
      <c r="S131" s="2">
        <f t="shared" si="16"/>
        <v>638938.14285714179</v>
      </c>
      <c r="T131" s="2">
        <f t="shared" si="17"/>
        <v>11061.857142857043</v>
      </c>
      <c r="U131" s="2">
        <f t="shared" si="18"/>
        <v>650000</v>
      </c>
      <c r="V131" s="2">
        <f t="shared" si="34"/>
        <v>7447199</v>
      </c>
      <c r="W131" s="2">
        <f t="shared" si="19"/>
        <v>282812</v>
      </c>
      <c r="X131" s="2">
        <f t="shared" si="6"/>
        <v>367188</v>
      </c>
      <c r="Y131" s="2">
        <f t="shared" si="30"/>
        <v>45366981.950780153</v>
      </c>
      <c r="Z131" s="2" t="str">
        <f t="shared" si="8"/>
        <v>HERE</v>
      </c>
      <c r="AA131" s="2">
        <f>IF(Z131="HERE",Y131,AA130+Graph!$G$1*1000)</f>
        <v>45366981.950780153</v>
      </c>
      <c r="AB131" s="2">
        <f t="shared" si="20"/>
        <v>367188</v>
      </c>
      <c r="AC131" s="2">
        <f t="shared" si="31"/>
        <v>7447199</v>
      </c>
      <c r="AD131" s="3">
        <f t="shared" si="10"/>
        <v>45366981.950780153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33835693.467992075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61</v>
      </c>
      <c r="C132" s="7"/>
      <c r="D132" s="2" t="e">
        <f t="shared" si="11"/>
        <v>#N/A</v>
      </c>
      <c r="E132" s="2" t="e">
        <f t="shared" si="22"/>
        <v>#N/A</v>
      </c>
      <c r="F132" s="2">
        <v>697031.68043217063</v>
      </c>
      <c r="G132" s="2">
        <f t="shared" si="35"/>
        <v>638938.14285714284</v>
      </c>
      <c r="H132" s="2">
        <f t="shared" si="32"/>
        <v>52322677.267226458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1289921.2857142843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709094.6038415432</v>
      </c>
      <c r="Q132" s="2">
        <f t="shared" si="36"/>
        <v>650000</v>
      </c>
      <c r="R132" s="2">
        <f t="shared" si="33"/>
        <v>53464180.950780183</v>
      </c>
      <c r="S132" s="2">
        <f t="shared" si="16"/>
        <v>638938.14285714179</v>
      </c>
      <c r="T132" s="2">
        <f t="shared" si="17"/>
        <v>11061.857142857043</v>
      </c>
      <c r="U132" s="2">
        <f t="shared" si="18"/>
        <v>650000</v>
      </c>
      <c r="V132" s="2">
        <f t="shared" si="34"/>
        <v>7891184</v>
      </c>
      <c r="W132" s="2">
        <f t="shared" si="19"/>
        <v>443985</v>
      </c>
      <c r="X132" s="2">
        <f t="shared" si="6"/>
        <v>206015</v>
      </c>
      <c r="Y132" s="2">
        <f t="shared" si="30"/>
        <v>45572996.950780153</v>
      </c>
      <c r="Z132" s="2" t="str">
        <f t="shared" si="8"/>
        <v>HERE</v>
      </c>
      <c r="AA132" s="2">
        <f>IF(Z132="HERE",Y132,AA131+Graph!$G$1*1000)</f>
        <v>45572996.950780153</v>
      </c>
      <c r="AB132" s="2">
        <f t="shared" si="20"/>
        <v>206015</v>
      </c>
      <c r="AC132" s="2">
        <f t="shared" si="31"/>
        <v>7891184</v>
      </c>
      <c r="AD132" s="3">
        <f t="shared" si="10"/>
        <v>45572996.950780153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34284014.544117518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62</v>
      </c>
      <c r="C133" s="7"/>
      <c r="D133" s="2" t="e">
        <f t="shared" si="11"/>
        <v>#N/A</v>
      </c>
      <c r="E133" s="2" t="e">
        <f t="shared" si="22"/>
        <v>#N/A</v>
      </c>
      <c r="F133" s="2">
        <v>701045.99663865566</v>
      </c>
      <c r="G133" s="2">
        <f t="shared" si="35"/>
        <v>638938.14285714284</v>
      </c>
      <c r="H133" s="2">
        <f t="shared" si="32"/>
        <v>52961615.410083599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1300983.1428571413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713211.38055223227</v>
      </c>
      <c r="Q133" s="2">
        <f t="shared" si="36"/>
        <v>650000</v>
      </c>
      <c r="R133" s="2">
        <f t="shared" si="33"/>
        <v>54114180.950780183</v>
      </c>
      <c r="S133" s="2">
        <f t="shared" si="16"/>
        <v>638938.14285714179</v>
      </c>
      <c r="T133" s="2">
        <f t="shared" si="17"/>
        <v>11061.857142857043</v>
      </c>
      <c r="U133" s="2">
        <f t="shared" si="18"/>
        <v>650000</v>
      </c>
      <c r="V133" s="2">
        <f t="shared" si="34"/>
        <v>8378940</v>
      </c>
      <c r="W133" s="2">
        <f t="shared" si="19"/>
        <v>487756</v>
      </c>
      <c r="X133" s="2">
        <f t="shared" si="6"/>
        <v>162244</v>
      </c>
      <c r="Y133" s="2">
        <f t="shared" si="30"/>
        <v>45735240.950780153</v>
      </c>
      <c r="Z133" s="2" t="str">
        <f t="shared" si="8"/>
        <v>HERE</v>
      </c>
      <c r="AA133" s="2">
        <f>IF(Z133="HERE",Y133,AA132+Graph!$G$1*1000)</f>
        <v>45735240.950780153</v>
      </c>
      <c r="AB133" s="2">
        <f t="shared" si="20"/>
        <v>162244</v>
      </c>
      <c r="AC133" s="2">
        <f t="shared" si="31"/>
        <v>8378940</v>
      </c>
      <c r="AD133" s="3">
        <f t="shared" si="10"/>
        <v>45735240.950780153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34736040.71928259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63</v>
      </c>
      <c r="C134" s="7"/>
      <c r="D134" s="2" t="e">
        <f t="shared" si="11"/>
        <v>#N/A</v>
      </c>
      <c r="E134" s="2" t="e">
        <f t="shared" si="22"/>
        <v>#N/A</v>
      </c>
      <c r="F134" s="2">
        <v>705060.3128451407</v>
      </c>
      <c r="G134" s="2">
        <f t="shared" si="35"/>
        <v>638938.14285714284</v>
      </c>
      <c r="H134" s="2">
        <f t="shared" si="32"/>
        <v>53600553.552940741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1312044.9999999984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717328.15726289153</v>
      </c>
      <c r="Q134" s="2">
        <f t="shared" si="36"/>
        <v>650000</v>
      </c>
      <c r="R134" s="2">
        <f t="shared" si="33"/>
        <v>54764180.950780183</v>
      </c>
      <c r="S134" s="2">
        <f t="shared" si="16"/>
        <v>638938.14285714179</v>
      </c>
      <c r="T134" s="2">
        <f t="shared" si="17"/>
        <v>11061.857142857043</v>
      </c>
      <c r="U134" s="2">
        <f t="shared" si="18"/>
        <v>650000</v>
      </c>
      <c r="V134" s="2">
        <f t="shared" si="34"/>
        <v>8977329</v>
      </c>
      <c r="W134" s="2">
        <f t="shared" si="19"/>
        <v>598389</v>
      </c>
      <c r="X134" s="2">
        <f t="shared" si="6"/>
        <v>51611</v>
      </c>
      <c r="Y134" s="2">
        <f t="shared" si="30"/>
        <v>45786851.950780153</v>
      </c>
      <c r="Z134" s="2" t="str">
        <f t="shared" si="8"/>
        <v>HERE</v>
      </c>
      <c r="AA134" s="2">
        <f>IF(Z134="HERE",Y134,AA133+Graph!$G$1*1000)</f>
        <v>45786851.950780153</v>
      </c>
      <c r="AB134" s="2">
        <f t="shared" si="20"/>
        <v>51611</v>
      </c>
      <c r="AC134" s="2">
        <f t="shared" si="31"/>
        <v>8977329</v>
      </c>
      <c r="AD134" s="3">
        <f t="shared" si="10"/>
        <v>45786851.950780153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35191771.993487276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64</v>
      </c>
      <c r="C135" s="7"/>
      <c r="D135" s="2" t="e">
        <f t="shared" si="11"/>
        <v>#N/A</v>
      </c>
      <c r="E135" s="2" t="e">
        <f t="shared" si="22"/>
        <v>#N/A</v>
      </c>
      <c r="F135" s="2">
        <v>709074.62905162573</v>
      </c>
      <c r="G135" s="2">
        <f t="shared" si="35"/>
        <v>638938.14285714284</v>
      </c>
      <c r="H135" s="2">
        <f t="shared" si="32"/>
        <v>54239491.695797883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1323106.8571428554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721444.9339735806</v>
      </c>
      <c r="Q135" s="2">
        <f t="shared" si="36"/>
        <v>650000</v>
      </c>
      <c r="R135" s="2">
        <f t="shared" si="33"/>
        <v>55414180.950780183</v>
      </c>
      <c r="S135" s="2">
        <f t="shared" si="16"/>
        <v>638938.14285714179</v>
      </c>
      <c r="T135" s="2">
        <f t="shared" si="17"/>
        <v>11061.857142857043</v>
      </c>
      <c r="U135" s="2">
        <f t="shared" si="18"/>
        <v>650000</v>
      </c>
      <c r="V135" s="2">
        <f t="shared" si="34"/>
        <v>9296367</v>
      </c>
      <c r="W135" s="2">
        <f t="shared" si="19"/>
        <v>319038</v>
      </c>
      <c r="X135" s="2">
        <f t="shared" si="6"/>
        <v>330962</v>
      </c>
      <c r="Y135" s="2">
        <f t="shared" si="30"/>
        <v>46117813.950780153</v>
      </c>
      <c r="Z135" s="2" t="str">
        <f t="shared" si="8"/>
        <v>HERE</v>
      </c>
      <c r="AA135" s="2">
        <f>IF(Z135="HERE",Y135,AA134+Graph!$G$1*1000)</f>
        <v>46117813.950780153</v>
      </c>
      <c r="AB135" s="2">
        <f t="shared" si="20"/>
        <v>330962</v>
      </c>
      <c r="AC135" s="2">
        <f t="shared" si="31"/>
        <v>9296367</v>
      </c>
      <c r="AD135" s="3">
        <f t="shared" si="10"/>
        <v>46117813.950780153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35651208.366731577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65</v>
      </c>
      <c r="C136" s="7"/>
      <c r="D136" s="2" t="e">
        <f t="shared" si="11"/>
        <v>#N/A</v>
      </c>
      <c r="E136" s="2" t="e">
        <f t="shared" si="22"/>
        <v>#N/A</v>
      </c>
      <c r="F136" s="2">
        <v>713088.94525808096</v>
      </c>
      <c r="G136" s="2">
        <f t="shared" si="35"/>
        <v>638938.14285714284</v>
      </c>
      <c r="H136" s="2">
        <f t="shared" si="32"/>
        <v>54878429.838655025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1334168.7142857125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725561.71068426967</v>
      </c>
      <c r="Q136" s="2">
        <f t="shared" si="36"/>
        <v>650000</v>
      </c>
      <c r="R136" s="2">
        <f t="shared" si="33"/>
        <v>56064180.950780183</v>
      </c>
      <c r="S136" s="2">
        <f t="shared" si="16"/>
        <v>638938.14285714179</v>
      </c>
      <c r="T136" s="2">
        <f t="shared" si="17"/>
        <v>11061.857142857043</v>
      </c>
      <c r="U136" s="2">
        <f t="shared" si="18"/>
        <v>650000</v>
      </c>
      <c r="V136" s="2">
        <f t="shared" si="34"/>
        <v>9646715</v>
      </c>
      <c r="W136" s="2">
        <f t="shared" si="19"/>
        <v>350348</v>
      </c>
      <c r="X136" s="2">
        <f t="shared" si="6"/>
        <v>299652</v>
      </c>
      <c r="Y136" s="2">
        <f t="shared" si="30"/>
        <v>46417465.950780153</v>
      </c>
      <c r="Z136" s="2" t="str">
        <f t="shared" si="8"/>
        <v>HERE</v>
      </c>
      <c r="AA136" s="2">
        <f>IF(Z136="HERE",Y136,AA135+Graph!$G$1*1000)</f>
        <v>46417465.950780153</v>
      </c>
      <c r="AB136" s="2">
        <f t="shared" si="20"/>
        <v>299652</v>
      </c>
      <c r="AC136" s="2">
        <f t="shared" si="31"/>
        <v>9646715</v>
      </c>
      <c r="AD136" s="3">
        <f t="shared" si="10"/>
        <v>46417465.950780153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36114349.839015476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66</v>
      </c>
      <c r="C137" s="7"/>
      <c r="D137" s="2" t="e">
        <f t="shared" si="11"/>
        <v>#N/A</v>
      </c>
      <c r="E137" s="2" t="e">
        <f t="shared" si="22"/>
        <v>#N/A</v>
      </c>
      <c r="F137" s="2">
        <v>717103.26146456599</v>
      </c>
      <c r="G137" s="2">
        <f t="shared" si="35"/>
        <v>638938.14285714284</v>
      </c>
      <c r="H137" s="2">
        <f t="shared" si="32"/>
        <v>55517367.981512167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1345230.5714285695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729678.48739495873</v>
      </c>
      <c r="Q137" s="2">
        <f t="shared" si="36"/>
        <v>650000</v>
      </c>
      <c r="R137" s="2">
        <f t="shared" si="33"/>
        <v>56714180.950780183</v>
      </c>
      <c r="S137" s="2">
        <f t="shared" si="16"/>
        <v>638938.14285714179</v>
      </c>
      <c r="T137" s="2">
        <f t="shared" si="17"/>
        <v>11061.857142857043</v>
      </c>
      <c r="U137" s="2">
        <f t="shared" si="18"/>
        <v>650000</v>
      </c>
      <c r="V137" s="2">
        <f t="shared" si="34"/>
        <v>10021471</v>
      </c>
      <c r="W137" s="2">
        <f t="shared" si="19"/>
        <v>374756</v>
      </c>
      <c r="X137" s="2">
        <f t="shared" si="6"/>
        <v>275244</v>
      </c>
      <c r="Y137" s="2">
        <f t="shared" si="30"/>
        <v>46692709.950780153</v>
      </c>
      <c r="Z137" s="2" t="str">
        <f t="shared" si="8"/>
        <v>HERE</v>
      </c>
      <c r="AA137" s="2">
        <f>IF(Z137="HERE",Y137,AA136+Graph!$G$1*1000)</f>
        <v>46692709.950780153</v>
      </c>
      <c r="AB137" s="2">
        <f t="shared" si="20"/>
        <v>275244</v>
      </c>
      <c r="AC137" s="2">
        <f t="shared" si="31"/>
        <v>10021471</v>
      </c>
      <c r="AD137" s="3">
        <f t="shared" si="10"/>
        <v>46692709.950780153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36516741.547839001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67</v>
      </c>
      <c r="C138" s="7"/>
      <c r="D138" s="2" t="e">
        <f t="shared" si="11"/>
        <v>#N/A</v>
      </c>
      <c r="E138" s="2" t="e">
        <f t="shared" si="22"/>
        <v>#N/A</v>
      </c>
      <c r="F138" s="2">
        <v>721117.57767105103</v>
      </c>
      <c r="G138" s="2">
        <f t="shared" si="35"/>
        <v>638938.14285714284</v>
      </c>
      <c r="H138" s="2">
        <f t="shared" si="32"/>
        <v>56156306.124369308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1356292.4285714265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733795.2641056478</v>
      </c>
      <c r="Q138" s="2">
        <f t="shared" si="36"/>
        <v>650000</v>
      </c>
      <c r="R138" s="2">
        <f t="shared" si="33"/>
        <v>57364180.950780183</v>
      </c>
      <c r="S138" s="2">
        <f t="shared" si="16"/>
        <v>638938.14285714179</v>
      </c>
      <c r="T138" s="2">
        <f t="shared" si="17"/>
        <v>11061.857142857043</v>
      </c>
      <c r="U138" s="2">
        <f t="shared" si="18"/>
        <v>650000</v>
      </c>
      <c r="V138" s="2">
        <f t="shared" si="34"/>
        <v>10490487</v>
      </c>
      <c r="W138" s="2">
        <f t="shared" si="19"/>
        <v>469016</v>
      </c>
      <c r="X138" s="2">
        <f t="shared" si="6"/>
        <v>180984</v>
      </c>
      <c r="Y138" s="2">
        <f t="shared" si="30"/>
        <v>46873693.950780153</v>
      </c>
      <c r="Z138" s="2" t="str">
        <f t="shared" si="8"/>
        <v>HERE</v>
      </c>
      <c r="AA138" s="2">
        <f>IF(Z138="HERE",Y138,AA137+Graph!$G$1*1000)</f>
        <v>46873693.950780153</v>
      </c>
      <c r="AB138" s="2">
        <f t="shared" si="20"/>
        <v>180984</v>
      </c>
      <c r="AC138" s="2">
        <f t="shared" si="31"/>
        <v>10490487</v>
      </c>
      <c r="AD138" s="3">
        <f t="shared" si="10"/>
        <v>46873693.950780153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36862248.655702144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68</v>
      </c>
      <c r="C139" s="7"/>
      <c r="D139" s="2" t="e">
        <f t="shared" si="11"/>
        <v>#N/A</v>
      </c>
      <c r="E139" s="2" t="e">
        <f t="shared" si="22"/>
        <v>#N/A</v>
      </c>
      <c r="F139" s="2">
        <v>725131.89387753606</v>
      </c>
      <c r="G139" s="2">
        <f t="shared" si="35"/>
        <v>638938.14285714284</v>
      </c>
      <c r="H139" s="2">
        <f t="shared" si="32"/>
        <v>56795244.26722645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1367354.2857142836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737912.04081633687</v>
      </c>
      <c r="Q139" s="2">
        <f t="shared" si="36"/>
        <v>650000</v>
      </c>
      <c r="R139" s="2">
        <f t="shared" si="33"/>
        <v>58014180.950780183</v>
      </c>
      <c r="S139" s="2">
        <f t="shared" si="16"/>
        <v>638938.14285714179</v>
      </c>
      <c r="T139" s="2">
        <f t="shared" si="17"/>
        <v>11061.857142857043</v>
      </c>
      <c r="U139" s="2">
        <f t="shared" si="18"/>
        <v>650000</v>
      </c>
      <c r="V139" s="2">
        <f t="shared" si="34"/>
        <v>10971047</v>
      </c>
      <c r="W139" s="2">
        <f t="shared" si="19"/>
        <v>480560</v>
      </c>
      <c r="X139" s="2">
        <f t="shared" si="6"/>
        <v>169440</v>
      </c>
      <c r="Y139" s="2">
        <f t="shared" si="30"/>
        <v>47043133.950780153</v>
      </c>
      <c r="Z139" s="2" t="str">
        <f t="shared" si="8"/>
        <v>HERE</v>
      </c>
      <c r="AA139" s="2">
        <f>IF(Z139="HERE",Y139,AA138+Graph!$G$1*1000)</f>
        <v>47043133.950780153</v>
      </c>
      <c r="AB139" s="2">
        <f t="shared" si="20"/>
        <v>169440</v>
      </c>
      <c r="AC139" s="2">
        <f t="shared" si="31"/>
        <v>10971047</v>
      </c>
      <c r="AD139" s="3">
        <f t="shared" si="10"/>
        <v>47043133.950780153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37178058.755702138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69</v>
      </c>
      <c r="C140" s="7"/>
      <c r="D140" s="2" t="e">
        <f t="shared" si="11"/>
        <v>#N/A</v>
      </c>
      <c r="E140" s="2" t="e">
        <f t="shared" si="22"/>
        <v>#N/A</v>
      </c>
      <c r="F140" s="2">
        <v>729146.21008402109</v>
      </c>
      <c r="G140" s="2">
        <f t="shared" si="35"/>
        <v>638938.14285714284</v>
      </c>
      <c r="H140" s="2">
        <f t="shared" si="32"/>
        <v>57434182.410083592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1378416.1428571406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742028.81752699614</v>
      </c>
      <c r="Q140" s="2">
        <f t="shared" si="36"/>
        <v>650000</v>
      </c>
      <c r="R140" s="2">
        <f t="shared" si="33"/>
        <v>58664180.950780183</v>
      </c>
      <c r="S140" s="2">
        <f t="shared" si="16"/>
        <v>638938.14285714179</v>
      </c>
      <c r="T140" s="2">
        <f t="shared" si="17"/>
        <v>11061.857142857043</v>
      </c>
      <c r="U140" s="2">
        <f t="shared" si="18"/>
        <v>650000</v>
      </c>
      <c r="V140" s="2">
        <f t="shared" si="34"/>
        <v>11465210</v>
      </c>
      <c r="W140" s="2">
        <f t="shared" si="19"/>
        <v>494163</v>
      </c>
      <c r="X140" s="2">
        <f t="shared" si="6"/>
        <v>155837</v>
      </c>
      <c r="Y140" s="2">
        <f t="shared" si="30"/>
        <v>47198970.950780153</v>
      </c>
      <c r="Z140" s="2" t="str">
        <f t="shared" si="8"/>
        <v>HERE</v>
      </c>
      <c r="AA140" s="2">
        <f>IF(Z140="HERE",Y140,AA139+Graph!$G$1*1000)</f>
        <v>47198970.950780153</v>
      </c>
      <c r="AB140" s="2">
        <f t="shared" si="20"/>
        <v>155837</v>
      </c>
      <c r="AC140" s="2">
        <f t="shared" si="31"/>
        <v>11465210</v>
      </c>
      <c r="AD140" s="3">
        <f t="shared" si="10"/>
        <v>47198970.950780153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37487460.705702141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70</v>
      </c>
      <c r="C141" s="7"/>
      <c r="D141" s="2" t="e">
        <f t="shared" si="11"/>
        <v>#N/A</v>
      </c>
      <c r="E141" s="2" t="e">
        <f t="shared" si="22"/>
        <v>#N/A</v>
      </c>
      <c r="F141" s="2">
        <v>733160.52629050612</v>
      </c>
      <c r="G141" s="2">
        <f t="shared" si="35"/>
        <v>638938.14285714284</v>
      </c>
      <c r="H141" s="2">
        <f t="shared" si="32"/>
        <v>58073120.552940734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1389477.9999999977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746145.5942376852</v>
      </c>
      <c r="Q141" s="2">
        <f t="shared" si="36"/>
        <v>650000</v>
      </c>
      <c r="R141" s="2">
        <f t="shared" si="33"/>
        <v>59314180.950780183</v>
      </c>
      <c r="S141" s="2">
        <f t="shared" si="16"/>
        <v>638938.14285714179</v>
      </c>
      <c r="T141" s="2">
        <f t="shared" si="17"/>
        <v>11061.857142857043</v>
      </c>
      <c r="U141" s="2">
        <f t="shared" si="18"/>
        <v>650000</v>
      </c>
      <c r="V141" s="2">
        <f t="shared" si="34"/>
        <v>12014288</v>
      </c>
      <c r="W141" s="2">
        <f t="shared" si="19"/>
        <v>549078</v>
      </c>
      <c r="X141" s="2">
        <f t="shared" si="6"/>
        <v>100922</v>
      </c>
      <c r="Y141" s="2">
        <f t="shared" si="30"/>
        <v>47299892.950780153</v>
      </c>
      <c r="Z141" s="2" t="str">
        <f t="shared" si="8"/>
        <v>HERE</v>
      </c>
      <c r="AA141" s="2">
        <f>IF(Z141="HERE",Y141,AA140+Graph!$G$1*1000)</f>
        <v>47299892.950780153</v>
      </c>
      <c r="AB141" s="2">
        <f t="shared" si="20"/>
        <v>100922</v>
      </c>
      <c r="AC141" s="2">
        <f t="shared" si="31"/>
        <v>12014288</v>
      </c>
      <c r="AD141" s="3">
        <f t="shared" si="10"/>
        <v>47299892.950780153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37836232.955702141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71</v>
      </c>
      <c r="C142" s="7"/>
      <c r="D142" s="2" t="e">
        <f t="shared" si="11"/>
        <v>#N/A</v>
      </c>
      <c r="E142" s="2" t="e">
        <f t="shared" si="22"/>
        <v>#N/A</v>
      </c>
      <c r="F142" s="2">
        <v>737174.84249699116</v>
      </c>
      <c r="G142" s="2">
        <f t="shared" si="35"/>
        <v>638938.14285714284</v>
      </c>
      <c r="H142" s="2">
        <f t="shared" si="32"/>
        <v>58712058.695797876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1400539.8571428547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750262.37094837427</v>
      </c>
      <c r="Q142" s="2">
        <f t="shared" si="36"/>
        <v>650000</v>
      </c>
      <c r="R142" s="2">
        <f t="shared" si="33"/>
        <v>59964180.950780183</v>
      </c>
      <c r="S142" s="2">
        <f t="shared" si="16"/>
        <v>638938.14285714179</v>
      </c>
      <c r="T142" s="2">
        <f t="shared" si="17"/>
        <v>11061.857142857043</v>
      </c>
      <c r="U142" s="2">
        <f t="shared" si="18"/>
        <v>650000</v>
      </c>
      <c r="V142" s="2">
        <f t="shared" si="34"/>
        <v>12294006</v>
      </c>
      <c r="W142" s="2">
        <f t="shared" si="19"/>
        <v>279718</v>
      </c>
      <c r="X142" s="2">
        <f t="shared" si="6"/>
        <v>370282</v>
      </c>
      <c r="Y142" s="2">
        <f t="shared" si="30"/>
        <v>47670174.950780153</v>
      </c>
      <c r="Z142" s="2" t="str">
        <f t="shared" si="8"/>
        <v>HERE</v>
      </c>
      <c r="AA142" s="2">
        <f>IF(Z142="HERE",Y142,AA141+Graph!$G$1*1000)</f>
        <v>47670174.950780153</v>
      </c>
      <c r="AB142" s="2">
        <f t="shared" si="20"/>
        <v>370282</v>
      </c>
      <c r="AC142" s="2">
        <f t="shared" si="31"/>
        <v>12294006</v>
      </c>
      <c r="AD142" s="3">
        <f t="shared" si="10"/>
        <v>47670174.950780153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38229637.005702138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72</v>
      </c>
      <c r="C143" s="7"/>
      <c r="D143" s="2" t="e">
        <f t="shared" si="11"/>
        <v>#N/A</v>
      </c>
      <c r="E143" s="2" t="e">
        <f t="shared" si="22"/>
        <v>#N/A</v>
      </c>
      <c r="F143" s="2">
        <v>741189.15870347619</v>
      </c>
      <c r="G143" s="2">
        <f t="shared" si="35"/>
        <v>638938.14285714284</v>
      </c>
      <c r="H143" s="2">
        <f t="shared" si="32"/>
        <v>59350996.838655017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1411601.7142857118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754379.14765906334</v>
      </c>
      <c r="Q143" s="2">
        <f t="shared" si="36"/>
        <v>650000</v>
      </c>
      <c r="R143" s="2">
        <f t="shared" si="33"/>
        <v>60614180.950780183</v>
      </c>
      <c r="S143" s="2">
        <f t="shared" si="16"/>
        <v>638938.14285714179</v>
      </c>
      <c r="T143" s="2">
        <f t="shared" si="17"/>
        <v>11061.857142857043</v>
      </c>
      <c r="U143" s="2">
        <f t="shared" si="18"/>
        <v>650000</v>
      </c>
      <c r="V143" s="2">
        <f t="shared" si="34"/>
        <v>12646486</v>
      </c>
      <c r="W143" s="2">
        <f t="shared" si="19"/>
        <v>352480</v>
      </c>
      <c r="X143" s="2">
        <f t="shared" si="6"/>
        <v>297520</v>
      </c>
      <c r="Y143" s="2">
        <f t="shared" si="30"/>
        <v>47967694.950780153</v>
      </c>
      <c r="Z143" s="2" t="str">
        <f t="shared" si="8"/>
        <v>HERE</v>
      </c>
      <c r="AA143" s="2">
        <f>IF(Z143="HERE",Y143,AA142+Graph!$G$1*1000)</f>
        <v>47967694.950780153</v>
      </c>
      <c r="AB143" s="2">
        <f t="shared" si="20"/>
        <v>297520</v>
      </c>
      <c r="AC143" s="2">
        <f t="shared" si="31"/>
        <v>12646486</v>
      </c>
      <c r="AD143" s="3">
        <f t="shared" si="10"/>
        <v>47967694.950780153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38641172.405702144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73</v>
      </c>
      <c r="C144" s="7"/>
      <c r="D144" s="2" t="e">
        <f t="shared" si="11"/>
        <v>#N/A</v>
      </c>
      <c r="E144" s="2" t="e">
        <f t="shared" si="22"/>
        <v>#N/A</v>
      </c>
      <c r="F144" s="2">
        <v>745203.47490996122</v>
      </c>
      <c r="G144" s="2">
        <f t="shared" si="35"/>
        <v>638938.14285714284</v>
      </c>
      <c r="H144" s="2">
        <f t="shared" si="32"/>
        <v>59989934.981512159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1422663.5714285688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758495.92436975241</v>
      </c>
      <c r="Q144" s="2">
        <f t="shared" si="36"/>
        <v>650000</v>
      </c>
      <c r="R144" s="2">
        <f t="shared" si="33"/>
        <v>61264180.950780183</v>
      </c>
      <c r="S144" s="2">
        <f t="shared" si="16"/>
        <v>638938.14285714179</v>
      </c>
      <c r="T144" s="2">
        <f t="shared" si="17"/>
        <v>11061.857142857043</v>
      </c>
      <c r="U144" s="2">
        <f t="shared" si="18"/>
        <v>650000</v>
      </c>
      <c r="V144" s="2">
        <f t="shared" si="34"/>
        <v>13058298</v>
      </c>
      <c r="W144" s="2">
        <f t="shared" si="19"/>
        <v>411812</v>
      </c>
      <c r="X144" s="2">
        <f t="shared" si="6"/>
        <v>238188</v>
      </c>
      <c r="Y144" s="2">
        <f t="shared" si="30"/>
        <v>48205882.950780153</v>
      </c>
      <c r="Z144" s="2" t="str">
        <f t="shared" si="8"/>
        <v>HERE</v>
      </c>
      <c r="AA144" s="2">
        <f>IF(Z144="HERE",Y144,AA143+Graph!$G$1*1000)</f>
        <v>48205882.950780153</v>
      </c>
      <c r="AB144" s="2">
        <f t="shared" si="20"/>
        <v>238188</v>
      </c>
      <c r="AC144" s="2">
        <f t="shared" si="31"/>
        <v>13058298</v>
      </c>
      <c r="AD144" s="3">
        <f t="shared" si="10"/>
        <v>48205882.950780153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38934483.855702139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74</v>
      </c>
      <c r="C145" s="7"/>
      <c r="D145" s="2" t="e">
        <f t="shared" si="11"/>
        <v>#N/A</v>
      </c>
      <c r="E145" s="2" t="e">
        <f t="shared" si="22"/>
        <v>#N/A</v>
      </c>
      <c r="F145" s="2">
        <v>749217.79111644626</v>
      </c>
      <c r="G145" s="2">
        <f t="shared" si="35"/>
        <v>638938.14285714284</v>
      </c>
      <c r="H145" s="2">
        <f t="shared" si="32"/>
        <v>60628873.124369301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1433725.4285714258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762612.70108044147</v>
      </c>
      <c r="Q145" s="2">
        <f t="shared" si="36"/>
        <v>650000</v>
      </c>
      <c r="R145" s="2">
        <f t="shared" si="33"/>
        <v>61914180.950780183</v>
      </c>
      <c r="S145" s="2">
        <f t="shared" si="16"/>
        <v>638938.14285714179</v>
      </c>
      <c r="T145" s="2">
        <f t="shared" si="17"/>
        <v>11061.857142857043</v>
      </c>
      <c r="U145" s="2">
        <f t="shared" si="18"/>
        <v>650000</v>
      </c>
      <c r="V145" s="2">
        <f t="shared" si="34"/>
        <v>13509108</v>
      </c>
      <c r="W145" s="2">
        <f t="shared" si="19"/>
        <v>450810</v>
      </c>
      <c r="X145" s="2">
        <f t="shared" si="6"/>
        <v>199190</v>
      </c>
      <c r="Y145" s="2">
        <f t="shared" si="30"/>
        <v>48405072.950780153</v>
      </c>
      <c r="Z145" s="2" t="str">
        <f t="shared" si="8"/>
        <v>HERE</v>
      </c>
      <c r="AA145" s="2">
        <f>IF(Z145="HERE",Y145,AA144+Graph!$G$1*1000)</f>
        <v>48405072.950780153</v>
      </c>
      <c r="AB145" s="2">
        <f t="shared" si="20"/>
        <v>199190</v>
      </c>
      <c r="AC145" s="2">
        <f t="shared" si="31"/>
        <v>13509108</v>
      </c>
      <c r="AD145" s="3">
        <f t="shared" si="10"/>
        <v>48405072.950780153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39210502.055702135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75</v>
      </c>
      <c r="C146" s="7"/>
      <c r="D146" s="2" t="e">
        <f t="shared" si="11"/>
        <v>#N/A</v>
      </c>
      <c r="E146" s="2" t="e">
        <f t="shared" si="22"/>
        <v>#N/A</v>
      </c>
      <c r="F146" s="2">
        <v>753232.10732293129</v>
      </c>
      <c r="G146" s="2">
        <f t="shared" si="35"/>
        <v>638938.14285714284</v>
      </c>
      <c r="H146" s="2">
        <f t="shared" si="32"/>
        <v>61267811.267226443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1444787.2857142829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766729.47779110074</v>
      </c>
      <c r="Q146" s="2">
        <f t="shared" si="36"/>
        <v>650000</v>
      </c>
      <c r="R146" s="2">
        <f t="shared" si="33"/>
        <v>62564180.950780183</v>
      </c>
      <c r="S146" s="2">
        <f t="shared" si="16"/>
        <v>638938.14285714179</v>
      </c>
      <c r="T146" s="2">
        <f t="shared" si="17"/>
        <v>11061.857142857043</v>
      </c>
      <c r="U146" s="2">
        <f t="shared" si="18"/>
        <v>650000</v>
      </c>
      <c r="V146" s="2">
        <f t="shared" si="34"/>
        <v>14012224</v>
      </c>
      <c r="W146" s="2">
        <f t="shared" si="19"/>
        <v>503116</v>
      </c>
      <c r="X146" s="2">
        <f t="shared" si="6"/>
        <v>146884</v>
      </c>
      <c r="Y146" s="2">
        <f t="shared" si="30"/>
        <v>48551956.950780153</v>
      </c>
      <c r="Z146" s="2" t="str">
        <f t="shared" si="8"/>
        <v>HERE</v>
      </c>
      <c r="AA146" s="2">
        <f>IF(Z146="HERE",Y146,AA145+Graph!$G$1*1000)</f>
        <v>48551956.950780153</v>
      </c>
      <c r="AB146" s="2">
        <f t="shared" si="20"/>
        <v>146884</v>
      </c>
      <c r="AC146" s="2">
        <f t="shared" si="31"/>
        <v>14012224</v>
      </c>
      <c r="AD146" s="3">
        <f t="shared" si="10"/>
        <v>48551956.950780153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39447125.305702135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76</v>
      </c>
      <c r="C147" s="7"/>
      <c r="D147" s="2" t="e">
        <f t="shared" si="11"/>
        <v>#N/A</v>
      </c>
      <c r="E147" s="2" t="e">
        <f t="shared" si="22"/>
        <v>#N/A</v>
      </c>
      <c r="F147" s="2">
        <v>757246.42352941632</v>
      </c>
      <c r="G147" s="2">
        <f t="shared" si="35"/>
        <v>638938.14285714284</v>
      </c>
      <c r="H147" s="2">
        <f t="shared" si="32"/>
        <v>61906749.410083584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1455849.1428571399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770846.25450178981</v>
      </c>
      <c r="Q147" s="2">
        <f t="shared" si="36"/>
        <v>650000</v>
      </c>
      <c r="R147" s="2">
        <f t="shared" si="33"/>
        <v>63214180.950780183</v>
      </c>
      <c r="S147" s="2">
        <f t="shared" si="16"/>
        <v>638938.14285714179</v>
      </c>
      <c r="T147" s="2">
        <f t="shared" si="17"/>
        <v>11061.857142857043</v>
      </c>
      <c r="U147" s="2">
        <f t="shared" si="18"/>
        <v>650000</v>
      </c>
      <c r="V147" s="2">
        <f t="shared" si="34"/>
        <v>14556827</v>
      </c>
      <c r="W147" s="2">
        <f t="shared" si="19"/>
        <v>544603</v>
      </c>
      <c r="X147" s="2">
        <f t="shared" si="6"/>
        <v>105397</v>
      </c>
      <c r="Y147" s="2">
        <f t="shared" si="30"/>
        <v>48657353.950780153</v>
      </c>
      <c r="Z147" s="2" t="str">
        <f t="shared" si="8"/>
        <v>HERE</v>
      </c>
      <c r="AA147" s="2">
        <f>IF(Z147="HERE",Y147,AA146+Graph!$G$1*1000)</f>
        <v>48657353.950780153</v>
      </c>
      <c r="AB147" s="2">
        <f t="shared" si="20"/>
        <v>105397</v>
      </c>
      <c r="AC147" s="2">
        <f t="shared" si="31"/>
        <v>14556827</v>
      </c>
      <c r="AD147" s="3">
        <f t="shared" si="10"/>
        <v>48657353.950780153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39625614.505702138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77</v>
      </c>
      <c r="C148" s="7"/>
      <c r="D148" s="2" t="e">
        <f t="shared" si="11"/>
        <v>#N/A</v>
      </c>
      <c r="E148" s="2" t="e">
        <f t="shared" si="22"/>
        <v>#N/A</v>
      </c>
      <c r="F148" s="2">
        <v>761260.73973587155</v>
      </c>
      <c r="G148" s="2">
        <f t="shared" si="35"/>
        <v>638938.14285714284</v>
      </c>
      <c r="H148" s="2">
        <f t="shared" si="32"/>
        <v>62545687.552940726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1466910.999999997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774963.03121247888</v>
      </c>
      <c r="Q148" s="2">
        <f t="shared" si="36"/>
        <v>650000</v>
      </c>
      <c r="R148" s="2">
        <f t="shared" si="33"/>
        <v>63864180.950780183</v>
      </c>
      <c r="S148" s="2">
        <f t="shared" si="16"/>
        <v>638938.14285714179</v>
      </c>
      <c r="T148" s="2">
        <f t="shared" si="17"/>
        <v>11061.857142857043</v>
      </c>
      <c r="U148" s="2">
        <f t="shared" si="18"/>
        <v>650000</v>
      </c>
      <c r="V148" s="2">
        <f t="shared" si="34"/>
        <v>15062189</v>
      </c>
      <c r="W148" s="2">
        <f t="shared" si="19"/>
        <v>505362</v>
      </c>
      <c r="X148" s="2">
        <f t="shared" si="6"/>
        <v>144638</v>
      </c>
      <c r="Y148" s="2">
        <f t="shared" si="30"/>
        <v>48801991.950780153</v>
      </c>
      <c r="Z148" s="2" t="str">
        <f t="shared" si="8"/>
        <v>HERE</v>
      </c>
      <c r="AA148" s="2">
        <f>IF(Z148="HERE",Y148,AA147+Graph!$G$1*1000)</f>
        <v>48801991.950780153</v>
      </c>
      <c r="AB148" s="2">
        <f t="shared" si="20"/>
        <v>144638</v>
      </c>
      <c r="AC148" s="2">
        <f t="shared" si="31"/>
        <v>15062189</v>
      </c>
      <c r="AD148" s="3">
        <f t="shared" si="10"/>
        <v>48801991.950780153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39792440.005702138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78</v>
      </c>
      <c r="C149" s="7"/>
      <c r="D149" s="2" t="e">
        <f t="shared" si="11"/>
        <v>#N/A</v>
      </c>
      <c r="E149" s="2" t="e">
        <f t="shared" si="22"/>
        <v>#N/A</v>
      </c>
      <c r="F149" s="2">
        <v>765275.05594235659</v>
      </c>
      <c r="G149" s="2">
        <f t="shared" si="35"/>
        <v>638938.14285714284</v>
      </c>
      <c r="H149" s="2">
        <f t="shared" si="32"/>
        <v>63184625.695797868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1477972.857142854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779079.80792316794</v>
      </c>
      <c r="Q149" s="2">
        <f t="shared" si="36"/>
        <v>650000</v>
      </c>
      <c r="R149" s="2">
        <f t="shared" si="33"/>
        <v>64514180.950780183</v>
      </c>
      <c r="S149" s="2">
        <f t="shared" si="16"/>
        <v>638938.14285714179</v>
      </c>
      <c r="T149" s="2">
        <f t="shared" si="17"/>
        <v>11061.857142857043</v>
      </c>
      <c r="U149" s="2">
        <f t="shared" si="18"/>
        <v>650000</v>
      </c>
      <c r="V149" s="2">
        <f t="shared" si="34"/>
        <v>15300151</v>
      </c>
      <c r="W149" s="2">
        <f t="shared" si="19"/>
        <v>237962</v>
      </c>
      <c r="X149" s="2">
        <f t="shared" si="6"/>
        <v>412038</v>
      </c>
      <c r="Y149" s="2">
        <f t="shared" si="30"/>
        <v>49214029.950780153</v>
      </c>
      <c r="Z149" s="2" t="str">
        <f t="shared" si="8"/>
        <v>HERE</v>
      </c>
      <c r="AA149" s="2">
        <f>IF(Z149="HERE",Y149,AA148+Graph!$G$1*1000)</f>
        <v>49214029.950780153</v>
      </c>
      <c r="AB149" s="2">
        <f t="shared" si="20"/>
        <v>412038</v>
      </c>
      <c r="AC149" s="2">
        <f t="shared" si="31"/>
        <v>15300151</v>
      </c>
      <c r="AD149" s="3">
        <f t="shared" si="10"/>
        <v>49214029.950780153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40190228.355702139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79</v>
      </c>
      <c r="C150" s="7"/>
      <c r="D150" s="2" t="e">
        <f t="shared" si="11"/>
        <v>#N/A</v>
      </c>
      <c r="E150" s="2" t="e">
        <f t="shared" si="22"/>
        <v>#N/A</v>
      </c>
      <c r="F150" s="2">
        <v>769289.37214884162</v>
      </c>
      <c r="G150" s="2">
        <f t="shared" si="35"/>
        <v>638938.14285714284</v>
      </c>
      <c r="H150" s="2">
        <f t="shared" si="32"/>
        <v>63823563.83865501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1489034.7142857111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783196.58463385701</v>
      </c>
      <c r="Q150" s="2">
        <f t="shared" si="36"/>
        <v>650000</v>
      </c>
      <c r="R150" s="2">
        <f t="shared" si="33"/>
        <v>65164180.950780183</v>
      </c>
      <c r="S150" s="2">
        <f t="shared" si="16"/>
        <v>638938.14285714179</v>
      </c>
      <c r="T150" s="2">
        <f t="shared" si="17"/>
        <v>11061.857142857043</v>
      </c>
      <c r="U150" s="2">
        <f t="shared" si="18"/>
        <v>650000</v>
      </c>
      <c r="V150" s="2">
        <f t="shared" si="34"/>
        <v>15576107</v>
      </c>
      <c r="W150" s="2">
        <f t="shared" si="19"/>
        <v>275956</v>
      </c>
      <c r="X150" s="2">
        <f t="shared" si="6"/>
        <v>374044</v>
      </c>
      <c r="Y150" s="2">
        <f t="shared" si="30"/>
        <v>49588073.950780153</v>
      </c>
      <c r="Z150" s="2" t="str">
        <f t="shared" si="8"/>
        <v>HERE</v>
      </c>
      <c r="AA150" s="2">
        <f>IF(Z150="HERE",Y150,AA149+Graph!$G$1*1000)</f>
        <v>49588073.950780153</v>
      </c>
      <c r="AB150" s="2">
        <f t="shared" si="20"/>
        <v>374044</v>
      </c>
      <c r="AC150" s="2">
        <f t="shared" si="31"/>
        <v>15576107</v>
      </c>
      <c r="AD150" s="3">
        <f t="shared" si="10"/>
        <v>49588073.950780153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40537396.655702144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80</v>
      </c>
      <c r="C151" s="7"/>
      <c r="D151" s="2" t="e">
        <f t="shared" si="11"/>
        <v>#N/A</v>
      </c>
      <c r="E151" s="2" t="e">
        <f t="shared" si="22"/>
        <v>#N/A</v>
      </c>
      <c r="F151" s="2">
        <v>773303.68835532665</v>
      </c>
      <c r="G151" s="2">
        <f t="shared" si="35"/>
        <v>638938.14285714284</v>
      </c>
      <c r="H151" s="2">
        <f t="shared" si="32"/>
        <v>64462501.981512152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1500096.5714285681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787313.36134454608</v>
      </c>
      <c r="Q151" s="2">
        <f t="shared" si="36"/>
        <v>650000</v>
      </c>
      <c r="R151" s="2">
        <f t="shared" si="33"/>
        <v>65814180.950780183</v>
      </c>
      <c r="S151" s="2">
        <f t="shared" si="16"/>
        <v>638938.14285714179</v>
      </c>
      <c r="T151" s="2">
        <f t="shared" si="17"/>
        <v>11061.857142857043</v>
      </c>
      <c r="U151" s="2">
        <f t="shared" si="18"/>
        <v>650000</v>
      </c>
      <c r="V151" s="2">
        <f t="shared" si="34"/>
        <v>15940972</v>
      </c>
      <c r="W151" s="2">
        <f t="shared" si="19"/>
        <v>364865</v>
      </c>
      <c r="X151" s="2">
        <f t="shared" si="6"/>
        <v>285135</v>
      </c>
      <c r="Y151" s="2">
        <f t="shared" si="30"/>
        <v>49873208.950780153</v>
      </c>
      <c r="Z151" s="2" t="str">
        <f t="shared" si="8"/>
        <v>HERE</v>
      </c>
      <c r="AA151" s="2">
        <f>IF(Z151="HERE",Y151,AA150+Graph!$G$1*1000)</f>
        <v>49873208.950780153</v>
      </c>
      <c r="AB151" s="2">
        <f t="shared" si="20"/>
        <v>285135</v>
      </c>
      <c r="AC151" s="2">
        <f t="shared" si="31"/>
        <v>15940972</v>
      </c>
      <c r="AD151" s="3">
        <f t="shared" si="10"/>
        <v>49873208.950780153</v>
      </c>
      <c r="AE151" s="2">
        <f>IF(AE149&gt;=52800000,52800000,IF(AB130=Graph!G$1*1000,AE150+Graph!G$1*1000,AC151))</f>
        <v>15940972</v>
      </c>
      <c r="AF151" s="3">
        <f t="shared" si="21"/>
        <v>15940972</v>
      </c>
      <c r="AG151" s="3">
        <f t="shared" si="29"/>
        <v>40858033.905702144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81</v>
      </c>
      <c r="C152" s="7"/>
      <c r="D152" s="2" t="e">
        <f t="shared" si="11"/>
        <v>#N/A</v>
      </c>
      <c r="E152" s="2" t="e">
        <f t="shared" si="22"/>
        <v>#N/A</v>
      </c>
      <c r="F152" s="2">
        <v>777318.00456181169</v>
      </c>
      <c r="G152" s="2">
        <f t="shared" si="35"/>
        <v>638938.14285714284</v>
      </c>
      <c r="H152" s="2">
        <f t="shared" si="32"/>
        <v>65101440.124369293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1511158.4285714251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791430.13805520535</v>
      </c>
      <c r="Q152" s="2">
        <f t="shared" si="36"/>
        <v>650000</v>
      </c>
      <c r="R152" s="2">
        <f t="shared" si="33"/>
        <v>66464180.950780183</v>
      </c>
      <c r="S152" s="2">
        <f t="shared" si="16"/>
        <v>638938.14285714179</v>
      </c>
      <c r="T152" s="2">
        <f t="shared" si="17"/>
        <v>11061.857142857043</v>
      </c>
      <c r="U152" s="2">
        <f t="shared" si="18"/>
        <v>650000</v>
      </c>
      <c r="V152" s="2">
        <f t="shared" si="34"/>
        <v>16423082</v>
      </c>
      <c r="W152" s="2">
        <f t="shared" si="19"/>
        <v>482110</v>
      </c>
      <c r="X152" s="2">
        <f t="shared" si="6"/>
        <v>167890</v>
      </c>
      <c r="Y152" s="2">
        <f t="shared" si="30"/>
        <v>50041098.950780153</v>
      </c>
      <c r="Z152" s="2" t="str">
        <f t="shared" si="8"/>
        <v>HERE</v>
      </c>
      <c r="AA152" s="2">
        <f>IF(Z152="HERE",Y152,AA151+Graph!$G$1*1000)</f>
        <v>50041098.950780153</v>
      </c>
      <c r="AB152" s="2">
        <f t="shared" si="20"/>
        <v>167890</v>
      </c>
      <c r="AC152" s="2">
        <f t="shared" si="31"/>
        <v>16423082</v>
      </c>
      <c r="AD152" s="3">
        <f t="shared" si="10"/>
        <v>50041098.950780153</v>
      </c>
      <c r="AE152" s="2">
        <f>IF(AE150&gt;=52800000,52800000,IF(AB131=Graph!G$1*1000,AE151+Graph!G$1*1000,AC152))</f>
        <v>16423082</v>
      </c>
      <c r="AF152" s="3">
        <f t="shared" si="21"/>
        <v>16423082</v>
      </c>
      <c r="AG152" s="3">
        <f t="shared" si="29"/>
        <v>41202643.705702141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82</v>
      </c>
      <c r="C153" s="7"/>
      <c r="D153" s="2" t="e">
        <f t="shared" si="11"/>
        <v>#N/A</v>
      </c>
      <c r="E153" s="2" t="e">
        <f t="shared" si="22"/>
        <v>#N/A</v>
      </c>
      <c r="F153" s="2">
        <v>781332.32076829672</v>
      </c>
      <c r="G153" s="2">
        <f t="shared" si="35"/>
        <v>638938.14285714284</v>
      </c>
      <c r="H153" s="2">
        <f t="shared" si="32"/>
        <v>65740378.267226435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1522220.2857142822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795546.91476589441</v>
      </c>
      <c r="Q153" s="2">
        <f t="shared" si="36"/>
        <v>650000</v>
      </c>
      <c r="R153" s="2">
        <f t="shared" si="33"/>
        <v>67114180.950780183</v>
      </c>
      <c r="S153" s="2">
        <f t="shared" si="16"/>
        <v>638938.14285714179</v>
      </c>
      <c r="T153" s="2">
        <f t="shared" si="17"/>
        <v>11061.857142857043</v>
      </c>
      <c r="U153" s="2">
        <f t="shared" si="18"/>
        <v>650000</v>
      </c>
      <c r="V153" s="2">
        <f t="shared" si="34"/>
        <v>16875536</v>
      </c>
      <c r="W153" s="2">
        <f t="shared" si="19"/>
        <v>452454</v>
      </c>
      <c r="X153" s="2">
        <f t="shared" si="6"/>
        <v>197546</v>
      </c>
      <c r="Y153" s="2">
        <f t="shared" si="30"/>
        <v>50238644.950780153</v>
      </c>
      <c r="Z153" s="2" t="str">
        <f t="shared" si="8"/>
        <v>HERE</v>
      </c>
      <c r="AA153" s="2">
        <f>IF(Z153="HERE",Y153,AA152+Graph!$G$1*1000)</f>
        <v>50238644.950780153</v>
      </c>
      <c r="AB153" s="2">
        <f t="shared" si="20"/>
        <v>197546</v>
      </c>
      <c r="AC153" s="2">
        <f t="shared" si="31"/>
        <v>16875536</v>
      </c>
      <c r="AD153" s="3">
        <f t="shared" si="10"/>
        <v>50238644.950780153</v>
      </c>
      <c r="AE153" s="2">
        <f>IF(AE151&gt;=52800000,52800000,IF(AB132=Graph!G$1*1000,AE152+Graph!G$1*1000,AC153))</f>
        <v>16875536</v>
      </c>
      <c r="AF153" s="3">
        <f t="shared" si="21"/>
        <v>16875536</v>
      </c>
      <c r="AG153" s="3">
        <f t="shared" si="29"/>
        <v>41410256.455702141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83</v>
      </c>
      <c r="C154" s="7"/>
      <c r="D154" s="2" t="e">
        <f t="shared" si="11"/>
        <v>#N/A</v>
      </c>
      <c r="E154" s="2" t="e">
        <f t="shared" si="22"/>
        <v>#N/A</v>
      </c>
      <c r="F154" s="2">
        <v>785346.63697478175</v>
      </c>
      <c r="G154" s="2">
        <f t="shared" si="35"/>
        <v>638938.14285714284</v>
      </c>
      <c r="H154" s="2">
        <f t="shared" si="32"/>
        <v>66379316.410083577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1533282.1428571392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799663.69147658348</v>
      </c>
      <c r="Q154" s="2">
        <f t="shared" si="36"/>
        <v>650000</v>
      </c>
      <c r="R154" s="2">
        <f t="shared" si="33"/>
        <v>67764180.950780183</v>
      </c>
      <c r="S154" s="2">
        <f t="shared" si="16"/>
        <v>638938.14285714179</v>
      </c>
      <c r="T154" s="2">
        <f t="shared" si="17"/>
        <v>11061.857142857043</v>
      </c>
      <c r="U154" s="2">
        <f t="shared" si="18"/>
        <v>650000</v>
      </c>
      <c r="V154" s="2">
        <f t="shared" si="34"/>
        <v>17247442</v>
      </c>
      <c r="W154" s="2">
        <f t="shared" si="19"/>
        <v>371906</v>
      </c>
      <c r="X154" s="2">
        <f t="shared" si="6"/>
        <v>278094</v>
      </c>
      <c r="Y154" s="2">
        <f t="shared" si="30"/>
        <v>50516738.950780153</v>
      </c>
      <c r="Z154" s="2" t="str">
        <f t="shared" si="8"/>
        <v>HERE</v>
      </c>
      <c r="AA154" s="2">
        <f>IF(Z154="HERE",Y154,AA153+Graph!$G$1*1000)</f>
        <v>50516738.950780153</v>
      </c>
      <c r="AB154" s="2">
        <f t="shared" si="20"/>
        <v>278094</v>
      </c>
      <c r="AC154" s="2">
        <f t="shared" si="31"/>
        <v>17247442</v>
      </c>
      <c r="AD154" s="3">
        <f t="shared" si="10"/>
        <v>50516738.950780153</v>
      </c>
      <c r="AE154" s="2">
        <f>IF(AE152&gt;=52800000,52800000,IF(AB133=Graph!G$1*1000,AE153+Graph!G$1*1000,AC154))</f>
        <v>17247442</v>
      </c>
      <c r="AF154" s="3">
        <f t="shared" si="21"/>
        <v>17247442</v>
      </c>
      <c r="AG154" s="3">
        <f t="shared" si="29"/>
        <v>41580663.855702139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84</v>
      </c>
      <c r="C155" s="7"/>
      <c r="D155" s="2" t="e">
        <f t="shared" si="11"/>
        <v>#N/A</v>
      </c>
      <c r="E155" s="2" t="e">
        <f t="shared" si="22"/>
        <v>#N/A</v>
      </c>
      <c r="F155" s="2">
        <v>789360.95318126678</v>
      </c>
      <c r="G155" s="2">
        <f t="shared" si="35"/>
        <v>638938.14285714284</v>
      </c>
      <c r="H155" s="2">
        <f t="shared" si="32"/>
        <v>67018254.552940719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1544343.9999999963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803780.46818727255</v>
      </c>
      <c r="Q155" s="2">
        <f t="shared" si="36"/>
        <v>650000</v>
      </c>
      <c r="R155" s="2">
        <f t="shared" si="33"/>
        <v>68414180.950780183</v>
      </c>
      <c r="S155" s="2">
        <f t="shared" si="16"/>
        <v>638938.14285714179</v>
      </c>
      <c r="T155" s="2">
        <f t="shared" si="17"/>
        <v>11061.857142857043</v>
      </c>
      <c r="U155" s="2">
        <f t="shared" si="18"/>
        <v>650000</v>
      </c>
      <c r="V155" s="2">
        <f t="shared" si="34"/>
        <v>17582121</v>
      </c>
      <c r="W155" s="2">
        <f t="shared" si="19"/>
        <v>334679</v>
      </c>
      <c r="X155" s="2">
        <f t="shared" si="6"/>
        <v>315321</v>
      </c>
      <c r="Y155" s="2">
        <f t="shared" si="30"/>
        <v>50832059.950780153</v>
      </c>
      <c r="Z155" s="2" t="str">
        <f t="shared" si="8"/>
        <v>HERE</v>
      </c>
      <c r="AA155" s="2">
        <f>IF(Z155="HERE",Y155,AA154+Graph!$G$1*1000)</f>
        <v>50832059.950780153</v>
      </c>
      <c r="AB155" s="2">
        <f t="shared" si="20"/>
        <v>315321</v>
      </c>
      <c r="AC155" s="2">
        <f t="shared" si="31"/>
        <v>17582121</v>
      </c>
      <c r="AD155" s="3">
        <f t="shared" si="10"/>
        <v>50832059.950780153</v>
      </c>
      <c r="AE155" s="2">
        <f>IF(AE153&gt;=52800000,52800000,IF(AB134=Graph!G$1*1000,AE154+Graph!G$1*1000,AC155))</f>
        <v>17582121</v>
      </c>
      <c r="AF155" s="3">
        <f t="shared" si="21"/>
        <v>17582121</v>
      </c>
      <c r="AG155" s="3">
        <f t="shared" si="29"/>
        <v>41657033.205702141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85</v>
      </c>
      <c r="C156" s="7"/>
      <c r="D156" s="2" t="e">
        <f t="shared" si="11"/>
        <v>#N/A</v>
      </c>
      <c r="E156" s="2" t="e">
        <f t="shared" si="22"/>
        <v>#N/A</v>
      </c>
      <c r="F156" s="2">
        <v>793375.26938775182</v>
      </c>
      <c r="G156" s="2">
        <f t="shared" si="35"/>
        <v>638938.14285714284</v>
      </c>
      <c r="H156" s="2">
        <f t="shared" si="32"/>
        <v>67657192.695797861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1555405.8571428533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807897.24489796162</v>
      </c>
      <c r="Q156" s="2">
        <f t="shared" si="36"/>
        <v>650000</v>
      </c>
      <c r="R156" s="2">
        <f t="shared" si="33"/>
        <v>69064180.950780183</v>
      </c>
      <c r="S156" s="2">
        <f t="shared" si="16"/>
        <v>638938.14285714179</v>
      </c>
      <c r="T156" s="2">
        <f t="shared" si="17"/>
        <v>11061.857142857043</v>
      </c>
      <c r="U156" s="2">
        <f t="shared" si="18"/>
        <v>650000</v>
      </c>
      <c r="V156" s="2">
        <f t="shared" si="34"/>
        <v>18038293.708043218</v>
      </c>
      <c r="W156" s="2">
        <f t="shared" si="19"/>
        <v>456172.70804321766</v>
      </c>
      <c r="X156" s="2">
        <f t="shared" si="6"/>
        <v>193827.29195678234</v>
      </c>
      <c r="Y156" s="2">
        <f t="shared" si="30"/>
        <v>51025887.242736936</v>
      </c>
      <c r="Z156" s="2" t="str">
        <f t="shared" si="8"/>
        <v>HERE</v>
      </c>
      <c r="AA156" s="2">
        <f>IF(Z156="HERE",Y156,AA155+Graph!$G$1*1000)</f>
        <v>51025887.242736936</v>
      </c>
      <c r="AB156" s="2">
        <f t="shared" si="20"/>
        <v>193827.29195678234</v>
      </c>
      <c r="AC156" s="2">
        <f t="shared" si="31"/>
        <v>18038293.708043218</v>
      </c>
      <c r="AD156" s="3">
        <f t="shared" si="10"/>
        <v>51025887.242736936</v>
      </c>
      <c r="AE156" s="2">
        <f>IF(AE154&gt;=52800000,52800000,IF(AB135=Graph!G$1*1000,AE155+Graph!G$1*1000,AC156))</f>
        <v>18038293.708043218</v>
      </c>
      <c r="AF156" s="3">
        <f t="shared" si="21"/>
        <v>18038293.708043218</v>
      </c>
      <c r="AG156" s="3">
        <f t="shared" si="29"/>
        <v>41970850.905702144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86</v>
      </c>
      <c r="C157" s="7"/>
      <c r="D157" s="2" t="e">
        <f t="shared" si="11"/>
        <v>#N/A</v>
      </c>
      <c r="E157" s="2" t="e">
        <f t="shared" si="22"/>
        <v>#N/A</v>
      </c>
      <c r="F157" s="2">
        <v>797389.58559423685</v>
      </c>
      <c r="G157" s="2">
        <f t="shared" si="35"/>
        <v>638938.14285714284</v>
      </c>
      <c r="H157" s="2">
        <f t="shared" si="32"/>
        <v>68296130.83865501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1566467.7142857104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812014.02160865068</v>
      </c>
      <c r="Q157" s="2">
        <f t="shared" si="36"/>
        <v>650000</v>
      </c>
      <c r="R157" s="2">
        <f t="shared" si="33"/>
        <v>69714180.950780183</v>
      </c>
      <c r="S157" s="2">
        <f t="shared" si="16"/>
        <v>638938.14285714924</v>
      </c>
      <c r="T157" s="2">
        <f t="shared" si="17"/>
        <v>11061.857142857043</v>
      </c>
      <c r="U157" s="2">
        <f t="shared" si="18"/>
        <v>650000</v>
      </c>
      <c r="V157" s="2">
        <f t="shared" si="34"/>
        <v>18498480.73229292</v>
      </c>
      <c r="W157" s="2">
        <f t="shared" si="19"/>
        <v>460187.02424970269</v>
      </c>
      <c r="X157" s="2">
        <f t="shared" si="6"/>
        <v>189812.97575029731</v>
      </c>
      <c r="Y157" s="2">
        <f t="shared" si="30"/>
        <v>51215700.218487233</v>
      </c>
      <c r="Z157" s="2" t="str">
        <f t="shared" si="8"/>
        <v>HERE</v>
      </c>
      <c r="AA157" s="2">
        <f>IF(Z157="HERE",Y157,AA156+Graph!$G$1*1000)</f>
        <v>51215700.218487233</v>
      </c>
      <c r="AB157" s="2">
        <f t="shared" si="20"/>
        <v>189812.97575029731</v>
      </c>
      <c r="AC157" s="2">
        <f t="shared" si="31"/>
        <v>18498480.73229292</v>
      </c>
      <c r="AD157" s="3">
        <f t="shared" si="10"/>
        <v>51215700.218487233</v>
      </c>
      <c r="AE157" s="2">
        <f>IF(AE155&gt;=52800000,52800000,IF(AB136=Graph!G$1*1000,AE156+Graph!G$1*1000,AC157))</f>
        <v>18498480.73229292</v>
      </c>
      <c r="AF157" s="3">
        <f t="shared" si="21"/>
        <v>18498480.73229292</v>
      </c>
      <c r="AG157" s="3">
        <f t="shared" si="29"/>
        <v>42258055.105702139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87</v>
      </c>
      <c r="C158" s="7"/>
      <c r="D158" s="2" t="e">
        <f t="shared" si="11"/>
        <v>#N/A</v>
      </c>
      <c r="E158" s="2" t="e">
        <f t="shared" si="22"/>
        <v>#N/A</v>
      </c>
      <c r="F158" s="2">
        <v>801403.90180072188</v>
      </c>
      <c r="G158" s="2">
        <f t="shared" si="35"/>
        <v>638938.14285714284</v>
      </c>
      <c r="H158" s="2">
        <f t="shared" si="32"/>
        <v>68935068.981512159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1577529.5714285674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816130.79831933975</v>
      </c>
      <c r="Q158" s="2">
        <f t="shared" si="36"/>
        <v>650000</v>
      </c>
      <c r="R158" s="2">
        <f t="shared" si="33"/>
        <v>70364180.950780183</v>
      </c>
      <c r="S158" s="2">
        <f t="shared" si="16"/>
        <v>638938.14285714924</v>
      </c>
      <c r="T158" s="2">
        <f t="shared" si="17"/>
        <v>11061.857142857043</v>
      </c>
      <c r="U158" s="2">
        <f t="shared" si="18"/>
        <v>650000</v>
      </c>
      <c r="V158" s="2">
        <f t="shared" si="34"/>
        <v>18962682.072749108</v>
      </c>
      <c r="W158" s="2">
        <f t="shared" si="19"/>
        <v>464201.34045618773</v>
      </c>
      <c r="X158" s="2">
        <f t="shared" si="6"/>
        <v>185798.65954381227</v>
      </c>
      <c r="Y158" s="2">
        <f t="shared" si="30"/>
        <v>51401498.878031045</v>
      </c>
      <c r="Z158" s="2" t="str">
        <f t="shared" si="8"/>
        <v>HERE</v>
      </c>
      <c r="AA158" s="2">
        <f>IF(Z158="HERE",Y158,AA157+Graph!$G$1*1000)</f>
        <v>51401498.878031045</v>
      </c>
      <c r="AB158" s="2">
        <f t="shared" si="20"/>
        <v>185798.65954381227</v>
      </c>
      <c r="AC158" s="2">
        <f t="shared" si="31"/>
        <v>18962682.072749108</v>
      </c>
      <c r="AD158" s="3">
        <f t="shared" si="10"/>
        <v>51401498.878031045</v>
      </c>
      <c r="AE158" s="2">
        <f>IF(AE156&gt;=52800000,52800000,IF(AB137=Graph!G$1*1000,AE157+Graph!G$1*1000,AC158))</f>
        <v>18962682.072749108</v>
      </c>
      <c r="AF158" s="3">
        <f t="shared" si="21"/>
        <v>18962682.072749108</v>
      </c>
      <c r="AG158" s="3">
        <f t="shared" si="29"/>
        <v>42524512.505702138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88</v>
      </c>
      <c r="C159" s="7"/>
      <c r="D159" s="2" t="e">
        <f t="shared" si="11"/>
        <v>#N/A</v>
      </c>
      <c r="E159" s="2" t="e">
        <f t="shared" si="22"/>
        <v>#N/A</v>
      </c>
      <c r="F159" s="2">
        <v>805418.21800720692</v>
      </c>
      <c r="G159" s="2">
        <f t="shared" si="35"/>
        <v>638938.14285714284</v>
      </c>
      <c r="H159" s="2">
        <f t="shared" si="32"/>
        <v>69574007.124369308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1588591.4285714244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820247.57502999902</v>
      </c>
      <c r="Q159" s="2">
        <f t="shared" si="36"/>
        <v>650000</v>
      </c>
      <c r="R159" s="2">
        <f t="shared" si="33"/>
        <v>71014180.950780183</v>
      </c>
      <c r="S159" s="2">
        <f t="shared" si="16"/>
        <v>638938.14285714924</v>
      </c>
      <c r="T159" s="2">
        <f t="shared" si="17"/>
        <v>11061.857142857043</v>
      </c>
      <c r="U159" s="2">
        <f t="shared" si="18"/>
        <v>650000</v>
      </c>
      <c r="V159" s="2">
        <f t="shared" si="34"/>
        <v>19430897.729411751</v>
      </c>
      <c r="W159" s="2">
        <f t="shared" si="19"/>
        <v>468215.65666264296</v>
      </c>
      <c r="X159" s="2">
        <f t="shared" si="6"/>
        <v>181784.34333735704</v>
      </c>
      <c r="Y159" s="2">
        <f t="shared" ref="Y159:Y222" si="37">IF(COUNT($C160)=0,IF(COUNT($C159)=1,C159,SUM(Y158+X159)),C159)</f>
        <v>51583283.221368402</v>
      </c>
      <c r="Z159" s="2" t="str">
        <f t="shared" si="8"/>
        <v>HERE</v>
      </c>
      <c r="AA159" s="2">
        <f>IF(Z159="HERE",Y159,AA158+Graph!$G$1*1000)</f>
        <v>51583283.221368402</v>
      </c>
      <c r="AB159" s="2">
        <f t="shared" si="20"/>
        <v>181784.34333735704</v>
      </c>
      <c r="AC159" s="2">
        <f t="shared" ref="AC159:AC222" si="38">IF(Z160="HERE",V159,AC158)</f>
        <v>19430897.729411751</v>
      </c>
      <c r="AD159" s="3">
        <f t="shared" si="10"/>
        <v>51583283.221368402</v>
      </c>
      <c r="AE159" s="2">
        <f>IF(AE157&gt;=52800000,52800000,IF(AB138=Graph!G$1*1000,AE158+Graph!G$1*1000,AC159))</f>
        <v>19430897.729411751</v>
      </c>
      <c r="AF159" s="3">
        <f t="shared" si="21"/>
        <v>19430897.729411751</v>
      </c>
      <c r="AG159" s="3">
        <f t="shared" si="29"/>
        <v>42710848.905702144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89</v>
      </c>
      <c r="C160" s="7"/>
      <c r="D160" s="2" t="e">
        <f t="shared" si="11"/>
        <v>#N/A</v>
      </c>
      <c r="E160" s="2" t="e">
        <f t="shared" si="22"/>
        <v>#N/A</v>
      </c>
      <c r="F160" s="2">
        <v>809432.53421369195</v>
      </c>
      <c r="G160" s="2">
        <f t="shared" si="35"/>
        <v>638938.14285714284</v>
      </c>
      <c r="H160" s="2">
        <f t="shared" ref="H160:H223" si="39">IF(COUNT($C161)=0,IF(COUNT($C160)=1,C160,SUM(H159+G160)),C160)</f>
        <v>70212945.267226458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1599653.2857142815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824364.35174068809</v>
      </c>
      <c r="Q160" s="2">
        <f t="shared" si="36"/>
        <v>650000</v>
      </c>
      <c r="R160" s="2">
        <f t="shared" ref="R160:R223" si="40">IF(COUNT($C161)=0,IF(COUNT($C160)=1,M160,SUM(R159+Q160)),M160)</f>
        <v>71664180.950780183</v>
      </c>
      <c r="S160" s="2">
        <f t="shared" si="16"/>
        <v>638938.14285714924</v>
      </c>
      <c r="T160" s="2">
        <f t="shared" si="17"/>
        <v>11061.857142857043</v>
      </c>
      <c r="U160" s="2">
        <f t="shared" si="18"/>
        <v>650000</v>
      </c>
      <c r="V160" s="2">
        <f t="shared" si="34"/>
        <v>19903127.702280879</v>
      </c>
      <c r="W160" s="2">
        <f t="shared" si="19"/>
        <v>472229.97286912799</v>
      </c>
      <c r="X160" s="2">
        <f t="shared" si="6"/>
        <v>177770.02713087201</v>
      </c>
      <c r="Y160" s="2">
        <f t="shared" si="37"/>
        <v>51761053.248499274</v>
      </c>
      <c r="Z160" s="2" t="str">
        <f t="shared" si="8"/>
        <v>HERE</v>
      </c>
      <c r="AA160" s="2">
        <f>IF(Z160="HERE",Y160,AA159+Graph!$G$1*1000)</f>
        <v>51761053.248499274</v>
      </c>
      <c r="AB160" s="2">
        <f t="shared" si="20"/>
        <v>177770.02713087201</v>
      </c>
      <c r="AC160" s="2">
        <f t="shared" si="38"/>
        <v>19903127.702280879</v>
      </c>
      <c r="AD160" s="3">
        <f t="shared" si="10"/>
        <v>51761053.248499274</v>
      </c>
      <c r="AE160" s="2">
        <f>IF(AE158&gt;=52800000,52800000,IF(AB139=Graph!G$1*1000,AE159+Graph!G$1*1000,AC160))</f>
        <v>19903127.702280879</v>
      </c>
      <c r="AF160" s="3">
        <f t="shared" si="21"/>
        <v>19903127.702280879</v>
      </c>
      <c r="AG160" s="3">
        <f t="shared" si="29"/>
        <v>42887372.905702144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90</v>
      </c>
      <c r="C161" s="7"/>
      <c r="D161" s="2" t="e">
        <f t="shared" si="11"/>
        <v>#N/A</v>
      </c>
      <c r="E161" s="2" t="e">
        <f t="shared" si="22"/>
        <v>#N/A</v>
      </c>
      <c r="F161" s="2">
        <v>813446.85042014718</v>
      </c>
      <c r="G161" s="2">
        <f t="shared" si="35"/>
        <v>638938.14285714284</v>
      </c>
      <c r="H161" s="2">
        <f t="shared" si="39"/>
        <v>70851883.410083607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1610715.1428571385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828481.12845137715</v>
      </c>
      <c r="Q161" s="2">
        <f t="shared" si="36"/>
        <v>650000</v>
      </c>
      <c r="R161" s="2">
        <f t="shared" si="40"/>
        <v>72314180.950780183</v>
      </c>
      <c r="S161" s="2">
        <f t="shared" si="16"/>
        <v>638938.14285714924</v>
      </c>
      <c r="T161" s="2">
        <f t="shared" si="17"/>
        <v>11061.857142857043</v>
      </c>
      <c r="U161" s="2">
        <f t="shared" si="18"/>
        <v>650000</v>
      </c>
      <c r="V161" s="2">
        <f t="shared" si="34"/>
        <v>20379371.991356492</v>
      </c>
      <c r="W161" s="2">
        <f t="shared" si="19"/>
        <v>476244.28907561302</v>
      </c>
      <c r="X161" s="2">
        <f t="shared" si="6"/>
        <v>173755.71092438698</v>
      </c>
      <c r="Y161" s="2">
        <f t="shared" si="37"/>
        <v>51934808.959423661</v>
      </c>
      <c r="Z161" s="2" t="str">
        <f t="shared" si="8"/>
        <v>HERE</v>
      </c>
      <c r="AA161" s="2">
        <f>IF(Z161="HERE",Y161,AA160+Graph!$G$1*1000)</f>
        <v>51934808.959423661</v>
      </c>
      <c r="AB161" s="2">
        <f t="shared" si="20"/>
        <v>173755.71092438698</v>
      </c>
      <c r="AC161" s="2">
        <f t="shared" si="38"/>
        <v>20379371.991356492</v>
      </c>
      <c r="AD161" s="3">
        <f t="shared" si="10"/>
        <v>51934808.959423661</v>
      </c>
      <c r="AE161" s="2">
        <f>IF(AE159&gt;=52800000,52800000,IF(AB140=Graph!G$1*1000,AE160+Graph!G$1*1000,AC161))</f>
        <v>20379371.991356492</v>
      </c>
      <c r="AF161" s="3">
        <f t="shared" si="21"/>
        <v>20379371.991356492</v>
      </c>
      <c r="AG161" s="3">
        <f t="shared" si="29"/>
        <v>43052334.355702139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91</v>
      </c>
      <c r="C162" s="7"/>
      <c r="D162" s="2" t="e">
        <f t="shared" si="11"/>
        <v>#N/A</v>
      </c>
      <c r="E162" s="2" t="e">
        <f t="shared" si="22"/>
        <v>#N/A</v>
      </c>
      <c r="F162" s="2">
        <v>817461.16662663221</v>
      </c>
      <c r="G162" s="2">
        <f t="shared" si="35"/>
        <v>638938.14285714284</v>
      </c>
      <c r="H162" s="2">
        <f t="shared" si="39"/>
        <v>71490821.552940756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1621776.9999999956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832597.90516206622</v>
      </c>
      <c r="Q162" s="2">
        <f t="shared" si="36"/>
        <v>650000</v>
      </c>
      <c r="R162" s="2">
        <f t="shared" si="40"/>
        <v>72964180.950780183</v>
      </c>
      <c r="S162" s="2">
        <f t="shared" si="16"/>
        <v>638938.14285714924</v>
      </c>
      <c r="T162" s="2">
        <f t="shared" si="17"/>
        <v>11061.857142857043</v>
      </c>
      <c r="U162" s="2">
        <f t="shared" si="18"/>
        <v>650000</v>
      </c>
      <c r="V162" s="2">
        <f t="shared" si="34"/>
        <v>20859630.59663859</v>
      </c>
      <c r="W162" s="2">
        <f t="shared" si="19"/>
        <v>480258.60528209805</v>
      </c>
      <c r="X162" s="2">
        <f t="shared" si="6"/>
        <v>169741.39471790195</v>
      </c>
      <c r="Y162" s="2">
        <f t="shared" si="37"/>
        <v>52104550.354141563</v>
      </c>
      <c r="Z162" s="2" t="str">
        <f t="shared" si="8"/>
        <v>HERE</v>
      </c>
      <c r="AA162" s="2">
        <f>IF(Z162="HERE",Y162,AA161+Graph!$G$1*1000)</f>
        <v>52104550.354141563</v>
      </c>
      <c r="AB162" s="2">
        <f t="shared" si="20"/>
        <v>169741.39471790195</v>
      </c>
      <c r="AC162" s="2">
        <f t="shared" si="38"/>
        <v>20859630.59663859</v>
      </c>
      <c r="AD162" s="3">
        <f t="shared" si="10"/>
        <v>52104550.354141563</v>
      </c>
      <c r="AE162" s="2">
        <f>IF(AE160&gt;=52800000,52800000,IF(AB141=Graph!G$1*1000,AE161+Graph!G$1*1000,AC162))</f>
        <v>20859630.59663859</v>
      </c>
      <c r="AF162" s="3">
        <f t="shared" si="21"/>
        <v>20859630.59663859</v>
      </c>
      <c r="AG162" s="3">
        <f t="shared" si="29"/>
        <v>43170618.055702135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92</v>
      </c>
      <c r="C163" s="7"/>
      <c r="D163" s="2" t="e">
        <f t="shared" si="11"/>
        <v>#N/A</v>
      </c>
      <c r="E163" s="2" t="e">
        <f t="shared" si="22"/>
        <v>#N/A</v>
      </c>
      <c r="F163" s="2">
        <v>821475.48283311725</v>
      </c>
      <c r="G163" s="2">
        <f t="shared" si="35"/>
        <v>638938.14285714284</v>
      </c>
      <c r="H163" s="2">
        <f t="shared" si="39"/>
        <v>72129759.695797905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1632838.8571428526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836714.68187275529</v>
      </c>
      <c r="Q163" s="2">
        <f t="shared" si="36"/>
        <v>650000</v>
      </c>
      <c r="R163" s="2">
        <f t="shared" si="40"/>
        <v>73614180.950780183</v>
      </c>
      <c r="S163" s="2">
        <f t="shared" si="16"/>
        <v>638938.14285714924</v>
      </c>
      <c r="T163" s="2">
        <f t="shared" si="17"/>
        <v>11061.857142857043</v>
      </c>
      <c r="U163" s="2">
        <f t="shared" si="18"/>
        <v>650000</v>
      </c>
      <c r="V163" s="2">
        <f t="shared" si="34"/>
        <v>21343903.518127173</v>
      </c>
      <c r="W163" s="2">
        <f t="shared" si="19"/>
        <v>484272.92148858309</v>
      </c>
      <c r="X163" s="2">
        <f t="shared" si="6"/>
        <v>165727.07851141691</v>
      </c>
      <c r="Y163" s="2">
        <f t="shared" si="37"/>
        <v>52270277.43265298</v>
      </c>
      <c r="Z163" s="2" t="str">
        <f t="shared" si="8"/>
        <v>HERE</v>
      </c>
      <c r="AA163" s="2">
        <f>IF(Z163="HERE",Y163,AA162+Graph!$G$1*1000)</f>
        <v>52270277.43265298</v>
      </c>
      <c r="AB163" s="2">
        <f t="shared" si="20"/>
        <v>165727.07851141691</v>
      </c>
      <c r="AC163" s="2">
        <f t="shared" si="38"/>
        <v>21343903.518127173</v>
      </c>
      <c r="AD163" s="3">
        <f t="shared" si="10"/>
        <v>52270277.43265298</v>
      </c>
      <c r="AE163" s="2">
        <f>IF(AE161&gt;=52800000,52800000,IF(AB142=Graph!G$1*1000,AE162+Graph!G$1*1000,AC163))</f>
        <v>21343903.518127173</v>
      </c>
      <c r="AF163" s="3">
        <f t="shared" si="21"/>
        <v>21343903.518127173</v>
      </c>
      <c r="AG163" s="3">
        <f t="shared" si="29"/>
        <v>43517857.755702138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93</v>
      </c>
      <c r="C164" s="7"/>
      <c r="D164" s="2" t="e">
        <f t="shared" si="11"/>
        <v>#N/A</v>
      </c>
      <c r="E164" s="2" t="e">
        <f t="shared" si="22"/>
        <v>#N/A</v>
      </c>
      <c r="F164" s="2">
        <v>825489.79903960228</v>
      </c>
      <c r="G164" s="2">
        <f t="shared" si="35"/>
        <v>638938.14285714284</v>
      </c>
      <c r="H164" s="2">
        <f t="shared" si="39"/>
        <v>72768697.838655055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1643900.7142857097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840831.45858344436</v>
      </c>
      <c r="Q164" s="2">
        <f t="shared" si="36"/>
        <v>650000</v>
      </c>
      <c r="R164" s="2">
        <f t="shared" si="40"/>
        <v>74264180.950780183</v>
      </c>
      <c r="S164" s="2">
        <f t="shared" si="16"/>
        <v>638938.14285714924</v>
      </c>
      <c r="T164" s="2">
        <f t="shared" si="17"/>
        <v>11061.857142857043</v>
      </c>
      <c r="U164" s="2">
        <f t="shared" si="18"/>
        <v>650000</v>
      </c>
      <c r="V164" s="2">
        <f t="shared" si="34"/>
        <v>21832190.755822241</v>
      </c>
      <c r="W164" s="2">
        <f t="shared" si="19"/>
        <v>488287.23769506812</v>
      </c>
      <c r="X164" s="2">
        <f t="shared" si="6"/>
        <v>161712.76230493188</v>
      </c>
      <c r="Y164" s="2">
        <f t="shared" si="37"/>
        <v>52431990.194957912</v>
      </c>
      <c r="Z164" s="2" t="str">
        <f t="shared" si="8"/>
        <v>HERE</v>
      </c>
      <c r="AA164" s="2">
        <f>IF(Z164="HERE",Y164,AA163+Graph!$G$1*1000)</f>
        <v>52431990.194957912</v>
      </c>
      <c r="AB164" s="2">
        <f t="shared" si="20"/>
        <v>161712.76230493188</v>
      </c>
      <c r="AC164" s="2">
        <f t="shared" si="38"/>
        <v>21832190.755822241</v>
      </c>
      <c r="AD164" s="3">
        <f t="shared" si="10"/>
        <v>52431990.194957912</v>
      </c>
      <c r="AE164" s="2">
        <f>IF(AE162&gt;=52800000,52800000,IF(AB143=Graph!G$1*1000,AE163+Graph!G$1*1000,AC164))</f>
        <v>21832190.755822241</v>
      </c>
      <c r="AF164" s="3">
        <f t="shared" si="21"/>
        <v>21832190.755822241</v>
      </c>
      <c r="AG164" s="3">
        <f t="shared" si="29"/>
        <v>43803249.755702138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94</v>
      </c>
      <c r="C165" s="7"/>
      <c r="D165" s="2" t="e">
        <f t="shared" si="11"/>
        <v>#N/A</v>
      </c>
      <c r="E165" s="2" t="e">
        <f t="shared" si="22"/>
        <v>#N/A</v>
      </c>
      <c r="F165" s="2">
        <v>829504.11524608731</v>
      </c>
      <c r="G165" s="2">
        <f t="shared" si="35"/>
        <v>638938.14285714284</v>
      </c>
      <c r="H165" s="2">
        <f t="shared" si="39"/>
        <v>73407635.981512204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1654962.5714285667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844948.23529410362</v>
      </c>
      <c r="Q165" s="2">
        <f t="shared" si="36"/>
        <v>650000</v>
      </c>
      <c r="R165" s="2">
        <f t="shared" si="40"/>
        <v>74914180.950780183</v>
      </c>
      <c r="S165" s="2">
        <f t="shared" si="16"/>
        <v>638938.14285714924</v>
      </c>
      <c r="T165" s="2">
        <f t="shared" si="17"/>
        <v>11061.857142857043</v>
      </c>
      <c r="U165" s="2">
        <f t="shared" si="18"/>
        <v>650000</v>
      </c>
      <c r="V165" s="2">
        <f t="shared" si="34"/>
        <v>22324492.309723794</v>
      </c>
      <c r="W165" s="2">
        <f t="shared" si="19"/>
        <v>492301.55390155315</v>
      </c>
      <c r="X165" s="2">
        <f t="shared" si="6"/>
        <v>157698.44609844685</v>
      </c>
      <c r="Y165" s="2">
        <f t="shared" si="37"/>
        <v>52589688.641056359</v>
      </c>
      <c r="Z165" s="2" t="str">
        <f t="shared" si="8"/>
        <v>HERE</v>
      </c>
      <c r="AA165" s="2">
        <f>IF(Z165="HERE",Y165,AA164+Graph!$G$1*1000)</f>
        <v>52589688.641056359</v>
      </c>
      <c r="AB165" s="2">
        <f t="shared" si="20"/>
        <v>157698.44609844685</v>
      </c>
      <c r="AC165" s="2">
        <f t="shared" si="38"/>
        <v>22324492.309723794</v>
      </c>
      <c r="AD165" s="3">
        <f t="shared" si="10"/>
        <v>52589688.641056359</v>
      </c>
      <c r="AE165" s="2">
        <f>IF(AE163&gt;=52800000,52800000,IF(AB144=Graph!G$1*1000,AE164+Graph!G$1*1000,AC165))</f>
        <v>22324492.309723794</v>
      </c>
      <c r="AF165" s="3">
        <f t="shared" si="21"/>
        <v>22324492.309723794</v>
      </c>
      <c r="AG165" s="3">
        <f t="shared" si="29"/>
        <v>44038209.555702135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95</v>
      </c>
      <c r="C166" s="7"/>
      <c r="D166" s="2" t="e">
        <f t="shared" si="11"/>
        <v>#N/A</v>
      </c>
      <c r="E166" s="2" t="e">
        <f t="shared" si="22"/>
        <v>#N/A</v>
      </c>
      <c r="F166" s="2">
        <v>833518.43145257235</v>
      </c>
      <c r="G166" s="2">
        <f t="shared" ref="G166:G229" si="41">IF(F166&gt;650000,$AK$31*1000,F166)</f>
        <v>638938.14285714284</v>
      </c>
      <c r="H166" s="2">
        <f t="shared" si="39"/>
        <v>74046574.124369353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1666024.4285714237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849065.01200479269</v>
      </c>
      <c r="Q166" s="2">
        <f t="shared" ref="Q166:Q229" si="42">IF(P166&gt;650000,650000,P166)</f>
        <v>650000</v>
      </c>
      <c r="R166" s="2">
        <f t="shared" si="40"/>
        <v>75564180.950780183</v>
      </c>
      <c r="S166" s="2">
        <f t="shared" si="16"/>
        <v>638938.14285714924</v>
      </c>
      <c r="T166" s="2">
        <f t="shared" si="17"/>
        <v>11061.857142857043</v>
      </c>
      <c r="U166" s="2">
        <f t="shared" si="18"/>
        <v>650000</v>
      </c>
      <c r="V166" s="2">
        <f t="shared" si="34"/>
        <v>22820808.179831833</v>
      </c>
      <c r="W166" s="2">
        <f t="shared" si="19"/>
        <v>496315.87010803819</v>
      </c>
      <c r="X166" s="2">
        <f t="shared" si="6"/>
        <v>153684.12989196181</v>
      </c>
      <c r="Y166" s="2">
        <f t="shared" si="37"/>
        <v>52743372.770948321</v>
      </c>
      <c r="Z166" s="2" t="str">
        <f t="shared" si="8"/>
        <v>HERE</v>
      </c>
      <c r="AA166" s="2">
        <f>IF(Z166="HERE",Y166,AA165+Graph!$G$1*1000)</f>
        <v>52743372.770948321</v>
      </c>
      <c r="AB166" s="2">
        <f t="shared" si="20"/>
        <v>153684.12989196181</v>
      </c>
      <c r="AC166" s="2">
        <f t="shared" si="38"/>
        <v>22820808.179831833</v>
      </c>
      <c r="AD166" s="3">
        <f t="shared" si="10"/>
        <v>52743372.770948321</v>
      </c>
      <c r="AE166" s="2">
        <f>IF(AE164&gt;=52800000,52800000,IF(AB145=Graph!G$1*1000,AE165+Graph!G$1*1000,AC166))</f>
        <v>22820808.179831833</v>
      </c>
      <c r="AF166" s="3">
        <f t="shared" si="21"/>
        <v>22820808.179831833</v>
      </c>
      <c r="AG166" s="3">
        <f t="shared" si="29"/>
        <v>44240021.055702135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96</v>
      </c>
      <c r="C167" s="7"/>
      <c r="D167" s="2" t="e">
        <f t="shared" si="11"/>
        <v>#N/A</v>
      </c>
      <c r="E167" s="2" t="e">
        <f t="shared" si="22"/>
        <v>#N/A</v>
      </c>
      <c r="F167" s="2">
        <v>837532.74765905738</v>
      </c>
      <c r="G167" s="2">
        <f t="shared" si="41"/>
        <v>638938.14285714284</v>
      </c>
      <c r="H167" s="2">
        <f t="shared" si="39"/>
        <v>74685512.267226502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1677086.2857142808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853181.78871548176</v>
      </c>
      <c r="Q167" s="2">
        <f t="shared" si="42"/>
        <v>650000</v>
      </c>
      <c r="R167" s="2">
        <f t="shared" si="40"/>
        <v>76214180.950780183</v>
      </c>
      <c r="S167" s="2">
        <f t="shared" si="16"/>
        <v>638938.14285714924</v>
      </c>
      <c r="T167" s="2">
        <f t="shared" si="17"/>
        <v>11061.857142857043</v>
      </c>
      <c r="U167" s="2">
        <f t="shared" si="18"/>
        <v>650000</v>
      </c>
      <c r="V167" s="2">
        <f t="shared" si="34"/>
        <v>23321138.366146356</v>
      </c>
      <c r="W167" s="2">
        <f t="shared" si="19"/>
        <v>500330.18631452322</v>
      </c>
      <c r="X167" s="2">
        <f t="shared" si="6"/>
        <v>149669.81368547678</v>
      </c>
      <c r="Y167" s="2">
        <f t="shared" si="37"/>
        <v>52893042.584633797</v>
      </c>
      <c r="Z167" s="2" t="str">
        <f t="shared" si="8"/>
        <v>HERE</v>
      </c>
      <c r="AA167" s="2">
        <f>IF(Z167="HERE",Y167,AA166+Graph!$G$1*1000)</f>
        <v>52893042.584633797</v>
      </c>
      <c r="AB167" s="2">
        <f t="shared" si="20"/>
        <v>149669.81368547678</v>
      </c>
      <c r="AC167" s="2">
        <f t="shared" si="38"/>
        <v>23321138.366146356</v>
      </c>
      <c r="AD167" s="3">
        <f t="shared" si="10"/>
        <v>52800000</v>
      </c>
      <c r="AE167" s="2">
        <f>IF(AE165&gt;=52800000,52800000,IF(AB146=Graph!G$1*1000,AE166+Graph!G$1*1000,AC167))</f>
        <v>23321138.366146356</v>
      </c>
      <c r="AF167" s="3">
        <f t="shared" si="21"/>
        <v>23321138.366146356</v>
      </c>
      <c r="AG167" s="3">
        <f t="shared" si="29"/>
        <v>44397372.455702141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97</v>
      </c>
      <c r="C168" s="7"/>
      <c r="D168" s="2" t="e">
        <f t="shared" si="11"/>
        <v>#N/A</v>
      </c>
      <c r="E168" s="2" t="e">
        <f t="shared" si="22"/>
        <v>#N/A</v>
      </c>
      <c r="F168" s="2">
        <v>841547.06386554241</v>
      </c>
      <c r="G168" s="2">
        <f t="shared" si="41"/>
        <v>638938.14285714284</v>
      </c>
      <c r="H168" s="2">
        <f t="shared" si="39"/>
        <v>75324450.410083652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1688148.1428571378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857298.56542617083</v>
      </c>
      <c r="Q168" s="2">
        <f t="shared" si="42"/>
        <v>650000</v>
      </c>
      <c r="R168" s="2">
        <f t="shared" si="40"/>
        <v>76864180.950780183</v>
      </c>
      <c r="S168" s="2">
        <f t="shared" si="16"/>
        <v>638938.14285714924</v>
      </c>
      <c r="T168" s="2">
        <f t="shared" si="17"/>
        <v>11061.857142857043</v>
      </c>
      <c r="U168" s="2">
        <f t="shared" si="18"/>
        <v>650000</v>
      </c>
      <c r="V168" s="2">
        <f t="shared" si="34"/>
        <v>23825482.868667364</v>
      </c>
      <c r="W168" s="2">
        <f t="shared" si="19"/>
        <v>504344.50252100825</v>
      </c>
      <c r="X168" s="2">
        <f t="shared" si="6"/>
        <v>145655.49747899175</v>
      </c>
      <c r="Y168" s="2">
        <f t="shared" si="37"/>
        <v>53038698.082112789</v>
      </c>
      <c r="Z168" s="2" t="str">
        <f t="shared" si="8"/>
        <v>HERE</v>
      </c>
      <c r="AA168" s="2">
        <f>IF(Z168="HERE",Y168,AA167+Graph!$G$1*1000)</f>
        <v>53038698.082112789</v>
      </c>
      <c r="AB168" s="2">
        <f t="shared" si="20"/>
        <v>145655.49747899175</v>
      </c>
      <c r="AC168" s="2">
        <f t="shared" si="38"/>
        <v>23825482.868667364</v>
      </c>
      <c r="AD168" s="3">
        <f t="shared" si="10"/>
        <v>52800000</v>
      </c>
      <c r="AE168" s="2">
        <f>IF(AE166&gt;=52800000,52800000,IF(AB147=Graph!G$1*1000,AE167+Graph!G$1*1000,AC168))</f>
        <v>23825482.868667364</v>
      </c>
      <c r="AF168" s="3">
        <f t="shared" si="21"/>
        <v>23825482.868667364</v>
      </c>
      <c r="AG168" s="3">
        <f t="shared" si="29"/>
        <v>44519459.905702144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98</v>
      </c>
      <c r="C169" s="7"/>
      <c r="D169" s="2" t="e">
        <f t="shared" si="11"/>
        <v>#N/A</v>
      </c>
      <c r="E169" s="2" t="e">
        <f t="shared" si="22"/>
        <v>#N/A</v>
      </c>
      <c r="F169" s="2">
        <v>845561.38007202744</v>
      </c>
      <c r="G169" s="2">
        <f t="shared" si="41"/>
        <v>638938.14285714284</v>
      </c>
      <c r="H169" s="2">
        <f t="shared" si="39"/>
        <v>75963388.552940801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1699209.9999999949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861415.34213685989</v>
      </c>
      <c r="Q169" s="2">
        <f t="shared" si="42"/>
        <v>650000</v>
      </c>
      <c r="R169" s="2">
        <f t="shared" si="40"/>
        <v>77514180.950780183</v>
      </c>
      <c r="S169" s="2">
        <f t="shared" si="16"/>
        <v>638938.14285714924</v>
      </c>
      <c r="T169" s="2">
        <f t="shared" si="17"/>
        <v>11061.857142857043</v>
      </c>
      <c r="U169" s="2">
        <f t="shared" si="18"/>
        <v>650000</v>
      </c>
      <c r="V169" s="2">
        <f t="shared" si="34"/>
        <v>24333841.687394857</v>
      </c>
      <c r="W169" s="2">
        <f t="shared" si="19"/>
        <v>508358.81872749329</v>
      </c>
      <c r="X169" s="2">
        <f t="shared" si="6"/>
        <v>141641.18127250671</v>
      </c>
      <c r="Y169" s="2">
        <f t="shared" si="37"/>
        <v>53180339.263385296</v>
      </c>
      <c r="Z169" s="2" t="str">
        <f t="shared" si="8"/>
        <v>HERE</v>
      </c>
      <c r="AA169" s="2">
        <f>IF(Z169="HERE",Y169,AA168+Graph!$G$1*1000)</f>
        <v>53180339.263385296</v>
      </c>
      <c r="AB169" s="2">
        <f t="shared" si="20"/>
        <v>141641.18127250671</v>
      </c>
      <c r="AC169" s="2">
        <f t="shared" si="38"/>
        <v>24333841.687394857</v>
      </c>
      <c r="AD169" s="3">
        <f t="shared" si="10"/>
        <v>52800000</v>
      </c>
      <c r="AE169" s="2">
        <f>IF(AE167&gt;=52800000,52800000,IF(AB148=Graph!G$1*1000,AE168+Graph!G$1*1000,AC169))</f>
        <v>24333841.687394857</v>
      </c>
      <c r="AF169" s="3">
        <f t="shared" si="21"/>
        <v>24333841.687394857</v>
      </c>
      <c r="AG169" s="3">
        <f t="shared" si="29"/>
        <v>44674902.205702141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99</v>
      </c>
      <c r="C170" s="7"/>
      <c r="D170" s="2" t="e">
        <f t="shared" si="11"/>
        <v>#N/A</v>
      </c>
      <c r="E170" s="2" t="e">
        <f t="shared" si="22"/>
        <v>#N/A</v>
      </c>
      <c r="F170" s="2">
        <v>849575.69627851248</v>
      </c>
      <c r="G170" s="2">
        <f t="shared" si="41"/>
        <v>638938.14285714284</v>
      </c>
      <c r="H170" s="2">
        <f t="shared" si="39"/>
        <v>76602326.69579795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1710271.8571428519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865532.11884754896</v>
      </c>
      <c r="Q170" s="2">
        <f t="shared" si="42"/>
        <v>650000</v>
      </c>
      <c r="R170" s="2">
        <f t="shared" si="40"/>
        <v>78164180.950780183</v>
      </c>
      <c r="S170" s="2">
        <f t="shared" si="16"/>
        <v>638938.14285714924</v>
      </c>
      <c r="T170" s="2">
        <f t="shared" si="17"/>
        <v>11061.857142857043</v>
      </c>
      <c r="U170" s="2">
        <f t="shared" si="18"/>
        <v>650000</v>
      </c>
      <c r="V170" s="2">
        <f t="shared" si="34"/>
        <v>24846214.822328836</v>
      </c>
      <c r="W170" s="2">
        <f t="shared" si="19"/>
        <v>512373.13493397832</v>
      </c>
      <c r="X170" s="2">
        <f t="shared" si="6"/>
        <v>137626.86506602168</v>
      </c>
      <c r="Y170" s="2">
        <f t="shared" si="37"/>
        <v>53317966.128451318</v>
      </c>
      <c r="Z170" s="2" t="str">
        <f t="shared" si="8"/>
        <v>HERE</v>
      </c>
      <c r="AA170" s="2">
        <f>IF(Z170="HERE",Y170,AA169+Graph!$G$1*1000)</f>
        <v>53317966.128451318</v>
      </c>
      <c r="AB170" s="2">
        <f t="shared" si="20"/>
        <v>137626.86506602168</v>
      </c>
      <c r="AC170" s="2">
        <f t="shared" si="38"/>
        <v>24846214.822328836</v>
      </c>
      <c r="AD170" s="3">
        <f t="shared" si="10"/>
        <v>52800000</v>
      </c>
      <c r="AE170" s="2">
        <f>IF(AE168&gt;=52800000,52800000,IF(AB149=Graph!G$1*1000,AE169+Graph!G$1*1000,AC170))</f>
        <v>24846214.822328836</v>
      </c>
      <c r="AF170" s="3">
        <f t="shared" si="21"/>
        <v>24846214.822328836</v>
      </c>
      <c r="AG170" s="3">
        <f t="shared" si="29"/>
        <v>45057634.505702138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100</v>
      </c>
      <c r="C171" s="7"/>
      <c r="D171" s="2" t="e">
        <f t="shared" si="11"/>
        <v>#N/A</v>
      </c>
      <c r="E171" s="2" t="e">
        <f t="shared" si="22"/>
        <v>#N/A</v>
      </c>
      <c r="F171" s="2">
        <v>853590.01248499751</v>
      </c>
      <c r="G171" s="2">
        <f t="shared" si="41"/>
        <v>638938.14285714284</v>
      </c>
      <c r="H171" s="2">
        <f t="shared" si="39"/>
        <v>77241264.838655099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1721333.714285709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869648.89555820823</v>
      </c>
      <c r="Q171" s="2">
        <f t="shared" si="42"/>
        <v>650000</v>
      </c>
      <c r="R171" s="2">
        <f t="shared" si="40"/>
        <v>78814180.950780183</v>
      </c>
      <c r="S171" s="2">
        <f t="shared" si="16"/>
        <v>638938.14285714924</v>
      </c>
      <c r="T171" s="2">
        <f t="shared" si="17"/>
        <v>11061.857142857043</v>
      </c>
      <c r="U171" s="2">
        <f t="shared" si="18"/>
        <v>650000</v>
      </c>
      <c r="V171" s="2">
        <f t="shared" si="34"/>
        <v>25362602.273469269</v>
      </c>
      <c r="W171" s="2">
        <f t="shared" si="19"/>
        <v>516387.45114043355</v>
      </c>
      <c r="X171" s="2">
        <f t="shared" si="6"/>
        <v>133612.54885956645</v>
      </c>
      <c r="Y171" s="2">
        <f t="shared" si="37"/>
        <v>53451578.677310884</v>
      </c>
      <c r="Z171" s="2" t="str">
        <f t="shared" si="8"/>
        <v>HERE</v>
      </c>
      <c r="AA171" s="2">
        <f>IF(Z171="HERE",Y171,AA170+Graph!$G$1*1000)</f>
        <v>53451578.677310884</v>
      </c>
      <c r="AB171" s="2">
        <f t="shared" si="20"/>
        <v>133612.54885956645</v>
      </c>
      <c r="AC171" s="2">
        <f t="shared" si="38"/>
        <v>25362602.273469269</v>
      </c>
      <c r="AD171" s="3">
        <f t="shared" si="10"/>
        <v>52800000</v>
      </c>
      <c r="AE171" s="2">
        <f>IF(AE169&gt;=52800000,52800000,IF(AB150=Graph!G$1*1000,AE170+Graph!G$1*1000,AC171))</f>
        <v>25362602.273469269</v>
      </c>
      <c r="AF171" s="3">
        <f t="shared" si="21"/>
        <v>25362602.273469269</v>
      </c>
      <c r="AG171" s="3">
        <f t="shared" si="29"/>
        <v>45408071.905702144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101</v>
      </c>
      <c r="C172" s="7"/>
      <c r="D172" s="2" t="e">
        <f t="shared" si="11"/>
        <v>#N/A</v>
      </c>
      <c r="E172" s="2" t="e">
        <f t="shared" si="22"/>
        <v>#N/A</v>
      </c>
      <c r="F172" s="2">
        <v>857604.32869148254</v>
      </c>
      <c r="G172" s="2">
        <f t="shared" si="41"/>
        <v>638938.14285714284</v>
      </c>
      <c r="H172" s="2">
        <f t="shared" si="39"/>
        <v>77880202.981512249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1732395.571428566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873765.67226889729</v>
      </c>
      <c r="Q172" s="2">
        <f t="shared" si="42"/>
        <v>650000</v>
      </c>
      <c r="R172" s="2">
        <f t="shared" si="40"/>
        <v>79464180.950780183</v>
      </c>
      <c r="S172" s="2">
        <f t="shared" si="16"/>
        <v>638938.14285714924</v>
      </c>
      <c r="T172" s="2">
        <f t="shared" si="17"/>
        <v>11061.857142857043</v>
      </c>
      <c r="U172" s="2">
        <f t="shared" si="18"/>
        <v>650000</v>
      </c>
      <c r="V172" s="2">
        <f t="shared" si="34"/>
        <v>25883004.040816188</v>
      </c>
      <c r="W172" s="2">
        <f t="shared" si="19"/>
        <v>520401.76734691858</v>
      </c>
      <c r="X172" s="2">
        <f t="shared" si="6"/>
        <v>129598.23265308142</v>
      </c>
      <c r="Y172" s="2">
        <f t="shared" si="37"/>
        <v>53581176.909963965</v>
      </c>
      <c r="Z172" s="2" t="str">
        <f t="shared" si="8"/>
        <v>HERE</v>
      </c>
      <c r="AA172" s="2">
        <f>IF(Z172="HERE",Y172,AA171+Graph!$G$1*1000)</f>
        <v>53581176.909963965</v>
      </c>
      <c r="AB172" s="2">
        <f t="shared" si="20"/>
        <v>129598.23265308142</v>
      </c>
      <c r="AC172" s="2">
        <f t="shared" si="38"/>
        <v>25883004.040816188</v>
      </c>
      <c r="AD172" s="3">
        <f t="shared" si="10"/>
        <v>52800000</v>
      </c>
      <c r="AE172" s="2">
        <f>IF(AE170&gt;=52800000,52800000,IF(AB151=Graph!G$1*1000,AE171+Graph!G$1*1000,AC172))</f>
        <v>25883004.040816188</v>
      </c>
      <c r="AF172" s="3">
        <f t="shared" si="21"/>
        <v>25883004.040816188</v>
      </c>
      <c r="AG172" s="3">
        <f t="shared" si="29"/>
        <v>45682936.655702144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102</v>
      </c>
      <c r="C173" s="7"/>
      <c r="D173" s="2" t="e">
        <f t="shared" si="11"/>
        <v>#N/A</v>
      </c>
      <c r="E173" s="2" t="e">
        <f t="shared" si="22"/>
        <v>#N/A</v>
      </c>
      <c r="F173" s="2">
        <v>861618.64489793777</v>
      </c>
      <c r="G173" s="2">
        <f t="shared" si="41"/>
        <v>638938.14285714284</v>
      </c>
      <c r="H173" s="2">
        <f t="shared" si="39"/>
        <v>78519141.124369398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1743457.4285714231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877882.44897958636</v>
      </c>
      <c r="Q173" s="2">
        <f t="shared" si="42"/>
        <v>650000</v>
      </c>
      <c r="R173" s="2">
        <f t="shared" si="40"/>
        <v>80114180.950780183</v>
      </c>
      <c r="S173" s="2">
        <f t="shared" si="16"/>
        <v>638938.14285714924</v>
      </c>
      <c r="T173" s="2">
        <f t="shared" si="17"/>
        <v>11061.857142857043</v>
      </c>
      <c r="U173" s="2">
        <f t="shared" si="18"/>
        <v>650000</v>
      </c>
      <c r="V173" s="2">
        <f t="shared" si="34"/>
        <v>26407420.124369591</v>
      </c>
      <c r="W173" s="2">
        <f t="shared" si="19"/>
        <v>524416.08355340362</v>
      </c>
      <c r="X173" s="2">
        <f t="shared" si="6"/>
        <v>125583.91644659638</v>
      </c>
      <c r="Y173" s="2">
        <f t="shared" si="37"/>
        <v>53706760.826410562</v>
      </c>
      <c r="Z173" s="2" t="str">
        <f t="shared" si="8"/>
        <v>HERE</v>
      </c>
      <c r="AA173" s="2">
        <f>IF(Z173="HERE",Y173,AA172+Graph!$G$1*1000)</f>
        <v>53706760.826410562</v>
      </c>
      <c r="AB173" s="2">
        <f t="shared" si="20"/>
        <v>125583.91644659638</v>
      </c>
      <c r="AC173" s="2">
        <f t="shared" si="38"/>
        <v>26407420.124369591</v>
      </c>
      <c r="AD173" s="3">
        <f t="shared" si="10"/>
        <v>52800000</v>
      </c>
      <c r="AE173" s="2">
        <f>IF(AE171&gt;=52800000,52800000,IF(AB152=Graph!G$1*1000,AE172+Graph!G$1*1000,AC173))</f>
        <v>26407420.124369591</v>
      </c>
      <c r="AF173" s="3">
        <f t="shared" si="21"/>
        <v>26407420.124369591</v>
      </c>
      <c r="AG173" s="3">
        <f t="shared" si="29"/>
        <v>45858143.155702144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103</v>
      </c>
      <c r="C174" s="7"/>
      <c r="D174" s="2" t="e">
        <f t="shared" si="11"/>
        <v>#N/A</v>
      </c>
      <c r="E174" s="2" t="e">
        <f t="shared" si="22"/>
        <v>#N/A</v>
      </c>
      <c r="F174" s="2">
        <v>865632.96110442281</v>
      </c>
      <c r="G174" s="2">
        <f t="shared" si="41"/>
        <v>638938.14285714284</v>
      </c>
      <c r="H174" s="2">
        <f t="shared" si="39"/>
        <v>79158079.267226547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1754519.2857142801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881999.22569027543</v>
      </c>
      <c r="Q174" s="2">
        <f t="shared" si="42"/>
        <v>650000</v>
      </c>
      <c r="R174" s="2">
        <f t="shared" si="40"/>
        <v>80764180.950780183</v>
      </c>
      <c r="S174" s="2">
        <f t="shared" si="16"/>
        <v>638938.14285714924</v>
      </c>
      <c r="T174" s="2">
        <f t="shared" si="17"/>
        <v>11061.857142857043</v>
      </c>
      <c r="U174" s="2">
        <f t="shared" si="18"/>
        <v>650000</v>
      </c>
      <c r="V174" s="2">
        <f t="shared" si="34"/>
        <v>26935850.52412948</v>
      </c>
      <c r="W174" s="2">
        <f t="shared" si="19"/>
        <v>528430.39975988865</v>
      </c>
      <c r="X174" s="2">
        <f t="shared" si="6"/>
        <v>121569.60024011135</v>
      </c>
      <c r="Y174" s="2">
        <f t="shared" si="37"/>
        <v>53828330.426650673</v>
      </c>
      <c r="Z174" s="2" t="str">
        <f t="shared" si="8"/>
        <v>HERE</v>
      </c>
      <c r="AA174" s="2">
        <f>IF(Z174="HERE",Y174,AA173+Graph!$G$1*1000)</f>
        <v>53828330.426650673</v>
      </c>
      <c r="AB174" s="2">
        <f t="shared" si="20"/>
        <v>121569.60024011135</v>
      </c>
      <c r="AC174" s="2">
        <f t="shared" si="38"/>
        <v>26935850.52412948</v>
      </c>
      <c r="AD174" s="3">
        <f t="shared" si="10"/>
        <v>52800000</v>
      </c>
      <c r="AE174" s="2">
        <f>IF(AE172&gt;=52800000,52800000,IF(AB153=Graph!G$1*1000,AE173+Graph!G$1*1000,AC174))</f>
        <v>26935850.52412948</v>
      </c>
      <c r="AF174" s="3">
        <f t="shared" si="21"/>
        <v>26935850.52412948</v>
      </c>
      <c r="AG174" s="3">
        <f t="shared" si="29"/>
        <v>46058557.255702138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104</v>
      </c>
      <c r="C175" s="7"/>
      <c r="D175" s="2" t="e">
        <f t="shared" si="11"/>
        <v>#N/A</v>
      </c>
      <c r="E175" s="2" t="e">
        <f t="shared" si="22"/>
        <v>#N/A</v>
      </c>
      <c r="F175" s="2">
        <v>869647.27731090784</v>
      </c>
      <c r="G175" s="2">
        <f t="shared" si="41"/>
        <v>638938.14285714284</v>
      </c>
      <c r="H175" s="2">
        <f t="shared" si="39"/>
        <v>79797017.410083696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1765581.1428571371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886116.0024009645</v>
      </c>
      <c r="Q175" s="2">
        <f t="shared" si="42"/>
        <v>650000</v>
      </c>
      <c r="R175" s="2">
        <f t="shared" si="40"/>
        <v>81414180.950780183</v>
      </c>
      <c r="S175" s="2">
        <f t="shared" si="16"/>
        <v>638938.14285714924</v>
      </c>
      <c r="T175" s="2">
        <f t="shared" si="17"/>
        <v>11061.857142857043</v>
      </c>
      <c r="U175" s="2">
        <f t="shared" si="18"/>
        <v>650000</v>
      </c>
      <c r="V175" s="2">
        <f t="shared" si="34"/>
        <v>27468295.240095854</v>
      </c>
      <c r="W175" s="2">
        <f t="shared" si="19"/>
        <v>532444.71596637368</v>
      </c>
      <c r="X175" s="2">
        <f t="shared" si="6"/>
        <v>117555.28403362632</v>
      </c>
      <c r="Y175" s="2">
        <f t="shared" si="37"/>
        <v>53945885.710684299</v>
      </c>
      <c r="Z175" s="2" t="str">
        <f t="shared" si="8"/>
        <v>HERE</v>
      </c>
      <c r="AA175" s="2">
        <f>IF(Z175="HERE",Y175,AA174+Graph!$G$1*1000)</f>
        <v>53945885.710684299</v>
      </c>
      <c r="AB175" s="2">
        <f t="shared" si="20"/>
        <v>117555.28403362632</v>
      </c>
      <c r="AC175" s="2">
        <f t="shared" si="38"/>
        <v>27468295.240095854</v>
      </c>
      <c r="AD175" s="3">
        <f t="shared" si="10"/>
        <v>52800000</v>
      </c>
      <c r="AE175" s="2">
        <f>IF(AE173&gt;=52800000,52800000,IF(AB154=Graph!G$1*1000,AE174+Graph!G$1*1000,AC175))</f>
        <v>27468295.240095854</v>
      </c>
      <c r="AF175" s="3">
        <f t="shared" si="21"/>
        <v>27468295.240095854</v>
      </c>
      <c r="AG175" s="3">
        <f t="shared" si="29"/>
        <v>46327437.155702144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105</v>
      </c>
      <c r="C176" s="7"/>
      <c r="D176" s="2" t="e">
        <f t="shared" si="11"/>
        <v>#N/A</v>
      </c>
      <c r="E176" s="2" t="e">
        <f t="shared" si="22"/>
        <v>#N/A</v>
      </c>
      <c r="F176" s="2">
        <v>873661.59351739287</v>
      </c>
      <c r="G176" s="2">
        <f t="shared" si="41"/>
        <v>638938.14285714284</v>
      </c>
      <c r="H176" s="2">
        <f t="shared" si="39"/>
        <v>80435955.552940845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1776642.9999999942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890232.77911165357</v>
      </c>
      <c r="Q176" s="2">
        <f t="shared" si="42"/>
        <v>650000</v>
      </c>
      <c r="R176" s="2">
        <f t="shared" si="40"/>
        <v>82064180.950780183</v>
      </c>
      <c r="S176" s="2">
        <f t="shared" si="16"/>
        <v>638938.14285714924</v>
      </c>
      <c r="T176" s="2">
        <f t="shared" si="17"/>
        <v>11061.857142857043</v>
      </c>
      <c r="U176" s="2">
        <f t="shared" si="18"/>
        <v>650000</v>
      </c>
      <c r="V176" s="2">
        <f t="shared" si="34"/>
        <v>28004754.272268713</v>
      </c>
      <c r="W176" s="2">
        <f t="shared" si="19"/>
        <v>536459.03217285872</v>
      </c>
      <c r="X176" s="2">
        <f t="shared" si="6"/>
        <v>113540.96782714128</v>
      </c>
      <c r="Y176" s="2">
        <f t="shared" si="37"/>
        <v>54059426.678511441</v>
      </c>
      <c r="Z176" s="2" t="str">
        <f t="shared" si="8"/>
        <v>HERE</v>
      </c>
      <c r="AA176" s="2">
        <f>IF(Z176="HERE",Y176,AA175+Graph!$G$1*1000)</f>
        <v>54059426.678511441</v>
      </c>
      <c r="AB176" s="2">
        <f t="shared" si="20"/>
        <v>113540.96782714128</v>
      </c>
      <c r="AC176" s="2">
        <f t="shared" si="38"/>
        <v>28004754.272268713</v>
      </c>
      <c r="AD176" s="3">
        <f t="shared" si="10"/>
        <v>52800000</v>
      </c>
      <c r="AE176" s="2">
        <f>IF(AE174&gt;=52800000,52800000,IF(AB155=Graph!G$1*1000,AE175+Graph!G$1*1000,AC176))</f>
        <v>28004754.272268713</v>
      </c>
      <c r="AF176" s="3">
        <f t="shared" si="21"/>
        <v>28004754.272268713</v>
      </c>
      <c r="AG176" s="3">
        <f t="shared" si="29"/>
        <v>46627960.005702138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106</v>
      </c>
      <c r="C177" s="7"/>
      <c r="D177" s="2" t="e">
        <f t="shared" si="11"/>
        <v>#N/A</v>
      </c>
      <c r="E177" s="2" t="e">
        <f t="shared" si="22"/>
        <v>#N/A</v>
      </c>
      <c r="F177" s="2">
        <v>877675.90972387791</v>
      </c>
      <c r="G177" s="2">
        <f t="shared" si="41"/>
        <v>638938.14285714284</v>
      </c>
      <c r="H177" s="2">
        <f t="shared" si="39"/>
        <v>81074893.695797995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1787704.8571428512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894349.55582231283</v>
      </c>
      <c r="Q177" s="2">
        <f t="shared" si="42"/>
        <v>650000</v>
      </c>
      <c r="R177" s="2">
        <f t="shared" si="40"/>
        <v>82714180.950780183</v>
      </c>
      <c r="S177" s="2">
        <f t="shared" si="16"/>
        <v>638938.14285714924</v>
      </c>
      <c r="T177" s="2">
        <f t="shared" si="17"/>
        <v>11061.857142857043</v>
      </c>
      <c r="U177" s="2">
        <f t="shared" si="18"/>
        <v>650000</v>
      </c>
      <c r="V177" s="2">
        <f t="shared" si="34"/>
        <v>28545227.620648056</v>
      </c>
      <c r="W177" s="2">
        <f t="shared" si="19"/>
        <v>540473.34837934375</v>
      </c>
      <c r="X177" s="2">
        <f t="shared" si="6"/>
        <v>109526.65162065625</v>
      </c>
      <c r="Y177" s="2">
        <f t="shared" si="37"/>
        <v>54168953.330132097</v>
      </c>
      <c r="Z177" s="2" t="str">
        <f t="shared" si="8"/>
        <v>HERE</v>
      </c>
      <c r="AA177" s="2">
        <f>IF(Z177="HERE",Y177,AA176+Graph!$G$1*1000)</f>
        <v>54168953.330132097</v>
      </c>
      <c r="AB177" s="2">
        <f t="shared" si="20"/>
        <v>109526.65162065625</v>
      </c>
      <c r="AC177" s="2">
        <f t="shared" si="38"/>
        <v>28545227.620648056</v>
      </c>
      <c r="AD177" s="3">
        <f t="shared" si="10"/>
        <v>52800000</v>
      </c>
      <c r="AE177" s="2">
        <f>IF(AE175&gt;=52800000,52800000,IF(AB156=Graph!G$1*1000,AE176+Graph!G$1*1000,AC177))</f>
        <v>28545227.620648056</v>
      </c>
      <c r="AF177" s="3">
        <f t="shared" si="21"/>
        <v>28545227.620648056</v>
      </c>
      <c r="AG177" s="3">
        <f t="shared" si="29"/>
        <v>46825213.203865409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107</v>
      </c>
      <c r="C178" s="7"/>
      <c r="D178" s="2" t="e">
        <f t="shared" si="11"/>
        <v>#N/A</v>
      </c>
      <c r="E178" s="2" t="e">
        <f t="shared" si="22"/>
        <v>#N/A</v>
      </c>
      <c r="F178" s="2">
        <v>881690.22593036294</v>
      </c>
      <c r="G178" s="2">
        <f t="shared" si="41"/>
        <v>638938.14285714284</v>
      </c>
      <c r="H178" s="2">
        <f t="shared" si="39"/>
        <v>81713831.838655144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1798766.7142857083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898466.3325330019</v>
      </c>
      <c r="Q178" s="2">
        <f t="shared" si="42"/>
        <v>650000</v>
      </c>
      <c r="R178" s="2">
        <f t="shared" si="40"/>
        <v>83364180.950780183</v>
      </c>
      <c r="S178" s="2">
        <f t="shared" si="16"/>
        <v>638938.14285714924</v>
      </c>
      <c r="T178" s="2">
        <f t="shared" si="17"/>
        <v>11061.857142857043</v>
      </c>
      <c r="U178" s="2">
        <f t="shared" si="18"/>
        <v>650000</v>
      </c>
      <c r="V178" s="2">
        <f t="shared" si="34"/>
        <v>29089715.285233885</v>
      </c>
      <c r="W178" s="2">
        <f t="shared" si="19"/>
        <v>544487.66458582878</v>
      </c>
      <c r="X178" s="2">
        <f t="shared" si="6"/>
        <v>105512.33541417122</v>
      </c>
      <c r="Y178" s="2">
        <f t="shared" si="37"/>
        <v>54274465.665546268</v>
      </c>
      <c r="Z178" s="2" t="str">
        <f t="shared" si="8"/>
        <v>HERE</v>
      </c>
      <c r="AA178" s="2">
        <f>IF(Z178="HERE",Y178,AA177+Graph!$G$1*1000)</f>
        <v>54274465.665546268</v>
      </c>
      <c r="AB178" s="2">
        <f t="shared" si="20"/>
        <v>105512.33541417122</v>
      </c>
      <c r="AC178" s="2">
        <f t="shared" si="38"/>
        <v>29089715.285233885</v>
      </c>
      <c r="AD178" s="3">
        <f t="shared" si="10"/>
        <v>52800000</v>
      </c>
      <c r="AE178" s="2">
        <f>IF(AE176&gt;=52800000,52800000,IF(AB157=Graph!G$1*1000,AE177+Graph!G$1*1000,AC178))</f>
        <v>29089715.285233885</v>
      </c>
      <c r="AF178" s="3">
        <f t="shared" si="21"/>
        <v>29089715.285233885</v>
      </c>
      <c r="AG178" s="3">
        <f t="shared" si="29"/>
        <v>47019054.233253159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108</v>
      </c>
      <c r="C179" s="7"/>
      <c r="D179" s="2" t="e">
        <f t="shared" si="11"/>
        <v>#N/A</v>
      </c>
      <c r="E179" s="2" t="e">
        <f t="shared" si="22"/>
        <v>#N/A</v>
      </c>
      <c r="F179" s="2">
        <v>885704.54213684797</v>
      </c>
      <c r="G179" s="2">
        <f t="shared" si="41"/>
        <v>638938.14285714284</v>
      </c>
      <c r="H179" s="2">
        <f t="shared" si="39"/>
        <v>82352769.981512293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1809828.5714285653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902583.10924369097</v>
      </c>
      <c r="Q179" s="2">
        <f t="shared" si="42"/>
        <v>650000</v>
      </c>
      <c r="R179" s="2">
        <f t="shared" si="40"/>
        <v>84014180.950780183</v>
      </c>
      <c r="S179" s="2">
        <f t="shared" si="16"/>
        <v>638938.14285714924</v>
      </c>
      <c r="T179" s="2">
        <f t="shared" si="17"/>
        <v>11061.857142857043</v>
      </c>
      <c r="U179" s="2">
        <f t="shared" si="18"/>
        <v>650000</v>
      </c>
      <c r="V179" s="2">
        <f t="shared" si="34"/>
        <v>29638217.266026199</v>
      </c>
      <c r="W179" s="2">
        <f t="shared" si="19"/>
        <v>548501.98079231381</v>
      </c>
      <c r="X179" s="2">
        <f t="shared" si="6"/>
        <v>101498.01920768619</v>
      </c>
      <c r="Y179" s="2">
        <f t="shared" si="37"/>
        <v>54375963.684753954</v>
      </c>
      <c r="Z179" s="2" t="str">
        <f t="shared" si="8"/>
        <v>HERE</v>
      </c>
      <c r="AA179" s="2">
        <f>IF(Z179="HERE",Y179,AA178+Graph!$G$1*1000)</f>
        <v>54375963.684753954</v>
      </c>
      <c r="AB179" s="2">
        <f t="shared" si="20"/>
        <v>101498.01920768619</v>
      </c>
      <c r="AC179" s="2">
        <f t="shared" si="38"/>
        <v>29638217.266026199</v>
      </c>
      <c r="AD179" s="3">
        <f t="shared" si="10"/>
        <v>52800000</v>
      </c>
      <c r="AE179" s="2">
        <f>IF(AE177&gt;=52800000,52800000,IF(AB158=Graph!G$1*1000,AE178+Graph!G$1*1000,AC179))</f>
        <v>29638217.266026199</v>
      </c>
      <c r="AF179" s="3">
        <f t="shared" si="21"/>
        <v>29638217.266026199</v>
      </c>
      <c r="AG179" s="3">
        <f t="shared" si="29"/>
        <v>47209483.093865402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109</v>
      </c>
      <c r="C180" s="7"/>
      <c r="D180" s="2" t="e">
        <f t="shared" si="11"/>
        <v>#N/A</v>
      </c>
      <c r="E180" s="2" t="e">
        <f t="shared" si="22"/>
        <v>#N/A</v>
      </c>
      <c r="F180" s="2">
        <v>889718.85834333301</v>
      </c>
      <c r="G180" s="2">
        <f t="shared" si="41"/>
        <v>638938.14285714284</v>
      </c>
      <c r="H180" s="2">
        <f t="shared" si="39"/>
        <v>82991708.124369442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1820890.4285714224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906699.88595438004</v>
      </c>
      <c r="Q180" s="2">
        <f t="shared" si="42"/>
        <v>650000</v>
      </c>
      <c r="R180" s="2">
        <f t="shared" si="40"/>
        <v>84664180.950780183</v>
      </c>
      <c r="S180" s="2">
        <f t="shared" si="16"/>
        <v>638938.14285714924</v>
      </c>
      <c r="T180" s="2">
        <f t="shared" si="17"/>
        <v>11061.857142857043</v>
      </c>
      <c r="U180" s="2">
        <f t="shared" si="18"/>
        <v>650000</v>
      </c>
      <c r="V180" s="2">
        <f t="shared" si="34"/>
        <v>30190733.563024998</v>
      </c>
      <c r="W180" s="2">
        <f t="shared" si="19"/>
        <v>552516.29699879885</v>
      </c>
      <c r="X180" s="2">
        <f t="shared" si="6"/>
        <v>97483.703001201153</v>
      </c>
      <c r="Y180" s="2">
        <f t="shared" si="37"/>
        <v>54473447.387755156</v>
      </c>
      <c r="Z180" s="2" t="str">
        <f t="shared" si="8"/>
        <v>HERE</v>
      </c>
      <c r="AA180" s="2">
        <f>IF(Z180="HERE",Y180,AA179+Graph!$G$1*1000)</f>
        <v>54473447.387755156</v>
      </c>
      <c r="AB180" s="2">
        <f t="shared" si="20"/>
        <v>97483.703001201153</v>
      </c>
      <c r="AC180" s="2">
        <f t="shared" si="38"/>
        <v>30190733.563024998</v>
      </c>
      <c r="AD180" s="3">
        <f t="shared" si="10"/>
        <v>52800000</v>
      </c>
      <c r="AE180" s="2">
        <f>IF(AE178&gt;=52800000,52800000,IF(AB159=Graph!G$1*1000,AE179+Graph!G$1*1000,AC180))</f>
        <v>30190733.563024998</v>
      </c>
      <c r="AF180" s="3">
        <f t="shared" si="21"/>
        <v>30190733.563024998</v>
      </c>
      <c r="AG180" s="3">
        <f t="shared" si="29"/>
        <v>47396499.785702147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110</v>
      </c>
      <c r="C181" s="7"/>
      <c r="D181" s="2" t="e">
        <f t="shared" si="11"/>
        <v>#N/A</v>
      </c>
      <c r="E181" s="2" t="e">
        <f t="shared" si="22"/>
        <v>#N/A</v>
      </c>
      <c r="F181" s="2">
        <v>893733.17454981804</v>
      </c>
      <c r="G181" s="2">
        <f t="shared" si="41"/>
        <v>638938.14285714284</v>
      </c>
      <c r="H181" s="2">
        <f t="shared" si="39"/>
        <v>83630646.267226592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1831952.2857142794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910816.6626650691</v>
      </c>
      <c r="Q181" s="2">
        <f t="shared" si="42"/>
        <v>650000</v>
      </c>
      <c r="R181" s="2">
        <f t="shared" si="40"/>
        <v>85314180.950780183</v>
      </c>
      <c r="S181" s="2">
        <f t="shared" si="16"/>
        <v>638938.14285714924</v>
      </c>
      <c r="T181" s="2">
        <f t="shared" si="17"/>
        <v>11061.857142857043</v>
      </c>
      <c r="U181" s="2">
        <f t="shared" si="18"/>
        <v>650000</v>
      </c>
      <c r="V181" s="2">
        <f t="shared" si="34"/>
        <v>30747264.176230282</v>
      </c>
      <c r="W181" s="2">
        <f t="shared" si="19"/>
        <v>556530.61320528388</v>
      </c>
      <c r="X181" s="2">
        <f t="shared" si="6"/>
        <v>93469.38679471612</v>
      </c>
      <c r="Y181" s="2">
        <f t="shared" si="37"/>
        <v>54566916.774549872</v>
      </c>
      <c r="Z181" s="2" t="str">
        <f t="shared" si="8"/>
        <v>HERE</v>
      </c>
      <c r="AA181" s="2">
        <f>IF(Z181="HERE",Y181,AA180+Graph!$G$1*1000)</f>
        <v>54566916.774549872</v>
      </c>
      <c r="AB181" s="2">
        <f t="shared" si="20"/>
        <v>93469.38679471612</v>
      </c>
      <c r="AC181" s="2">
        <f t="shared" si="38"/>
        <v>30747264.176230282</v>
      </c>
      <c r="AD181" s="3">
        <f t="shared" si="10"/>
        <v>52800000</v>
      </c>
      <c r="AE181" s="2">
        <f>IF(AE179&gt;=52800000,52800000,IF(AB160=Graph!G$1*1000,AE180+Graph!G$1*1000,AC181))</f>
        <v>30747264.176230282</v>
      </c>
      <c r="AF181" s="3">
        <f t="shared" si="21"/>
        <v>30747264.176230282</v>
      </c>
      <c r="AG181" s="3">
        <f t="shared" si="29"/>
        <v>47580104.308763392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111</v>
      </c>
      <c r="C182" s="7"/>
      <c r="D182" s="2" t="e">
        <f t="shared" si="11"/>
        <v>#N/A</v>
      </c>
      <c r="E182" s="2" t="e">
        <f t="shared" si="22"/>
        <v>#N/A</v>
      </c>
      <c r="F182" s="2">
        <v>897747.49075630307</v>
      </c>
      <c r="G182" s="2">
        <f t="shared" si="41"/>
        <v>638938.14285714284</v>
      </c>
      <c r="H182" s="2">
        <f t="shared" si="39"/>
        <v>84269584.410083741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1843014.1428571364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914933.43937575817</v>
      </c>
      <c r="Q182" s="2">
        <f t="shared" si="42"/>
        <v>650000</v>
      </c>
      <c r="R182" s="2">
        <f t="shared" si="40"/>
        <v>85964180.950780183</v>
      </c>
      <c r="S182" s="2">
        <f t="shared" si="16"/>
        <v>638938.14285714924</v>
      </c>
      <c r="T182" s="2">
        <f t="shared" si="17"/>
        <v>11061.857142857043</v>
      </c>
      <c r="U182" s="2">
        <f t="shared" si="18"/>
        <v>650000</v>
      </c>
      <c r="V182" s="2">
        <f t="shared" si="34"/>
        <v>31307809.105642051</v>
      </c>
      <c r="W182" s="2">
        <f t="shared" si="19"/>
        <v>560544.92941176891</v>
      </c>
      <c r="X182" s="2">
        <f t="shared" si="6"/>
        <v>89455.070588231087</v>
      </c>
      <c r="Y182" s="2">
        <f t="shared" si="37"/>
        <v>54656371.845138103</v>
      </c>
      <c r="Z182" s="2" t="str">
        <f t="shared" si="8"/>
        <v>HERE</v>
      </c>
      <c r="AA182" s="2">
        <f>IF(Z182="HERE",Y182,AA181+Graph!$G$1*1000)</f>
        <v>54656371.845138103</v>
      </c>
      <c r="AB182" s="2">
        <f t="shared" si="20"/>
        <v>89455.070588231087</v>
      </c>
      <c r="AC182" s="2">
        <f t="shared" si="38"/>
        <v>31307809.105642051</v>
      </c>
      <c r="AD182" s="3">
        <f t="shared" si="10"/>
        <v>52800000</v>
      </c>
      <c r="AE182" s="2">
        <f>IF(AE180&gt;=52800000,52800000,IF(AB161=Graph!G$1*1000,AE181+Graph!G$1*1000,AC182))</f>
        <v>31307809.105642051</v>
      </c>
      <c r="AF182" s="3">
        <f t="shared" si="21"/>
        <v>31307809.105642051</v>
      </c>
      <c r="AG182" s="3">
        <f t="shared" si="29"/>
        <v>47760296.663049117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112</v>
      </c>
      <c r="C183" s="7"/>
      <c r="D183" s="2" t="e">
        <f t="shared" si="11"/>
        <v>#N/A</v>
      </c>
      <c r="E183" s="2" t="e">
        <f t="shared" si="22"/>
        <v>#N/A</v>
      </c>
      <c r="F183" s="2">
        <v>901761.80696278811</v>
      </c>
      <c r="G183" s="2">
        <f t="shared" si="41"/>
        <v>638938.14285714284</v>
      </c>
      <c r="H183" s="2">
        <f t="shared" si="39"/>
        <v>84908522.55294089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1854075.9999999935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919050.21608641744</v>
      </c>
      <c r="Q183" s="2">
        <f t="shared" si="42"/>
        <v>650000</v>
      </c>
      <c r="R183" s="2">
        <f t="shared" si="40"/>
        <v>86614180.950780183</v>
      </c>
      <c r="S183" s="2">
        <f t="shared" si="16"/>
        <v>638938.14285714924</v>
      </c>
      <c r="T183" s="2">
        <f t="shared" si="17"/>
        <v>11061.857142857043</v>
      </c>
      <c r="U183" s="2">
        <f t="shared" si="18"/>
        <v>650000</v>
      </c>
      <c r="V183" s="2">
        <f t="shared" si="34"/>
        <v>31872368.351260275</v>
      </c>
      <c r="W183" s="2">
        <f t="shared" si="19"/>
        <v>564559.24561822414</v>
      </c>
      <c r="X183" s="2">
        <f t="shared" si="6"/>
        <v>85440.754381775856</v>
      </c>
      <c r="Y183" s="2">
        <f t="shared" si="37"/>
        <v>54741812.599519879</v>
      </c>
      <c r="Z183" s="2" t="str">
        <f t="shared" si="8"/>
        <v>HERE</v>
      </c>
      <c r="AA183" s="2">
        <f>IF(Z183="HERE",Y183,AA182+Graph!$G$1*1000)</f>
        <v>54741812.599519879</v>
      </c>
      <c r="AB183" s="2">
        <f t="shared" si="20"/>
        <v>85440.754381775856</v>
      </c>
      <c r="AC183" s="2">
        <f t="shared" si="38"/>
        <v>31872368.351260275</v>
      </c>
      <c r="AD183" s="3">
        <f t="shared" si="10"/>
        <v>52800000</v>
      </c>
      <c r="AE183" s="2">
        <f>IF(AE181&gt;=52800000,52800000,IF(AB162=Graph!G$1*1000,AE182+Graph!G$1*1000,AC183))</f>
        <v>31872368.351260275</v>
      </c>
      <c r="AF183" s="3">
        <f t="shared" si="21"/>
        <v>31872368.351260275</v>
      </c>
      <c r="AG183" s="3">
        <f t="shared" si="29"/>
        <v>47937076.848559342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113</v>
      </c>
      <c r="C184" s="7"/>
      <c r="D184" s="2" t="e">
        <f t="shared" si="11"/>
        <v>#N/A</v>
      </c>
      <c r="E184" s="2" t="e">
        <f t="shared" si="22"/>
        <v>#N/A</v>
      </c>
      <c r="F184" s="2">
        <v>905776.12316927314</v>
      </c>
      <c r="G184" s="2">
        <f t="shared" si="41"/>
        <v>638938.14285714284</v>
      </c>
      <c r="H184" s="2">
        <f t="shared" si="39"/>
        <v>85547460.695798039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1865137.8571428505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923166.9927971065</v>
      </c>
      <c r="Q184" s="2">
        <f t="shared" si="42"/>
        <v>650000</v>
      </c>
      <c r="R184" s="2">
        <f t="shared" si="40"/>
        <v>87264180.950780183</v>
      </c>
      <c r="S184" s="2">
        <f t="shared" si="16"/>
        <v>638938.14285714924</v>
      </c>
      <c r="T184" s="2">
        <f t="shared" si="17"/>
        <v>11061.857142857043</v>
      </c>
      <c r="U184" s="2">
        <f t="shared" si="18"/>
        <v>650000</v>
      </c>
      <c r="V184" s="2">
        <f t="shared" si="34"/>
        <v>32440941.913084984</v>
      </c>
      <c r="W184" s="2">
        <f t="shared" si="19"/>
        <v>568573.56182470918</v>
      </c>
      <c r="X184" s="2">
        <f t="shared" si="6"/>
        <v>81426.438175290823</v>
      </c>
      <c r="Y184" s="2">
        <f t="shared" si="37"/>
        <v>54823239.037695169</v>
      </c>
      <c r="Z184" s="2" t="str">
        <f t="shared" si="8"/>
        <v>HERE</v>
      </c>
      <c r="AA184" s="2">
        <f>IF(Z184="HERE",Y184,AA183+Graph!$G$1*1000)</f>
        <v>54823239.037695169</v>
      </c>
      <c r="AB184" s="2">
        <f t="shared" si="20"/>
        <v>81426.438175290823</v>
      </c>
      <c r="AC184" s="2">
        <f t="shared" si="38"/>
        <v>32440941.913084984</v>
      </c>
      <c r="AD184" s="3">
        <f t="shared" si="10"/>
        <v>52800000</v>
      </c>
      <c r="AE184" s="2">
        <f>IF(AE182&gt;=52800000,52800000,IF(AB163=Graph!G$1*1000,AE183+Graph!G$1*1000,AC184))</f>
        <v>32440941.913084984</v>
      </c>
      <c r="AF184" s="3">
        <f t="shared" si="21"/>
        <v>32440941.913084984</v>
      </c>
      <c r="AG184" s="3">
        <f t="shared" si="29"/>
        <v>48110444.865294047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114</v>
      </c>
      <c r="C185" s="7"/>
      <c r="D185" s="2" t="e">
        <f t="shared" si="11"/>
        <v>#N/A</v>
      </c>
      <c r="E185" s="2" t="e">
        <f t="shared" si="22"/>
        <v>#N/A</v>
      </c>
      <c r="F185" s="2">
        <v>909790.43937572837</v>
      </c>
      <c r="G185" s="2">
        <f t="shared" si="41"/>
        <v>638938.14285714284</v>
      </c>
      <c r="H185" s="2">
        <f t="shared" si="39"/>
        <v>86186398.838655189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1876199.7142857076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927283.76950779557</v>
      </c>
      <c r="Q185" s="2">
        <f t="shared" si="42"/>
        <v>650000</v>
      </c>
      <c r="R185" s="2">
        <f t="shared" si="40"/>
        <v>87914180.950780183</v>
      </c>
      <c r="S185" s="2">
        <f t="shared" si="16"/>
        <v>638938.14285714924</v>
      </c>
      <c r="T185" s="2">
        <f t="shared" si="17"/>
        <v>11061.857142857043</v>
      </c>
      <c r="U185" s="2">
        <f t="shared" si="18"/>
        <v>650000</v>
      </c>
      <c r="V185" s="2">
        <f t="shared" si="34"/>
        <v>33013529.791116178</v>
      </c>
      <c r="W185" s="2">
        <f t="shared" si="19"/>
        <v>572587.87803119421</v>
      </c>
      <c r="X185" s="2">
        <f t="shared" si="6"/>
        <v>77412.12196880579</v>
      </c>
      <c r="Y185" s="2">
        <f t="shared" si="37"/>
        <v>54900651.159663975</v>
      </c>
      <c r="Z185" s="2" t="str">
        <f t="shared" si="8"/>
        <v>HERE</v>
      </c>
      <c r="AA185" s="2">
        <f>IF(Z185="HERE",Y185,AA184+Graph!$G$1*1000)</f>
        <v>54900651.159663975</v>
      </c>
      <c r="AB185" s="2">
        <f t="shared" si="20"/>
        <v>77412.12196880579</v>
      </c>
      <c r="AC185" s="2">
        <f t="shared" si="38"/>
        <v>33013529.791116178</v>
      </c>
      <c r="AD185" s="3">
        <f t="shared" si="10"/>
        <v>52800000</v>
      </c>
      <c r="AE185" s="2">
        <f>IF(AE183&gt;=52800000,52800000,IF(AB164=Graph!G$1*1000,AE184+Graph!G$1*1000,AC185))</f>
        <v>33013529.791116178</v>
      </c>
      <c r="AF185" s="3">
        <f t="shared" si="21"/>
        <v>33013529.791116178</v>
      </c>
      <c r="AG185" s="3">
        <f t="shared" si="29"/>
        <v>48280400.71325323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115</v>
      </c>
      <c r="C186" s="7"/>
      <c r="D186" s="2" t="e">
        <f t="shared" si="11"/>
        <v>#N/A</v>
      </c>
      <c r="E186" s="2" t="e">
        <f t="shared" si="22"/>
        <v>#N/A</v>
      </c>
      <c r="F186" s="2">
        <v>913804.7555822134</v>
      </c>
      <c r="G186" s="2">
        <f t="shared" si="41"/>
        <v>638938.14285714284</v>
      </c>
      <c r="H186" s="2">
        <f t="shared" si="39"/>
        <v>86825336.981512338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1887261.5714285646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931400.54621848464</v>
      </c>
      <c r="Q186" s="2">
        <f t="shared" si="42"/>
        <v>650000</v>
      </c>
      <c r="R186" s="2">
        <f t="shared" si="40"/>
        <v>88564180.950780183</v>
      </c>
      <c r="S186" s="2">
        <f t="shared" si="16"/>
        <v>638938.14285714924</v>
      </c>
      <c r="T186" s="2">
        <f t="shared" si="17"/>
        <v>11061.857142857043</v>
      </c>
      <c r="U186" s="2">
        <f t="shared" si="18"/>
        <v>650000</v>
      </c>
      <c r="V186" s="2">
        <f t="shared" si="34"/>
        <v>33590131.985353857</v>
      </c>
      <c r="W186" s="2">
        <f t="shared" si="19"/>
        <v>576602.19423767924</v>
      </c>
      <c r="X186" s="2">
        <f t="shared" si="6"/>
        <v>73397.805762320757</v>
      </c>
      <c r="Y186" s="2">
        <f t="shared" si="37"/>
        <v>54974048.965426296</v>
      </c>
      <c r="Z186" s="2" t="str">
        <f t="shared" si="8"/>
        <v>HERE</v>
      </c>
      <c r="AA186" s="2">
        <f>IF(Z186="HERE",Y186,AA185+Graph!$G$1*1000)</f>
        <v>54974048.965426296</v>
      </c>
      <c r="AB186" s="2">
        <f t="shared" si="20"/>
        <v>73397.805762320757</v>
      </c>
      <c r="AC186" s="2">
        <f t="shared" si="38"/>
        <v>33590131.985353857</v>
      </c>
      <c r="AD186" s="3">
        <f t="shared" si="10"/>
        <v>52800000</v>
      </c>
      <c r="AE186" s="2">
        <f>IF(AE184&gt;=52800000,52800000,IF(AB165=Graph!G$1*1000,AE185+Graph!G$1*1000,AC186))</f>
        <v>33590131.985353857</v>
      </c>
      <c r="AF186" s="3">
        <f t="shared" si="21"/>
        <v>33590131.985353857</v>
      </c>
      <c r="AG186" s="3">
        <f t="shared" si="29"/>
        <v>48446944.392436914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116</v>
      </c>
      <c r="C187" s="7"/>
      <c r="D187" s="2" t="e">
        <f t="shared" si="11"/>
        <v>#N/A</v>
      </c>
      <c r="E187" s="2" t="e">
        <f t="shared" si="22"/>
        <v>#N/A</v>
      </c>
      <c r="F187" s="2">
        <v>917819.07178869843</v>
      </c>
      <c r="G187" s="2">
        <f t="shared" si="41"/>
        <v>638938.14285714284</v>
      </c>
      <c r="H187" s="2">
        <f t="shared" si="39"/>
        <v>87464275.124369487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1898323.4285714217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935517.32292917371</v>
      </c>
      <c r="Q187" s="2">
        <f t="shared" si="42"/>
        <v>650000</v>
      </c>
      <c r="R187" s="2">
        <f t="shared" si="40"/>
        <v>89214180.950780183</v>
      </c>
      <c r="S187" s="2">
        <f t="shared" si="16"/>
        <v>638938.14285714924</v>
      </c>
      <c r="T187" s="2">
        <f t="shared" si="17"/>
        <v>11061.857142857043</v>
      </c>
      <c r="U187" s="2">
        <f t="shared" si="18"/>
        <v>650000</v>
      </c>
      <c r="V187" s="2">
        <f t="shared" si="34"/>
        <v>34170748.495798022</v>
      </c>
      <c r="W187" s="2">
        <f t="shared" si="19"/>
        <v>580616.51044416428</v>
      </c>
      <c r="X187" s="2">
        <f t="shared" si="6"/>
        <v>69383.489555835724</v>
      </c>
      <c r="Y187" s="2">
        <f t="shared" si="37"/>
        <v>55043432.454982132</v>
      </c>
      <c r="Z187" s="2" t="str">
        <f t="shared" si="8"/>
        <v>HERE</v>
      </c>
      <c r="AA187" s="2">
        <f>IF(Z187="HERE",Y187,AA186+Graph!$G$1*1000)</f>
        <v>55043432.454982132</v>
      </c>
      <c r="AB187" s="2">
        <f t="shared" si="20"/>
        <v>69383.489555835724</v>
      </c>
      <c r="AC187" s="2">
        <f t="shared" si="38"/>
        <v>34170748.495798022</v>
      </c>
      <c r="AD187" s="3">
        <f t="shared" si="10"/>
        <v>52800000</v>
      </c>
      <c r="AE187" s="2">
        <f>IF(AE185&gt;=52800000,52800000,IF(AB166=Graph!G$1*1000,AE186+Graph!G$1*1000,AC187))</f>
        <v>34170748.495798022</v>
      </c>
      <c r="AF187" s="3">
        <f t="shared" si="21"/>
        <v>34170748.495798022</v>
      </c>
      <c r="AG187" s="3">
        <f t="shared" si="29"/>
        <v>48610075.902845077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117</v>
      </c>
      <c r="C188" s="7"/>
      <c r="D188" s="2" t="e">
        <f t="shared" si="11"/>
        <v>#N/A</v>
      </c>
      <c r="E188" s="2" t="e">
        <f t="shared" si="22"/>
        <v>#N/A</v>
      </c>
      <c r="F188" s="2">
        <v>921833.38799518347</v>
      </c>
      <c r="G188" s="2">
        <f t="shared" si="41"/>
        <v>638938.14285714284</v>
      </c>
      <c r="H188" s="2">
        <f t="shared" si="39"/>
        <v>88103213.267226636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1909385.2857142787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939634.09963986278</v>
      </c>
      <c r="Q188" s="2">
        <f t="shared" si="42"/>
        <v>650000</v>
      </c>
      <c r="R188" s="2">
        <f t="shared" si="40"/>
        <v>89864180.950780183</v>
      </c>
      <c r="S188" s="2">
        <f t="shared" si="16"/>
        <v>638938.14285714924</v>
      </c>
      <c r="T188" s="2">
        <f t="shared" si="17"/>
        <v>11061.857142857043</v>
      </c>
      <c r="U188" s="2">
        <f t="shared" si="18"/>
        <v>650000</v>
      </c>
      <c r="V188" s="2">
        <f t="shared" si="34"/>
        <v>34755379.322448671</v>
      </c>
      <c r="W188" s="2">
        <f t="shared" si="19"/>
        <v>584630.82665064931</v>
      </c>
      <c r="X188" s="2">
        <f t="shared" si="6"/>
        <v>65369.173349350691</v>
      </c>
      <c r="Y188" s="2">
        <f t="shared" si="37"/>
        <v>55108801.628331482</v>
      </c>
      <c r="Z188" s="2" t="str">
        <f t="shared" si="8"/>
        <v>HERE</v>
      </c>
      <c r="AA188" s="2">
        <f>IF(Z188="HERE",Y188,AA187+Graph!$G$1*1000)</f>
        <v>55108801.628331482</v>
      </c>
      <c r="AB188" s="2">
        <f t="shared" si="20"/>
        <v>65369.173349350691</v>
      </c>
      <c r="AC188" s="2">
        <f t="shared" si="38"/>
        <v>34755379.322448671</v>
      </c>
      <c r="AD188" s="3">
        <f t="shared" si="10"/>
        <v>52800000</v>
      </c>
      <c r="AE188" s="2">
        <f>IF(AE186&gt;=52800000,52800000,IF(AB167=Graph!G$1*1000,AE187+Graph!G$1*1000,AC188))</f>
        <v>34755379.322448671</v>
      </c>
      <c r="AF188" s="3">
        <f t="shared" si="21"/>
        <v>34755379.322448671</v>
      </c>
      <c r="AG188" s="3">
        <f t="shared" si="29"/>
        <v>48686056.918307319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118</v>
      </c>
      <c r="C189" s="7"/>
      <c r="D189" s="2" t="e">
        <f t="shared" si="11"/>
        <v>#N/A</v>
      </c>
      <c r="E189" s="2" t="e">
        <f t="shared" si="22"/>
        <v>#N/A</v>
      </c>
      <c r="F189" s="2">
        <v>925847.7042016685</v>
      </c>
      <c r="G189" s="2">
        <f t="shared" si="41"/>
        <v>638938.14285714284</v>
      </c>
      <c r="H189" s="2">
        <f t="shared" si="39"/>
        <v>88742151.410083786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1920447.1428571357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943750.87635055184</v>
      </c>
      <c r="Q189" s="2">
        <f t="shared" si="42"/>
        <v>650000</v>
      </c>
      <c r="R189" s="2">
        <f t="shared" si="40"/>
        <v>90514180.950780183</v>
      </c>
      <c r="S189" s="2">
        <f t="shared" si="16"/>
        <v>638938.14285714924</v>
      </c>
      <c r="T189" s="2">
        <f t="shared" si="17"/>
        <v>11061.857142857043</v>
      </c>
      <c r="U189" s="2">
        <f t="shared" si="18"/>
        <v>650000</v>
      </c>
      <c r="V189" s="2">
        <f t="shared" si="34"/>
        <v>35344024.465305805</v>
      </c>
      <c r="W189" s="2">
        <f t="shared" si="19"/>
        <v>588645.14285713434</v>
      </c>
      <c r="X189" s="2">
        <f t="shared" si="6"/>
        <v>61354.857142865658</v>
      </c>
      <c r="Y189" s="2">
        <f t="shared" si="37"/>
        <v>55170156.485474348</v>
      </c>
      <c r="Z189" s="2" t="str">
        <f t="shared" si="8"/>
        <v>HERE</v>
      </c>
      <c r="AA189" s="2">
        <f>IF(Z189="HERE",Y189,AA188+Graph!$G$1*1000)</f>
        <v>55170156.485474348</v>
      </c>
      <c r="AB189" s="2">
        <f t="shared" si="20"/>
        <v>61354.857142865658</v>
      </c>
      <c r="AC189" s="2">
        <f t="shared" si="38"/>
        <v>35344024.465305805</v>
      </c>
      <c r="AD189" s="3">
        <f t="shared" si="10"/>
        <v>52800000</v>
      </c>
      <c r="AE189" s="2">
        <f>IF(AE187&gt;=52800000,52800000,IF(AB168=Graph!G$1*1000,AE188+Graph!G$1*1000,AC189))</f>
        <v>35344024.465305805</v>
      </c>
      <c r="AF189" s="3">
        <f t="shared" si="21"/>
        <v>35344024.465305805</v>
      </c>
      <c r="AG189" s="3">
        <f t="shared" si="29"/>
        <v>48711274.14343337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119</v>
      </c>
      <c r="C190" s="7"/>
      <c r="D190" s="2" t="e">
        <f t="shared" si="11"/>
        <v>#N/A</v>
      </c>
      <c r="E190" s="2" t="e">
        <f t="shared" si="22"/>
        <v>#N/A</v>
      </c>
      <c r="F190" s="2">
        <v>929862.02040815353</v>
      </c>
      <c r="G190" s="2">
        <f t="shared" si="41"/>
        <v>638938.14285714284</v>
      </c>
      <c r="H190" s="2">
        <f t="shared" si="39"/>
        <v>89381089.552940935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1931508.9999999928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947867.65306121111</v>
      </c>
      <c r="Q190" s="2">
        <f t="shared" si="42"/>
        <v>650000</v>
      </c>
      <c r="R190" s="2">
        <f t="shared" si="40"/>
        <v>91164180.950780183</v>
      </c>
      <c r="S190" s="2">
        <f t="shared" si="16"/>
        <v>638938.14285714924</v>
      </c>
      <c r="T190" s="2">
        <f t="shared" si="17"/>
        <v>11061.857142857043</v>
      </c>
      <c r="U190" s="2">
        <f t="shared" si="18"/>
        <v>650000</v>
      </c>
      <c r="V190" s="2">
        <f t="shared" si="34"/>
        <v>35936683.924369425</v>
      </c>
      <c r="W190" s="2">
        <f t="shared" si="19"/>
        <v>592659.45906361938</v>
      </c>
      <c r="X190" s="2">
        <f t="shared" si="6"/>
        <v>57340.540936380625</v>
      </c>
      <c r="Y190" s="2">
        <f t="shared" si="37"/>
        <v>55227497.026410729</v>
      </c>
      <c r="Z190" s="2" t="str">
        <f t="shared" si="8"/>
        <v>HERE</v>
      </c>
      <c r="AA190" s="2">
        <f>IF(Z190="HERE",Y190,AA189+Graph!$G$1*1000)</f>
        <v>55227497.026410729</v>
      </c>
      <c r="AB190" s="2">
        <f t="shared" si="20"/>
        <v>57340.540936380625</v>
      </c>
      <c r="AC190" s="2">
        <f t="shared" si="38"/>
        <v>35936683.924369425</v>
      </c>
      <c r="AD190" s="3">
        <f t="shared" si="10"/>
        <v>52800000</v>
      </c>
      <c r="AE190" s="2">
        <f>IF(AE188&gt;=52800000,52800000,IF(AB169=Graph!G$1*1000,AE189+Graph!G$1*1000,AC190))</f>
        <v>35936683.924369425</v>
      </c>
      <c r="AF190" s="3">
        <f t="shared" si="21"/>
        <v>35936683.924369425</v>
      </c>
      <c r="AG190" s="3">
        <f t="shared" si="29"/>
        <v>48736692.084369741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120</v>
      </c>
      <c r="C191" s="7"/>
      <c r="D191" s="2" t="e">
        <f t="shared" si="11"/>
        <v>#N/A</v>
      </c>
      <c r="E191" s="2" t="e">
        <f t="shared" si="22"/>
        <v>#N/A</v>
      </c>
      <c r="F191" s="2">
        <v>933876.33661463857</v>
      </c>
      <c r="G191" s="2">
        <f t="shared" si="41"/>
        <v>638938.14285714284</v>
      </c>
      <c r="H191" s="2">
        <f t="shared" si="39"/>
        <v>90020027.695798084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1942570.8571428498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951984.42977190018</v>
      </c>
      <c r="Q191" s="2">
        <f t="shared" si="42"/>
        <v>650000</v>
      </c>
      <c r="R191" s="2">
        <f t="shared" si="40"/>
        <v>91814180.950780183</v>
      </c>
      <c r="S191" s="2">
        <f t="shared" si="16"/>
        <v>638938.14285714924</v>
      </c>
      <c r="T191" s="2">
        <f t="shared" si="17"/>
        <v>11061.857142857043</v>
      </c>
      <c r="U191" s="2">
        <f t="shared" si="18"/>
        <v>650000</v>
      </c>
      <c r="V191" s="2">
        <f t="shared" si="34"/>
        <v>36533357.699639529</v>
      </c>
      <c r="W191" s="2">
        <f t="shared" si="19"/>
        <v>596673.77527010441</v>
      </c>
      <c r="X191" s="2">
        <f t="shared" si="6"/>
        <v>53326.224729895592</v>
      </c>
      <c r="Y191" s="2">
        <f t="shared" si="37"/>
        <v>55280823.251140624</v>
      </c>
      <c r="Z191" s="2" t="str">
        <f t="shared" si="8"/>
        <v>HERE</v>
      </c>
      <c r="AA191" s="2">
        <f>IF(Z191="HERE",Y191,AA190+Graph!$G$1*1000)</f>
        <v>55280823.251140624</v>
      </c>
      <c r="AB191" s="2">
        <f t="shared" si="20"/>
        <v>53326.224729895592</v>
      </c>
      <c r="AC191" s="2">
        <f t="shared" si="38"/>
        <v>36533357.699639529</v>
      </c>
      <c r="AD191" s="3">
        <f t="shared" si="10"/>
        <v>52800000</v>
      </c>
      <c r="AE191" s="2">
        <f>IF(AE189&gt;=52800000,52800000,IF(AB170=Graph!G$1*1000,AE190+Graph!G$1*1000,AC191))</f>
        <v>36533357.699639529</v>
      </c>
      <c r="AF191" s="3">
        <f t="shared" si="21"/>
        <v>36533357.699639529</v>
      </c>
      <c r="AG191" s="3">
        <f t="shared" si="29"/>
        <v>48762310.741116442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121</v>
      </c>
      <c r="C192" s="7"/>
      <c r="D192" s="2" t="e">
        <f t="shared" si="11"/>
        <v>#N/A</v>
      </c>
      <c r="E192" s="2" t="e">
        <f t="shared" si="22"/>
        <v>#N/A</v>
      </c>
      <c r="F192" s="2">
        <v>937890.6528211236</v>
      </c>
      <c r="G192" s="2">
        <f t="shared" si="41"/>
        <v>638938.14285714284</v>
      </c>
      <c r="H192" s="2">
        <f t="shared" si="39"/>
        <v>90658965.838655233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1953632.7142857069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956101.20648258924</v>
      </c>
      <c r="Q192" s="2">
        <f t="shared" si="42"/>
        <v>650000</v>
      </c>
      <c r="R192" s="2">
        <f t="shared" si="40"/>
        <v>92464180.950780183</v>
      </c>
      <c r="S192" s="2">
        <f t="shared" si="16"/>
        <v>638938.14285714924</v>
      </c>
      <c r="T192" s="2">
        <f t="shared" si="17"/>
        <v>11061.857142857043</v>
      </c>
      <c r="U192" s="2">
        <f t="shared" si="18"/>
        <v>650000</v>
      </c>
      <c r="V192" s="2">
        <f t="shared" si="34"/>
        <v>37134045.791116118</v>
      </c>
      <c r="W192" s="2">
        <f t="shared" si="19"/>
        <v>600688.09147658944</v>
      </c>
      <c r="X192" s="2">
        <f t="shared" si="6"/>
        <v>49311.908523410559</v>
      </c>
      <c r="Y192" s="2">
        <f t="shared" si="37"/>
        <v>55330135.159664035</v>
      </c>
      <c r="Z192" s="2" t="str">
        <f t="shared" si="8"/>
        <v>HERE</v>
      </c>
      <c r="AA192" s="2">
        <f>IF(Z192="HERE",Y192,AA191+Graph!$G$1*1000)</f>
        <v>55330135.159664035</v>
      </c>
      <c r="AB192" s="2">
        <f t="shared" si="20"/>
        <v>49311.908523410559</v>
      </c>
      <c r="AC192" s="2">
        <f t="shared" si="38"/>
        <v>37134045.791116118</v>
      </c>
      <c r="AD192" s="3">
        <f t="shared" si="10"/>
        <v>52800000</v>
      </c>
      <c r="AE192" s="2">
        <f>IF(AE190&gt;=52800000,52800000,IF(AB171=Graph!G$1*1000,AE191+Graph!G$1*1000,AC192))</f>
        <v>37134045.791116118</v>
      </c>
      <c r="AF192" s="3">
        <f t="shared" si="21"/>
        <v>37134045.791116118</v>
      </c>
      <c r="AG192" s="3">
        <f t="shared" si="29"/>
        <v>48788130.113673463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122</v>
      </c>
      <c r="C193" s="7"/>
      <c r="D193" s="2" t="e">
        <f t="shared" si="11"/>
        <v>#N/A</v>
      </c>
      <c r="E193" s="2" t="e">
        <f t="shared" si="22"/>
        <v>#N/A</v>
      </c>
      <c r="F193" s="2">
        <v>941904.96902760863</v>
      </c>
      <c r="G193" s="2">
        <f t="shared" si="41"/>
        <v>638938.14285714284</v>
      </c>
      <c r="H193" s="2">
        <f t="shared" si="39"/>
        <v>91297903.981512383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1964694.5714285639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960217.98319327831</v>
      </c>
      <c r="Q193" s="2">
        <f t="shared" si="42"/>
        <v>650000</v>
      </c>
      <c r="R193" s="2">
        <f t="shared" si="40"/>
        <v>93114180.950780183</v>
      </c>
      <c r="S193" s="2">
        <f t="shared" si="16"/>
        <v>638938.14285714924</v>
      </c>
      <c r="T193" s="2">
        <f t="shared" si="17"/>
        <v>11061.857142857043</v>
      </c>
      <c r="U193" s="2">
        <f t="shared" si="18"/>
        <v>650000</v>
      </c>
      <c r="V193" s="2">
        <f t="shared" si="34"/>
        <v>37738748.198799193</v>
      </c>
      <c r="W193" s="2">
        <f t="shared" si="19"/>
        <v>604702.40768307447</v>
      </c>
      <c r="X193" s="2">
        <f t="shared" si="6"/>
        <v>45297.592316925526</v>
      </c>
      <c r="Y193" s="2">
        <f t="shared" si="37"/>
        <v>55375432.75198096</v>
      </c>
      <c r="Z193" s="2" t="str">
        <f t="shared" si="8"/>
        <v>HERE</v>
      </c>
      <c r="AA193" s="2">
        <f>IF(Z193="HERE",Y193,AA192+Graph!$G$1*1000)</f>
        <v>55375432.75198096</v>
      </c>
      <c r="AB193" s="2">
        <f t="shared" si="20"/>
        <v>45297.592316925526</v>
      </c>
      <c r="AC193" s="2">
        <f t="shared" si="38"/>
        <v>37738748.198799193</v>
      </c>
      <c r="AD193" s="3">
        <f t="shared" si="10"/>
        <v>52800000</v>
      </c>
      <c r="AE193" s="2">
        <f>IF(AE191&gt;=52800000,52800000,IF(AB172=Graph!G$1*1000,AE192+Graph!G$1*1000,AC193))</f>
        <v>37738748.198799193</v>
      </c>
      <c r="AF193" s="3">
        <f t="shared" si="21"/>
        <v>37738748.198799193</v>
      </c>
      <c r="AG193" s="3">
        <f t="shared" si="29"/>
        <v>48814150.202040806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123</v>
      </c>
      <c r="C194" s="7"/>
      <c r="D194" s="2" t="e">
        <f t="shared" si="11"/>
        <v>#N/A</v>
      </c>
      <c r="E194" s="2" t="e">
        <f t="shared" si="22"/>
        <v>#N/A</v>
      </c>
      <c r="F194" s="2">
        <v>945919.28523409367</v>
      </c>
      <c r="G194" s="2">
        <f t="shared" si="41"/>
        <v>638938.14285714284</v>
      </c>
      <c r="H194" s="2">
        <f t="shared" si="39"/>
        <v>91936842.124369532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1975756.428571421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964334.75990396738</v>
      </c>
      <c r="Q194" s="2">
        <f t="shared" si="42"/>
        <v>650000</v>
      </c>
      <c r="R194" s="2">
        <f t="shared" si="40"/>
        <v>93764180.950780183</v>
      </c>
      <c r="S194" s="2">
        <f t="shared" si="16"/>
        <v>638938.14285714924</v>
      </c>
      <c r="T194" s="2">
        <f t="shared" si="17"/>
        <v>11061.857142857043</v>
      </c>
      <c r="U194" s="2">
        <f t="shared" si="18"/>
        <v>650000</v>
      </c>
      <c r="V194" s="2">
        <f t="shared" si="34"/>
        <v>38347464.922688752</v>
      </c>
      <c r="W194" s="2">
        <f t="shared" si="19"/>
        <v>608716.72388955951</v>
      </c>
      <c r="X194" s="2">
        <f t="shared" si="6"/>
        <v>41283.276110440493</v>
      </c>
      <c r="Y194" s="2">
        <f t="shared" si="37"/>
        <v>55416716.028091401</v>
      </c>
      <c r="Z194" s="2" t="str">
        <f t="shared" si="8"/>
        <v>HERE</v>
      </c>
      <c r="AA194" s="2">
        <f>IF(Z194="HERE",Y194,AA193+Graph!$G$1*1000)</f>
        <v>55416716.028091401</v>
      </c>
      <c r="AB194" s="2">
        <f t="shared" si="20"/>
        <v>41283.276110440493</v>
      </c>
      <c r="AC194" s="2">
        <f t="shared" si="38"/>
        <v>38347464.922688752</v>
      </c>
      <c r="AD194" s="3">
        <f t="shared" si="10"/>
        <v>52800000</v>
      </c>
      <c r="AE194" s="2">
        <f>IF(AE192&gt;=52800000,52800000,IF(AB173=Graph!G$1*1000,AE193+Graph!G$1*1000,AC194))</f>
        <v>38347464.922688752</v>
      </c>
      <c r="AF194" s="3">
        <f t="shared" si="21"/>
        <v>38347464.922688752</v>
      </c>
      <c r="AG194" s="3">
        <f t="shared" si="29"/>
        <v>48840371.006218478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124</v>
      </c>
      <c r="C195" s="7"/>
      <c r="D195" s="2" t="e">
        <f t="shared" si="11"/>
        <v>#N/A</v>
      </c>
      <c r="E195" s="2" t="e">
        <f t="shared" si="22"/>
        <v>#N/A</v>
      </c>
      <c r="F195" s="2">
        <v>949933.6014405787</v>
      </c>
      <c r="G195" s="2">
        <f t="shared" si="41"/>
        <v>638938.14285714284</v>
      </c>
      <c r="H195" s="2">
        <f t="shared" si="39"/>
        <v>92575780.267226681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1986818.285714278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968451.53661465645</v>
      </c>
      <c r="Q195" s="2">
        <f t="shared" si="42"/>
        <v>650000</v>
      </c>
      <c r="R195" s="2">
        <f t="shared" si="40"/>
        <v>94414180.950780183</v>
      </c>
      <c r="S195" s="2">
        <f t="shared" si="16"/>
        <v>638938.14285714924</v>
      </c>
      <c r="T195" s="2">
        <f t="shared" si="17"/>
        <v>11061.857142857043</v>
      </c>
      <c r="U195" s="2">
        <f t="shared" si="18"/>
        <v>650000</v>
      </c>
      <c r="V195" s="2">
        <f t="shared" si="34"/>
        <v>38960195.962784797</v>
      </c>
      <c r="W195" s="2">
        <f t="shared" si="19"/>
        <v>612731.04009604454</v>
      </c>
      <c r="X195" s="2">
        <f t="shared" si="6"/>
        <v>37268.95990395546</v>
      </c>
      <c r="Y195" s="2">
        <f t="shared" si="37"/>
        <v>55453984.987995356</v>
      </c>
      <c r="Z195" s="2" t="str">
        <f t="shared" si="8"/>
        <v>HERE</v>
      </c>
      <c r="AA195" s="2">
        <f>IF(Z195="HERE",Y195,AA194+Graph!$G$1*1000)</f>
        <v>55453984.987995356</v>
      </c>
      <c r="AB195" s="2">
        <f t="shared" si="20"/>
        <v>37268.95990395546</v>
      </c>
      <c r="AC195" s="2">
        <f t="shared" si="38"/>
        <v>38960195.962784797</v>
      </c>
      <c r="AD195" s="3">
        <f t="shared" si="10"/>
        <v>52800000</v>
      </c>
      <c r="AE195" s="2">
        <f>IF(AE193&gt;=52800000,52800000,IF(AB174=Graph!G$1*1000,AE194+Graph!G$1*1000,AC195))</f>
        <v>38960195.962784797</v>
      </c>
      <c r="AF195" s="3">
        <f t="shared" si="21"/>
        <v>38960195.962784797</v>
      </c>
      <c r="AG195" s="3">
        <f t="shared" si="29"/>
        <v>48866792.526206471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125</v>
      </c>
      <c r="C196" s="7"/>
      <c r="D196" s="2" t="e">
        <f t="shared" si="11"/>
        <v>#N/A</v>
      </c>
      <c r="E196" s="2" t="e">
        <f t="shared" si="22"/>
        <v>#N/A</v>
      </c>
      <c r="F196" s="2">
        <v>953947.91764706373</v>
      </c>
      <c r="G196" s="2">
        <f t="shared" si="41"/>
        <v>638938.14285714284</v>
      </c>
      <c r="H196" s="2">
        <f t="shared" si="39"/>
        <v>93214718.41008383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1997880.142857135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972568.31332531571</v>
      </c>
      <c r="Q196" s="2">
        <f t="shared" si="42"/>
        <v>650000</v>
      </c>
      <c r="R196" s="2">
        <f t="shared" si="40"/>
        <v>95064180.950780183</v>
      </c>
      <c r="S196" s="2">
        <f t="shared" si="16"/>
        <v>638938.14285714924</v>
      </c>
      <c r="T196" s="2">
        <f t="shared" si="17"/>
        <v>11061.857142857043</v>
      </c>
      <c r="U196" s="2">
        <f t="shared" si="18"/>
        <v>650000</v>
      </c>
      <c r="V196" s="2">
        <f t="shared" si="34"/>
        <v>39576941.319087297</v>
      </c>
      <c r="W196" s="2">
        <f t="shared" si="19"/>
        <v>616745.35630249977</v>
      </c>
      <c r="X196" s="2">
        <f t="shared" si="6"/>
        <v>33254.643697500229</v>
      </c>
      <c r="Y196" s="2">
        <f t="shared" si="37"/>
        <v>55487239.631692857</v>
      </c>
      <c r="Z196" s="2" t="str">
        <f t="shared" si="8"/>
        <v>HERE</v>
      </c>
      <c r="AA196" s="2">
        <f>IF(Z196="HERE",Y196,AA195+Graph!$G$1*1000)</f>
        <v>55487239.631692857</v>
      </c>
      <c r="AB196" s="2">
        <f t="shared" si="20"/>
        <v>33254.643697500229</v>
      </c>
      <c r="AC196" s="2">
        <f t="shared" si="38"/>
        <v>39576941.319087297</v>
      </c>
      <c r="AD196" s="3">
        <f t="shared" si="10"/>
        <v>52800000</v>
      </c>
      <c r="AE196" s="2">
        <f>IF(AE194&gt;=52800000,52800000,IF(AB175=Graph!G$1*1000,AE195+Graph!G$1*1000,AC196))</f>
        <v>39576941.319087297</v>
      </c>
      <c r="AF196" s="3">
        <f t="shared" si="21"/>
        <v>39576941.319087297</v>
      </c>
      <c r="AG196" s="3">
        <f t="shared" si="29"/>
        <v>48893414.762004793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126</v>
      </c>
      <c r="C197" s="7"/>
      <c r="D197" s="2" t="e">
        <f t="shared" si="11"/>
        <v>#N/A</v>
      </c>
      <c r="E197" s="2" t="e">
        <f t="shared" si="22"/>
        <v>#N/A</v>
      </c>
      <c r="F197" s="2">
        <v>957962.23385351896</v>
      </c>
      <c r="G197" s="2">
        <f t="shared" si="41"/>
        <v>638938.14285714284</v>
      </c>
      <c r="H197" s="2">
        <f t="shared" si="39"/>
        <v>93853656.55294098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2008941.9999999921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976685.09003600478</v>
      </c>
      <c r="Q197" s="2">
        <f t="shared" si="42"/>
        <v>650000</v>
      </c>
      <c r="R197" s="2">
        <f t="shared" si="40"/>
        <v>95714180.950780183</v>
      </c>
      <c r="S197" s="2">
        <f t="shared" si="16"/>
        <v>638938.14285714924</v>
      </c>
      <c r="T197" s="2">
        <f t="shared" si="17"/>
        <v>11061.857142857043</v>
      </c>
      <c r="U197" s="2">
        <f t="shared" si="18"/>
        <v>650000</v>
      </c>
      <c r="V197" s="2">
        <f t="shared" si="34"/>
        <v>40197700.991596282</v>
      </c>
      <c r="W197" s="2">
        <f t="shared" si="19"/>
        <v>620759.6725089848</v>
      </c>
      <c r="X197" s="2">
        <f t="shared" si="6"/>
        <v>29240.327491015196</v>
      </c>
      <c r="Y197" s="2">
        <f t="shared" si="37"/>
        <v>55516479.959183872</v>
      </c>
      <c r="Z197" s="2" t="str">
        <f t="shared" si="8"/>
        <v>HERE</v>
      </c>
      <c r="AA197" s="2">
        <f>IF(Z197="HERE",Y197,AA196+Graph!$G$1*1000)</f>
        <v>55516479.959183872</v>
      </c>
      <c r="AB197" s="2">
        <f t="shared" si="20"/>
        <v>29240.327491015196</v>
      </c>
      <c r="AC197" s="2">
        <f t="shared" si="38"/>
        <v>40197700.991596282</v>
      </c>
      <c r="AD197" s="3">
        <f t="shared" si="10"/>
        <v>52800000</v>
      </c>
      <c r="AE197" s="2">
        <f>IF(AE195&gt;=52800000,52800000,IF(AB176=Graph!G$1*1000,AE196+Graph!G$1*1000,AC197))</f>
        <v>40197700.991596282</v>
      </c>
      <c r="AF197" s="3">
        <f t="shared" si="21"/>
        <v>40197700.991596282</v>
      </c>
      <c r="AG197" s="3">
        <f t="shared" si="29"/>
        <v>48920237.713613436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127</v>
      </c>
      <c r="C198" s="7"/>
      <c r="D198" s="2" t="e">
        <f t="shared" si="11"/>
        <v>#N/A</v>
      </c>
      <c r="E198" s="2" t="e">
        <f t="shared" si="22"/>
        <v>#N/A</v>
      </c>
      <c r="F198" s="2">
        <v>961976.550060004</v>
      </c>
      <c r="G198" s="2">
        <f t="shared" si="41"/>
        <v>638938.14285714284</v>
      </c>
      <c r="H198" s="2">
        <f t="shared" si="39"/>
        <v>94492594.695798129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2020003.8571428491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980801.86674669385</v>
      </c>
      <c r="Q198" s="2">
        <f t="shared" si="42"/>
        <v>650000</v>
      </c>
      <c r="R198" s="2">
        <f t="shared" si="40"/>
        <v>96364180.950780183</v>
      </c>
      <c r="S198" s="2">
        <f t="shared" si="16"/>
        <v>638938.14285714924</v>
      </c>
      <c r="T198" s="2">
        <f t="shared" si="17"/>
        <v>11061.857142857043</v>
      </c>
      <c r="U198" s="2">
        <f t="shared" si="18"/>
        <v>650000</v>
      </c>
      <c r="V198" s="2">
        <f t="shared" si="34"/>
        <v>40822474.980311751</v>
      </c>
      <c r="W198" s="2">
        <f t="shared" si="19"/>
        <v>624773.98871546984</v>
      </c>
      <c r="X198" s="2">
        <f t="shared" si="6"/>
        <v>25226.011284530163</v>
      </c>
      <c r="Y198" s="2">
        <f t="shared" si="37"/>
        <v>55541705.970468402</v>
      </c>
      <c r="Z198" s="2" t="str">
        <f t="shared" si="8"/>
        <v>HERE</v>
      </c>
      <c r="AA198" s="2">
        <f>IF(Z198="HERE",Y198,AA197+Graph!$G$1*1000)</f>
        <v>55541705.970468402</v>
      </c>
      <c r="AB198" s="2">
        <f t="shared" si="20"/>
        <v>25226.011284530163</v>
      </c>
      <c r="AC198" s="2">
        <f t="shared" si="38"/>
        <v>40822474.980311751</v>
      </c>
      <c r="AD198" s="3">
        <f t="shared" si="10"/>
        <v>52800000</v>
      </c>
      <c r="AE198" s="2">
        <f>IF(AE196&gt;=52800000,52800000,IF(AB177=Graph!G$1*1000,AE197+Graph!G$1*1000,AC198))</f>
        <v>40822474.980311751</v>
      </c>
      <c r="AF198" s="3">
        <f t="shared" si="21"/>
        <v>40822474.980311751</v>
      </c>
      <c r="AG198" s="3">
        <f t="shared" si="29"/>
        <v>48947261.3810324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128</v>
      </c>
      <c r="C199" s="7"/>
      <c r="D199" s="2" t="e">
        <f t="shared" si="11"/>
        <v>#N/A</v>
      </c>
      <c r="E199" s="2" t="e">
        <f t="shared" si="22"/>
        <v>#N/A</v>
      </c>
      <c r="F199" s="2">
        <v>965990.86626648903</v>
      </c>
      <c r="G199" s="2">
        <f t="shared" si="41"/>
        <v>638938.14285714284</v>
      </c>
      <c r="H199" s="2">
        <f t="shared" si="39"/>
        <v>95131532.838655278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2031065.7142857062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984918.64345738292</v>
      </c>
      <c r="Q199" s="2">
        <f t="shared" si="42"/>
        <v>650000</v>
      </c>
      <c r="R199" s="2">
        <f t="shared" si="40"/>
        <v>97014180.950780183</v>
      </c>
      <c r="S199" s="2">
        <f t="shared" si="16"/>
        <v>638938.14285714924</v>
      </c>
      <c r="T199" s="2">
        <f t="shared" si="17"/>
        <v>11061.857142857043</v>
      </c>
      <c r="U199" s="2">
        <f t="shared" si="18"/>
        <v>650000</v>
      </c>
      <c r="V199" s="2">
        <f t="shared" si="34"/>
        <v>41451263.285233706</v>
      </c>
      <c r="W199" s="2">
        <f t="shared" si="19"/>
        <v>628788.30492195487</v>
      </c>
      <c r="X199" s="2">
        <f t="shared" si="6"/>
        <v>21211.69507804513</v>
      </c>
      <c r="Y199" s="2">
        <f t="shared" si="37"/>
        <v>55562917.665546447</v>
      </c>
      <c r="Z199" s="2" t="str">
        <f t="shared" si="8"/>
        <v>HERE</v>
      </c>
      <c r="AA199" s="2">
        <f>IF(Z199="HERE",Y199,AA198+Graph!$G$1*1000)</f>
        <v>55562917.665546447</v>
      </c>
      <c r="AB199" s="2">
        <f t="shared" si="20"/>
        <v>21211.69507804513</v>
      </c>
      <c r="AC199" s="2">
        <f t="shared" si="38"/>
        <v>41451263.285233706</v>
      </c>
      <c r="AD199" s="3">
        <f t="shared" si="10"/>
        <v>52800000</v>
      </c>
      <c r="AE199" s="2">
        <f>IF(AE197&gt;=52800000,52800000,IF(AB178=Graph!G$1*1000,AE198+Graph!G$1*1000,AC199))</f>
        <v>41451263.285233706</v>
      </c>
      <c r="AF199" s="3">
        <f t="shared" si="21"/>
        <v>41451263.285233706</v>
      </c>
      <c r="AG199" s="3">
        <f t="shared" si="29"/>
        <v>48974485.764261693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129</v>
      </c>
      <c r="C200" s="7"/>
      <c r="D200" s="2" t="e">
        <f t="shared" si="11"/>
        <v>#N/A</v>
      </c>
      <c r="E200" s="2" t="e">
        <f t="shared" si="22"/>
        <v>#N/A</v>
      </c>
      <c r="F200" s="2">
        <v>970005.18247297406</v>
      </c>
      <c r="G200" s="2">
        <f t="shared" si="41"/>
        <v>638938.14285714284</v>
      </c>
      <c r="H200" s="2">
        <f t="shared" si="39"/>
        <v>95770470.981512427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2042127.5714285632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989035.42016807199</v>
      </c>
      <c r="Q200" s="2">
        <f t="shared" si="42"/>
        <v>650000</v>
      </c>
      <c r="R200" s="2">
        <f t="shared" si="40"/>
        <v>97664180.950780183</v>
      </c>
      <c r="S200" s="2">
        <f t="shared" si="16"/>
        <v>638938.14285714924</v>
      </c>
      <c r="T200" s="2">
        <f t="shared" si="17"/>
        <v>11061.857142857043</v>
      </c>
      <c r="U200" s="2">
        <f t="shared" si="18"/>
        <v>650000</v>
      </c>
      <c r="V200" s="2">
        <f t="shared" si="34"/>
        <v>42084065.906362146</v>
      </c>
      <c r="W200" s="2">
        <f t="shared" si="19"/>
        <v>632802.6211284399</v>
      </c>
      <c r="X200" s="2">
        <f t="shared" si="6"/>
        <v>17197.378871560097</v>
      </c>
      <c r="Y200" s="2">
        <f t="shared" si="37"/>
        <v>55580115.044418007</v>
      </c>
      <c r="Z200" s="2" t="str">
        <f t="shared" si="8"/>
        <v>HERE</v>
      </c>
      <c r="AA200" s="2">
        <f>IF(Z200="HERE",Y200,AA199+Graph!$G$1*1000)</f>
        <v>55580115.044418007</v>
      </c>
      <c r="AB200" s="2">
        <f t="shared" si="20"/>
        <v>17197.378871560097</v>
      </c>
      <c r="AC200" s="2">
        <f t="shared" si="38"/>
        <v>42084065.906362146</v>
      </c>
      <c r="AD200" s="3">
        <f t="shared" si="10"/>
        <v>52800000</v>
      </c>
      <c r="AE200" s="2">
        <f>IF(AE198&gt;=52800000,52800000,IF(AB179=Graph!G$1*1000,AE199+Graph!G$1*1000,AC200))</f>
        <v>42084065.906362146</v>
      </c>
      <c r="AF200" s="3">
        <f t="shared" si="21"/>
        <v>42084065.906362146</v>
      </c>
      <c r="AG200" s="3">
        <f t="shared" si="29"/>
        <v>49001910.863301307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130</v>
      </c>
      <c r="C201" s="7"/>
      <c r="D201" s="2" t="e">
        <f t="shared" si="11"/>
        <v>#N/A</v>
      </c>
      <c r="E201" s="2" t="e">
        <f t="shared" si="22"/>
        <v>#N/A</v>
      </c>
      <c r="F201" s="2">
        <v>974019.4986794591</v>
      </c>
      <c r="G201" s="2">
        <f t="shared" si="41"/>
        <v>638938.14285714284</v>
      </c>
      <c r="H201" s="2">
        <f t="shared" si="39"/>
        <v>96409409.124369577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2053189.4285714203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993152.19687876105</v>
      </c>
      <c r="Q201" s="2">
        <f t="shared" si="42"/>
        <v>650000</v>
      </c>
      <c r="R201" s="2">
        <f t="shared" si="40"/>
        <v>98314180.950780183</v>
      </c>
      <c r="S201" s="2">
        <f t="shared" si="16"/>
        <v>638938.14285714924</v>
      </c>
      <c r="T201" s="2">
        <f t="shared" si="17"/>
        <v>11061.857142857043</v>
      </c>
      <c r="U201" s="2">
        <f t="shared" si="18"/>
        <v>650000</v>
      </c>
      <c r="V201" s="2">
        <f t="shared" si="34"/>
        <v>42720882.843697071</v>
      </c>
      <c r="W201" s="2">
        <f t="shared" si="19"/>
        <v>636816.93733492494</v>
      </c>
      <c r="X201" s="2">
        <f t="shared" si="6"/>
        <v>13183.062665075064</v>
      </c>
      <c r="Y201" s="2">
        <f t="shared" si="37"/>
        <v>55593298.107083082</v>
      </c>
      <c r="Z201" s="2" t="str">
        <f t="shared" si="8"/>
        <v>HERE</v>
      </c>
      <c r="AA201" s="2">
        <f>IF(Z201="HERE",Y201,AA200+Graph!$G$1*1000)</f>
        <v>55593298.107083082</v>
      </c>
      <c r="AB201" s="2">
        <f t="shared" si="20"/>
        <v>13183.062665075064</v>
      </c>
      <c r="AC201" s="2">
        <f t="shared" si="38"/>
        <v>42720882.843697071</v>
      </c>
      <c r="AD201" s="3">
        <f t="shared" si="10"/>
        <v>52800000</v>
      </c>
      <c r="AE201" s="2">
        <f>IF(AE199&gt;=52800000,52800000,IF(AB180=Graph!G$1*1000,AE200+Graph!G$1*1000,AC201))</f>
        <v>42720882.843697071</v>
      </c>
      <c r="AF201" s="3">
        <f t="shared" si="21"/>
        <v>42720882.843697071</v>
      </c>
      <c r="AG201" s="3">
        <f t="shared" si="29"/>
        <v>49029536.67815125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131</v>
      </c>
      <c r="C202" s="7"/>
      <c r="D202" s="2" t="e">
        <f t="shared" si="11"/>
        <v>#N/A</v>
      </c>
      <c r="E202" s="2" t="e">
        <f t="shared" si="22"/>
        <v>#N/A</v>
      </c>
      <c r="F202" s="2">
        <v>978033.81488594413</v>
      </c>
      <c r="G202" s="2">
        <f t="shared" si="41"/>
        <v>638938.14285714284</v>
      </c>
      <c r="H202" s="2">
        <f t="shared" si="39"/>
        <v>97048347.267226726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2064251.2857142773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997268.97358942032</v>
      </c>
      <c r="Q202" s="2">
        <f t="shared" si="42"/>
        <v>650000</v>
      </c>
      <c r="R202" s="2">
        <f t="shared" si="40"/>
        <v>98964180.950780183</v>
      </c>
      <c r="S202" s="2">
        <f t="shared" si="16"/>
        <v>638938.14285714924</v>
      </c>
      <c r="T202" s="2">
        <f t="shared" si="17"/>
        <v>11061.857142857043</v>
      </c>
      <c r="U202" s="2">
        <f t="shared" si="18"/>
        <v>650000</v>
      </c>
      <c r="V202" s="2">
        <f t="shared" si="34"/>
        <v>43361714.097238481</v>
      </c>
      <c r="W202" s="2">
        <f t="shared" si="19"/>
        <v>640831.25354140997</v>
      </c>
      <c r="X202" s="2">
        <f t="shared" si="6"/>
        <v>9168.7464585900307</v>
      </c>
      <c r="Y202" s="2">
        <f t="shared" si="37"/>
        <v>55602466.853541672</v>
      </c>
      <c r="Z202" s="2" t="str">
        <f t="shared" si="8"/>
        <v>HERE</v>
      </c>
      <c r="AA202" s="2">
        <f>IF(Z202="HERE",Y202,AA201+Graph!$G$1*1000)</f>
        <v>55602466.853541672</v>
      </c>
      <c r="AB202" s="2">
        <f t="shared" si="20"/>
        <v>9168.7464585900307</v>
      </c>
      <c r="AC202" s="2">
        <f t="shared" si="38"/>
        <v>43361714.097238481</v>
      </c>
      <c r="AD202" s="3">
        <f t="shared" si="10"/>
        <v>52800000</v>
      </c>
      <c r="AE202" s="2">
        <f>IF(AE200&gt;=52800000,52800000,IF(AB181=Graph!G$1*1000,AE201+Graph!G$1*1000,AC202))</f>
        <v>43361714.097238481</v>
      </c>
      <c r="AF202" s="3">
        <f t="shared" si="21"/>
        <v>43361714.097238481</v>
      </c>
      <c r="AG202" s="3">
        <f t="shared" si="29"/>
        <v>49057363.208811514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132</v>
      </c>
      <c r="C203" s="7"/>
      <c r="D203" s="2" t="e">
        <f t="shared" si="11"/>
        <v>#N/A</v>
      </c>
      <c r="E203" s="2" t="e">
        <f t="shared" si="22"/>
        <v>#N/A</v>
      </c>
      <c r="F203" s="2">
        <v>982048.13109242916</v>
      </c>
      <c r="G203" s="2">
        <f t="shared" si="41"/>
        <v>638938.14285714284</v>
      </c>
      <c r="H203" s="2">
        <f t="shared" si="39"/>
        <v>97687285.410083875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2075313.1428571343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1001385.7503001094</v>
      </c>
      <c r="Q203" s="2">
        <f t="shared" si="42"/>
        <v>650000</v>
      </c>
      <c r="R203" s="2">
        <f t="shared" si="40"/>
        <v>99614180.950780183</v>
      </c>
      <c r="S203" s="2">
        <f t="shared" si="16"/>
        <v>638938.14285714924</v>
      </c>
      <c r="T203" s="2">
        <f t="shared" si="17"/>
        <v>11061.857142857043</v>
      </c>
      <c r="U203" s="2">
        <f t="shared" si="18"/>
        <v>650000</v>
      </c>
      <c r="V203" s="2">
        <f t="shared" si="34"/>
        <v>44006559.666986376</v>
      </c>
      <c r="W203" s="2">
        <f t="shared" si="19"/>
        <v>644845.569747895</v>
      </c>
      <c r="X203" s="2">
        <f t="shared" si="6"/>
        <v>5154.4302521049976</v>
      </c>
      <c r="Y203" s="2">
        <f t="shared" si="37"/>
        <v>55607621.283793777</v>
      </c>
      <c r="Z203" s="2" t="str">
        <f t="shared" si="8"/>
        <v>HERE</v>
      </c>
      <c r="AA203" s="2">
        <f>IF(Z203="HERE",Y203,AA202+Graph!$G$1*1000)</f>
        <v>55607621.283793777</v>
      </c>
      <c r="AB203" s="2">
        <f t="shared" si="20"/>
        <v>5154.4302521049976</v>
      </c>
      <c r="AC203" s="2">
        <f t="shared" si="38"/>
        <v>44006559.666986376</v>
      </c>
      <c r="AD203" s="3">
        <f t="shared" si="10"/>
        <v>52800000</v>
      </c>
      <c r="AE203" s="2">
        <f>IF(AE201&gt;=52800000,52800000,IF(AB182=Graph!G$1*1000,AE202+Graph!G$1*1000,AC203))</f>
        <v>44006559.666986376</v>
      </c>
      <c r="AF203" s="3">
        <f t="shared" si="21"/>
        <v>44006559.666986376</v>
      </c>
      <c r="AG203" s="3">
        <f t="shared" si="29"/>
        <v>49085390.4552821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133</v>
      </c>
      <c r="C204" s="7"/>
      <c r="D204" s="2" t="e">
        <f t="shared" si="11"/>
        <v>#N/A</v>
      </c>
      <c r="E204" s="2" t="e">
        <f t="shared" si="22"/>
        <v>#N/A</v>
      </c>
      <c r="F204" s="2">
        <v>986062.44729891419</v>
      </c>
      <c r="G204" s="2">
        <f t="shared" si="41"/>
        <v>638938.14285714284</v>
      </c>
      <c r="H204" s="2">
        <f t="shared" si="39"/>
        <v>98326223.552941024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2086374.9999999914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1005502.5270107985</v>
      </c>
      <c r="Q204" s="2">
        <f t="shared" si="42"/>
        <v>650000</v>
      </c>
      <c r="R204" s="2">
        <f t="shared" si="40"/>
        <v>100264180.95078018</v>
      </c>
      <c r="S204" s="2">
        <f t="shared" si="16"/>
        <v>638938.14285714924</v>
      </c>
      <c r="T204" s="2">
        <f t="shared" si="17"/>
        <v>11061.857142857043</v>
      </c>
      <c r="U204" s="2">
        <f t="shared" si="18"/>
        <v>650000</v>
      </c>
      <c r="V204" s="2">
        <f t="shared" si="34"/>
        <v>44655419.552940756</v>
      </c>
      <c r="W204" s="2">
        <f t="shared" si="19"/>
        <v>648859.88595438004</v>
      </c>
      <c r="X204" s="2">
        <f t="shared" si="6"/>
        <v>1140.1140456199646</v>
      </c>
      <c r="Y204" s="2">
        <f t="shared" si="37"/>
        <v>55608761.397839397</v>
      </c>
      <c r="Z204" s="2" t="str">
        <f t="shared" si="8"/>
        <v>HERE</v>
      </c>
      <c r="AA204" s="2">
        <f>IF(Z204="HERE",Y204,AA203+Graph!$G$1*1000)</f>
        <v>55608761.397839397</v>
      </c>
      <c r="AB204" s="2">
        <f t="shared" si="20"/>
        <v>1140.1140456199646</v>
      </c>
      <c r="AC204" s="2">
        <f t="shared" si="38"/>
        <v>44655419.552940756</v>
      </c>
      <c r="AD204" s="3">
        <f t="shared" si="10"/>
        <v>52800000</v>
      </c>
      <c r="AE204" s="2">
        <f>IF(AE202&gt;=52800000,52800000,IF(AB183=Graph!G$1*1000,AE203+Graph!G$1*1000,AC204))</f>
        <v>44655419.552940756</v>
      </c>
      <c r="AF204" s="3">
        <f t="shared" si="21"/>
        <v>44655419.552940756</v>
      </c>
      <c r="AG204" s="3">
        <f t="shared" si="29"/>
        <v>49113618.417563014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134</v>
      </c>
      <c r="C205" s="7"/>
      <c r="D205" s="2" t="e">
        <f t="shared" si="11"/>
        <v>#N/A</v>
      </c>
      <c r="E205" s="2" t="e">
        <f t="shared" si="22"/>
        <v>#N/A</v>
      </c>
      <c r="F205" s="2">
        <v>990076.76350539923</v>
      </c>
      <c r="G205" s="2">
        <f t="shared" si="41"/>
        <v>638938.14285714284</v>
      </c>
      <c r="H205" s="2">
        <f t="shared" si="39"/>
        <v>98965161.695798174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2097436.8571428484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1009619.3037214875</v>
      </c>
      <c r="Q205" s="2">
        <f t="shared" si="42"/>
        <v>650000</v>
      </c>
      <c r="R205" s="2">
        <f t="shared" si="40"/>
        <v>100914180.95078018</v>
      </c>
      <c r="S205" s="2">
        <f t="shared" si="16"/>
        <v>638938.14285714924</v>
      </c>
      <c r="T205" s="2">
        <f t="shared" si="17"/>
        <v>11061.857142857043</v>
      </c>
      <c r="U205" s="2">
        <f t="shared" si="18"/>
        <v>650000</v>
      </c>
      <c r="V205" s="2">
        <f t="shared" si="34"/>
        <v>45294357.695797898</v>
      </c>
      <c r="W205" s="2">
        <f t="shared" si="19"/>
        <v>638938.14285714179</v>
      </c>
      <c r="X205" s="2">
        <f t="shared" si="6"/>
        <v>11061.857142858207</v>
      </c>
      <c r="Y205" s="2">
        <f t="shared" si="37"/>
        <v>55619823.254982255</v>
      </c>
      <c r="Z205" s="2" t="str">
        <f t="shared" si="8"/>
        <v>HERE</v>
      </c>
      <c r="AA205" s="2">
        <f>IF(Z205="HERE",Y205,AA204+Graph!$G$1*1000)</f>
        <v>55619823.254982255</v>
      </c>
      <c r="AB205" s="2">
        <f t="shared" si="20"/>
        <v>11061.857142858207</v>
      </c>
      <c r="AC205" s="2">
        <f t="shared" si="38"/>
        <v>45294357.695797898</v>
      </c>
      <c r="AD205" s="3">
        <f t="shared" si="10"/>
        <v>52800000</v>
      </c>
      <c r="AE205" s="2">
        <f>IF(AE203&gt;=52800000,52800000,IF(AB184=Graph!G$1*1000,AE204+Graph!G$1*1000,AC205))</f>
        <v>45294357.695797898</v>
      </c>
      <c r="AF205" s="3">
        <f t="shared" si="21"/>
        <v>45294357.695797898</v>
      </c>
      <c r="AG205" s="3">
        <f t="shared" si="29"/>
        <v>49142047.095654249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135</v>
      </c>
      <c r="C206" s="7"/>
      <c r="D206" s="2" t="e">
        <f t="shared" si="11"/>
        <v>#N/A</v>
      </c>
      <c r="E206" s="2" t="e">
        <f t="shared" si="22"/>
        <v>#N/A</v>
      </c>
      <c r="F206" s="2">
        <v>994091.07971188426</v>
      </c>
      <c r="G206" s="2">
        <f t="shared" si="41"/>
        <v>638938.14285714284</v>
      </c>
      <c r="H206" s="2">
        <f t="shared" si="39"/>
        <v>99604099.838655323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2108498.7142857057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1013736.0804321766</v>
      </c>
      <c r="Q206" s="2">
        <f t="shared" si="42"/>
        <v>650000</v>
      </c>
      <c r="R206" s="2">
        <f t="shared" si="40"/>
        <v>101564180.95078018</v>
      </c>
      <c r="S206" s="2">
        <f t="shared" si="16"/>
        <v>638938.14285714924</v>
      </c>
      <c r="T206" s="2">
        <f t="shared" si="17"/>
        <v>11061.857142857276</v>
      </c>
      <c r="U206" s="2">
        <f t="shared" si="18"/>
        <v>650000</v>
      </c>
      <c r="V206" s="2">
        <f t="shared" si="34"/>
        <v>45933295.83865504</v>
      </c>
      <c r="W206" s="2">
        <f t="shared" si="19"/>
        <v>638938.14285714179</v>
      </c>
      <c r="X206" s="2">
        <f t="shared" si="6"/>
        <v>11061.857142858207</v>
      </c>
      <c r="Y206" s="2">
        <f t="shared" si="37"/>
        <v>55630885.112125114</v>
      </c>
      <c r="Z206" s="2" t="str">
        <f t="shared" si="8"/>
        <v>HERE</v>
      </c>
      <c r="AA206" s="2">
        <f>IF(Z206="HERE",Y206,AA205+Graph!$G$1*1000)</f>
        <v>55630885.112125114</v>
      </c>
      <c r="AB206" s="2">
        <f t="shared" si="20"/>
        <v>11061.857142858207</v>
      </c>
      <c r="AC206" s="2">
        <f t="shared" si="38"/>
        <v>45933295.83865504</v>
      </c>
      <c r="AD206" s="3">
        <f t="shared" si="10"/>
        <v>52800000</v>
      </c>
      <c r="AE206" s="2">
        <f>IF(AE204&gt;=52800000,52800000,IF(AB185=Graph!G$1*1000,AE205+Graph!G$1*1000,AC206))</f>
        <v>45933295.83865504</v>
      </c>
      <c r="AF206" s="3">
        <f t="shared" si="21"/>
        <v>45933295.83865504</v>
      </c>
      <c r="AG206" s="3">
        <f t="shared" si="29"/>
        <v>49170676.489555806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136</v>
      </c>
      <c r="C207" s="7"/>
      <c r="D207" s="2" t="e">
        <f t="shared" si="11"/>
        <v>#N/A</v>
      </c>
      <c r="E207" s="2" t="e">
        <f t="shared" si="22"/>
        <v>#N/A</v>
      </c>
      <c r="F207" s="2">
        <v>998105.39591836929</v>
      </c>
      <c r="G207" s="2">
        <f t="shared" si="41"/>
        <v>638938.14285714284</v>
      </c>
      <c r="H207" s="2">
        <f t="shared" si="39"/>
        <v>100243037.98151247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2119560.571428563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1017852.8571428657</v>
      </c>
      <c r="Q207" s="2">
        <f t="shared" si="42"/>
        <v>650000</v>
      </c>
      <c r="R207" s="2">
        <f t="shared" si="40"/>
        <v>102214180.95078018</v>
      </c>
      <c r="S207" s="2">
        <f t="shared" si="16"/>
        <v>638938.14285714924</v>
      </c>
      <c r="T207" s="2">
        <f t="shared" si="17"/>
        <v>11061.857142857276</v>
      </c>
      <c r="U207" s="2">
        <f t="shared" si="18"/>
        <v>650000</v>
      </c>
      <c r="V207" s="2">
        <f t="shared" si="34"/>
        <v>46572233.981512181</v>
      </c>
      <c r="W207" s="2">
        <f t="shared" si="19"/>
        <v>638938.14285714179</v>
      </c>
      <c r="X207" s="2">
        <f t="shared" si="6"/>
        <v>11061.857142858207</v>
      </c>
      <c r="Y207" s="2">
        <f t="shared" si="37"/>
        <v>55641946.969267972</v>
      </c>
      <c r="Z207" s="2" t="str">
        <f t="shared" si="8"/>
        <v>HERE</v>
      </c>
      <c r="AA207" s="2">
        <f>IF(Z207="HERE",Y207,AA206+Graph!$G$1*1000)</f>
        <v>55641946.969267972</v>
      </c>
      <c r="AB207" s="2">
        <f t="shared" si="20"/>
        <v>11061.857142858207</v>
      </c>
      <c r="AC207" s="2">
        <f t="shared" si="38"/>
        <v>46572233.981512181</v>
      </c>
      <c r="AD207" s="3">
        <f t="shared" si="10"/>
        <v>52800000</v>
      </c>
      <c r="AE207" s="2">
        <f>IF(AE205&gt;=52800000,52800000,IF(AB186=Graph!G$1*1000,AE206+Graph!G$1*1000,AC207))</f>
        <v>46572233.981512181</v>
      </c>
      <c r="AF207" s="3">
        <f t="shared" si="21"/>
        <v>46572233.981512181</v>
      </c>
      <c r="AG207" s="3">
        <f t="shared" si="29"/>
        <v>49199506.599267691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137</v>
      </c>
      <c r="C208" s="7"/>
      <c r="D208" s="2" t="e">
        <f t="shared" si="11"/>
        <v>#N/A</v>
      </c>
      <c r="E208" s="2" t="e">
        <f t="shared" si="22"/>
        <v>#N/A</v>
      </c>
      <c r="F208" s="2">
        <v>1002119.7121248543</v>
      </c>
      <c r="G208" s="2">
        <f t="shared" si="41"/>
        <v>638938.14285714284</v>
      </c>
      <c r="H208" s="2">
        <f t="shared" si="39"/>
        <v>100881976.12436962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2130622.4285714203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1021969.6338535249</v>
      </c>
      <c r="Q208" s="2">
        <f t="shared" si="42"/>
        <v>650000</v>
      </c>
      <c r="R208" s="2">
        <f t="shared" si="40"/>
        <v>102864180.95078018</v>
      </c>
      <c r="S208" s="2">
        <f t="shared" si="16"/>
        <v>638938.14285714924</v>
      </c>
      <c r="T208" s="2">
        <f t="shared" si="17"/>
        <v>11061.857142857276</v>
      </c>
      <c r="U208" s="2">
        <f t="shared" si="18"/>
        <v>650000</v>
      </c>
      <c r="V208" s="2">
        <f t="shared" si="34"/>
        <v>47211172.124369323</v>
      </c>
      <c r="W208" s="2">
        <f t="shared" si="19"/>
        <v>638938.14285714179</v>
      </c>
      <c r="X208" s="2">
        <f t="shared" si="6"/>
        <v>11061.857142858207</v>
      </c>
      <c r="Y208" s="2">
        <f t="shared" si="37"/>
        <v>55653008.82641083</v>
      </c>
      <c r="Z208" s="2" t="str">
        <f t="shared" si="8"/>
        <v>HERE</v>
      </c>
      <c r="AA208" s="2">
        <f>IF(Z208="HERE",Y208,AA207+Graph!$G$1*1000)</f>
        <v>55653008.82641083</v>
      </c>
      <c r="AB208" s="2">
        <f t="shared" si="20"/>
        <v>11061.857142858207</v>
      </c>
      <c r="AC208" s="2">
        <f t="shared" si="38"/>
        <v>47211172.124369323</v>
      </c>
      <c r="AD208" s="3">
        <f t="shared" si="10"/>
        <v>52800000</v>
      </c>
      <c r="AE208" s="2">
        <f>IF(AE206&gt;=52800000,52800000,IF(AB187=Graph!G$1*1000,AE207+Graph!G$1*1000,AC208))</f>
        <v>47211172.124369323</v>
      </c>
      <c r="AF208" s="3">
        <f t="shared" si="21"/>
        <v>47211172.124369323</v>
      </c>
      <c r="AG208" s="3">
        <f t="shared" si="29"/>
        <v>49228537.424789898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138</v>
      </c>
      <c r="C209" s="7"/>
      <c r="D209" s="2" t="e">
        <f t="shared" si="11"/>
        <v>#N/A</v>
      </c>
      <c r="E209" s="2" t="e">
        <f t="shared" si="22"/>
        <v>#N/A</v>
      </c>
      <c r="F209" s="2">
        <v>1006134.0283313096</v>
      </c>
      <c r="G209" s="2">
        <f t="shared" si="41"/>
        <v>638938.14285714284</v>
      </c>
      <c r="H209" s="2">
        <f t="shared" si="39"/>
        <v>101520914.26722677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2141684.2857142775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1026086.410564214</v>
      </c>
      <c r="Q209" s="2">
        <f t="shared" si="42"/>
        <v>650000</v>
      </c>
      <c r="R209" s="2">
        <f t="shared" si="40"/>
        <v>103514180.95078018</v>
      </c>
      <c r="S209" s="2">
        <f t="shared" si="16"/>
        <v>638938.14285714924</v>
      </c>
      <c r="T209" s="2">
        <f t="shared" si="17"/>
        <v>11061.857142857276</v>
      </c>
      <c r="U209" s="2">
        <f t="shared" si="18"/>
        <v>650000</v>
      </c>
      <c r="V209" s="2">
        <f t="shared" si="34"/>
        <v>47850110.267226465</v>
      </c>
      <c r="W209" s="2">
        <f t="shared" si="19"/>
        <v>638938.14285714179</v>
      </c>
      <c r="X209" s="2">
        <f t="shared" si="6"/>
        <v>11061.857142858207</v>
      </c>
      <c r="Y209" s="2">
        <f t="shared" si="37"/>
        <v>55664070.683553688</v>
      </c>
      <c r="Z209" s="2" t="str">
        <f t="shared" si="8"/>
        <v>HERE</v>
      </c>
      <c r="AA209" s="2">
        <f>IF(Z209="HERE",Y209,AA208+Graph!$G$1*1000)</f>
        <v>55664070.683553688</v>
      </c>
      <c r="AB209" s="2">
        <f t="shared" si="20"/>
        <v>11061.857142858207</v>
      </c>
      <c r="AC209" s="2">
        <f t="shared" si="38"/>
        <v>47850110.267226465</v>
      </c>
      <c r="AD209" s="3">
        <f t="shared" si="10"/>
        <v>52800000</v>
      </c>
      <c r="AE209" s="2">
        <f>IF(AE207&gt;=52800000,52800000,IF(AB188=Graph!G$1*1000,AE208+Graph!G$1*1000,AC209))</f>
        <v>47850110.267226465</v>
      </c>
      <c r="AF209" s="3">
        <f t="shared" si="21"/>
        <v>47850110.267226465</v>
      </c>
      <c r="AG209" s="3">
        <f t="shared" si="29"/>
        <v>49257768.966122434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139</v>
      </c>
      <c r="C210" s="7"/>
      <c r="D210" s="2" t="e">
        <f t="shared" si="11"/>
        <v>#N/A</v>
      </c>
      <c r="E210" s="2" t="e">
        <f t="shared" si="22"/>
        <v>#N/A</v>
      </c>
      <c r="F210" s="2">
        <v>1010148.3445377946</v>
      </c>
      <c r="G210" s="2">
        <f t="shared" si="41"/>
        <v>638938.14285714284</v>
      </c>
      <c r="H210" s="2">
        <f t="shared" si="39"/>
        <v>102159852.41008392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2152746.1428571348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1030203.1872749031</v>
      </c>
      <c r="Q210" s="2">
        <f t="shared" si="42"/>
        <v>650000</v>
      </c>
      <c r="R210" s="2">
        <f t="shared" si="40"/>
        <v>104164180.95078018</v>
      </c>
      <c r="S210" s="2">
        <f t="shared" si="16"/>
        <v>638938.14285714924</v>
      </c>
      <c r="T210" s="2">
        <f t="shared" si="17"/>
        <v>11061.857142857276</v>
      </c>
      <c r="U210" s="2">
        <f t="shared" si="18"/>
        <v>650000</v>
      </c>
      <c r="V210" s="2">
        <f t="shared" si="34"/>
        <v>48489048.410083607</v>
      </c>
      <c r="W210" s="2">
        <f t="shared" si="19"/>
        <v>638938.14285714179</v>
      </c>
      <c r="X210" s="2">
        <f t="shared" si="6"/>
        <v>11061.857142858207</v>
      </c>
      <c r="Y210" s="2">
        <f t="shared" si="37"/>
        <v>55675132.540696546</v>
      </c>
      <c r="Z210" s="2" t="str">
        <f t="shared" si="8"/>
        <v>HERE</v>
      </c>
      <c r="AA210" s="2">
        <f>IF(Z210="HERE",Y210,AA209+Graph!$G$1*1000)</f>
        <v>55675132.540696546</v>
      </c>
      <c r="AB210" s="2">
        <f t="shared" si="20"/>
        <v>11061.857142858207</v>
      </c>
      <c r="AC210" s="2">
        <f t="shared" si="38"/>
        <v>48489048.410083607</v>
      </c>
      <c r="AD210" s="3">
        <f t="shared" si="10"/>
        <v>52800000</v>
      </c>
      <c r="AE210" s="2">
        <f>IF(AE208&gt;=52800000,52800000,IF(AB189=Graph!G$1*1000,AE209+Graph!G$1*1000,AC210))</f>
        <v>48489048.410083607</v>
      </c>
      <c r="AF210" s="3">
        <f t="shared" si="21"/>
        <v>48489048.410083607</v>
      </c>
      <c r="AG210" s="3">
        <f t="shared" si="29"/>
        <v>49287201.22326529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140</v>
      </c>
      <c r="C211" s="7"/>
      <c r="D211" s="2" t="e">
        <f t="shared" si="11"/>
        <v>#N/A</v>
      </c>
      <c r="E211" s="2" t="e">
        <f t="shared" si="22"/>
        <v>#N/A</v>
      </c>
      <c r="F211" s="2">
        <v>1014162.6607442796</v>
      </c>
      <c r="G211" s="2">
        <f t="shared" si="41"/>
        <v>638938.14285714284</v>
      </c>
      <c r="H211" s="2">
        <f t="shared" si="39"/>
        <v>102798790.55294107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2163807.9999999921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1034319.9639855921</v>
      </c>
      <c r="Q211" s="2">
        <f t="shared" si="42"/>
        <v>650000</v>
      </c>
      <c r="R211" s="2">
        <f t="shared" si="40"/>
        <v>104814180.95078018</v>
      </c>
      <c r="S211" s="2">
        <f t="shared" si="16"/>
        <v>638938.14285714924</v>
      </c>
      <c r="T211" s="2">
        <f t="shared" si="17"/>
        <v>11061.857142857276</v>
      </c>
      <c r="U211" s="2">
        <f t="shared" si="18"/>
        <v>650000</v>
      </c>
      <c r="V211" s="2">
        <f t="shared" si="34"/>
        <v>49127986.552940749</v>
      </c>
      <c r="W211" s="2">
        <f t="shared" si="19"/>
        <v>638938.14285714179</v>
      </c>
      <c r="X211" s="2">
        <f t="shared" si="6"/>
        <v>11061.857142858207</v>
      </c>
      <c r="Y211" s="2">
        <f t="shared" si="37"/>
        <v>55686194.397839405</v>
      </c>
      <c r="Z211" s="2" t="str">
        <f t="shared" si="8"/>
        <v>HERE</v>
      </c>
      <c r="AA211" s="2">
        <f>IF(Z211="HERE",Y211,AA210+Graph!$G$1*1000)</f>
        <v>55686194.397839405</v>
      </c>
      <c r="AB211" s="2">
        <f t="shared" si="20"/>
        <v>11061.857142858207</v>
      </c>
      <c r="AC211" s="2">
        <f t="shared" si="38"/>
        <v>49127986.552940749</v>
      </c>
      <c r="AD211" s="3">
        <f t="shared" si="10"/>
        <v>52800000</v>
      </c>
      <c r="AE211" s="2">
        <f>IF(AE209&gt;=52800000,52800000,IF(AB190=Graph!G$1*1000,AE210+Graph!G$1*1000,AC211))</f>
        <v>49127986.552940749</v>
      </c>
      <c r="AF211" s="3">
        <f t="shared" si="21"/>
        <v>49127986.552940749</v>
      </c>
      <c r="AG211" s="3">
        <f t="shared" si="29"/>
        <v>49316834.196218468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141</v>
      </c>
      <c r="C212" s="7"/>
      <c r="D212" s="2" t="e">
        <f t="shared" si="11"/>
        <v>#N/A</v>
      </c>
      <c r="E212" s="2" t="e">
        <f t="shared" si="22"/>
        <v>#N/A</v>
      </c>
      <c r="F212" s="2">
        <v>1018176.9769507647</v>
      </c>
      <c r="G212" s="2">
        <f t="shared" si="41"/>
        <v>638938.14285714284</v>
      </c>
      <c r="H212" s="2">
        <f t="shared" si="39"/>
        <v>103437728.69579822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2174869.8571428494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1038436.7406962812</v>
      </c>
      <c r="Q212" s="2">
        <f t="shared" si="42"/>
        <v>650000</v>
      </c>
      <c r="R212" s="2">
        <f t="shared" si="40"/>
        <v>105464180.95078018</v>
      </c>
      <c r="S212" s="2">
        <f t="shared" si="16"/>
        <v>638938.14285714924</v>
      </c>
      <c r="T212" s="2">
        <f t="shared" si="17"/>
        <v>11061.857142857276</v>
      </c>
      <c r="U212" s="2">
        <f t="shared" si="18"/>
        <v>650000</v>
      </c>
      <c r="V212" s="2">
        <f t="shared" si="34"/>
        <v>49766924.69579789</v>
      </c>
      <c r="W212" s="2">
        <f t="shared" si="19"/>
        <v>638938.14285714179</v>
      </c>
      <c r="X212" s="2">
        <f t="shared" si="6"/>
        <v>11061.857142858207</v>
      </c>
      <c r="Y212" s="2">
        <f t="shared" si="37"/>
        <v>55697256.254982263</v>
      </c>
      <c r="Z212" s="2" t="str">
        <f t="shared" si="8"/>
        <v>HERE</v>
      </c>
      <c r="AA212" s="2">
        <f>IF(Z212="HERE",Y212,AA211+Graph!$G$1*1000)</f>
        <v>55697256.254982263</v>
      </c>
      <c r="AB212" s="2">
        <f t="shared" si="20"/>
        <v>11061.857142858207</v>
      </c>
      <c r="AC212" s="2">
        <f t="shared" si="38"/>
        <v>49766924.69579789</v>
      </c>
      <c r="AD212" s="3">
        <f t="shared" si="10"/>
        <v>52800000</v>
      </c>
      <c r="AE212" s="2">
        <f>IF(AE210&gt;=52800000,52800000,IF(AB191=Graph!G$1*1000,AE211+Graph!G$1*1000,AC212))</f>
        <v>49766924.69579789</v>
      </c>
      <c r="AF212" s="3">
        <f t="shared" si="21"/>
        <v>49766924.69579789</v>
      </c>
      <c r="AG212" s="3">
        <f t="shared" si="29"/>
        <v>49346667.884981975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142</v>
      </c>
      <c r="C213" s="7"/>
      <c r="D213" s="2" t="e">
        <f t="shared" si="11"/>
        <v>#N/A</v>
      </c>
      <c r="E213" s="2" t="e">
        <f t="shared" si="22"/>
        <v>#N/A</v>
      </c>
      <c r="F213" s="2">
        <v>1022191.2931572497</v>
      </c>
      <c r="G213" s="2">
        <f t="shared" si="41"/>
        <v>638938.14285714284</v>
      </c>
      <c r="H213" s="2">
        <f t="shared" si="39"/>
        <v>104076666.83865537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2185931.7142857066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1042553.5174069703</v>
      </c>
      <c r="Q213" s="2">
        <f t="shared" si="42"/>
        <v>650000</v>
      </c>
      <c r="R213" s="2">
        <f t="shared" si="40"/>
        <v>106114180.95078018</v>
      </c>
      <c r="S213" s="2">
        <f t="shared" si="16"/>
        <v>638938.14285714924</v>
      </c>
      <c r="T213" s="2">
        <f t="shared" si="17"/>
        <v>11061.857142857276</v>
      </c>
      <c r="U213" s="2">
        <f t="shared" si="18"/>
        <v>650000</v>
      </c>
      <c r="V213" s="2">
        <f t="shared" si="34"/>
        <v>50405862.838655032</v>
      </c>
      <c r="W213" s="2">
        <f t="shared" si="19"/>
        <v>638938.14285714179</v>
      </c>
      <c r="X213" s="2">
        <f t="shared" si="6"/>
        <v>11061.857142858207</v>
      </c>
      <c r="Y213" s="2">
        <f t="shared" si="37"/>
        <v>55708318.112125121</v>
      </c>
      <c r="Z213" s="2" t="str">
        <f t="shared" si="8"/>
        <v>HERE</v>
      </c>
      <c r="AA213" s="2">
        <f>IF(Z213="HERE",Y213,AA212+Graph!$G$1*1000)</f>
        <v>55708318.112125121</v>
      </c>
      <c r="AB213" s="2">
        <f t="shared" si="20"/>
        <v>11061.857142858207</v>
      </c>
      <c r="AC213" s="2">
        <f t="shared" si="38"/>
        <v>50405862.838655032</v>
      </c>
      <c r="AD213" s="3">
        <f t="shared" si="10"/>
        <v>52800000</v>
      </c>
      <c r="AE213" s="2">
        <f>IF(AE211&gt;=52800000,52800000,IF(AB192=Graph!G$1*1000,AE212+Graph!G$1*1000,AC213))</f>
        <v>50405862.838655032</v>
      </c>
      <c r="AF213" s="3">
        <f t="shared" si="21"/>
        <v>50405862.838655032</v>
      </c>
      <c r="AG213" s="3">
        <f t="shared" si="29"/>
        <v>49376702.289555803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143</v>
      </c>
      <c r="C214" s="7"/>
      <c r="D214" s="2" t="e">
        <f t="shared" si="11"/>
        <v>#N/A</v>
      </c>
      <c r="E214" s="2" t="e">
        <f t="shared" si="22"/>
        <v>#N/A</v>
      </c>
      <c r="F214" s="2">
        <v>1026205.6093637347</v>
      </c>
      <c r="G214" s="2">
        <f t="shared" si="41"/>
        <v>638938.14285714284</v>
      </c>
      <c r="H214" s="2">
        <f t="shared" si="39"/>
        <v>104715604.98151252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2196993.5714285639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1046670.2941176593</v>
      </c>
      <c r="Q214" s="2">
        <f t="shared" si="42"/>
        <v>650000</v>
      </c>
      <c r="R214" s="2">
        <f t="shared" si="40"/>
        <v>106764180.95078018</v>
      </c>
      <c r="S214" s="2">
        <f t="shared" si="16"/>
        <v>638938.14285714924</v>
      </c>
      <c r="T214" s="2">
        <f t="shared" si="17"/>
        <v>11061.857142857276</v>
      </c>
      <c r="U214" s="2">
        <f t="shared" si="18"/>
        <v>650000</v>
      </c>
      <c r="V214" s="2">
        <f t="shared" si="34"/>
        <v>51044800.981512174</v>
      </c>
      <c r="W214" s="2">
        <f t="shared" si="19"/>
        <v>638938.14285714179</v>
      </c>
      <c r="X214" s="2">
        <f t="shared" si="6"/>
        <v>11061.857142858207</v>
      </c>
      <c r="Y214" s="2">
        <f t="shared" si="37"/>
        <v>55719379.969267979</v>
      </c>
      <c r="Z214" s="2" t="str">
        <f t="shared" si="8"/>
        <v>HERE</v>
      </c>
      <c r="AA214" s="2">
        <f>IF(Z214="HERE",Y214,AA213+Graph!$G$1*1000)</f>
        <v>55719379.969267979</v>
      </c>
      <c r="AB214" s="2">
        <f t="shared" si="20"/>
        <v>11061.857142858207</v>
      </c>
      <c r="AC214" s="2">
        <f t="shared" si="38"/>
        <v>51044800.981512174</v>
      </c>
      <c r="AD214" s="3">
        <f t="shared" si="10"/>
        <v>52800000</v>
      </c>
      <c r="AE214" s="2">
        <f>IF(AE212&gt;=52800000,52800000,IF(AB193=Graph!G$1*1000,AE213+Graph!G$1*1000,AC214))</f>
        <v>51044800.981512174</v>
      </c>
      <c r="AF214" s="3">
        <f t="shared" si="21"/>
        <v>51044800.981512174</v>
      </c>
      <c r="AG214" s="3">
        <f t="shared" si="29"/>
        <v>49406937.40993996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144</v>
      </c>
      <c r="C215" s="7"/>
      <c r="D215" s="2" t="e">
        <f t="shared" si="11"/>
        <v>#N/A</v>
      </c>
      <c r="E215" s="2" t="e">
        <f t="shared" si="22"/>
        <v>#N/A</v>
      </c>
      <c r="F215" s="2">
        <v>1030219.9255702198</v>
      </c>
      <c r="G215" s="2">
        <f t="shared" si="41"/>
        <v>638938.14285714284</v>
      </c>
      <c r="H215" s="2">
        <f t="shared" si="39"/>
        <v>105354543.12436967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2208055.4285714212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1050787.0708283186</v>
      </c>
      <c r="Q215" s="2">
        <f t="shared" si="42"/>
        <v>650000</v>
      </c>
      <c r="R215" s="2">
        <f t="shared" si="40"/>
        <v>107414180.95078018</v>
      </c>
      <c r="S215" s="2">
        <f t="shared" si="16"/>
        <v>638938.14285714924</v>
      </c>
      <c r="T215" s="2">
        <f t="shared" si="17"/>
        <v>11061.857142857276</v>
      </c>
      <c r="U215" s="2">
        <f t="shared" si="18"/>
        <v>650000</v>
      </c>
      <c r="V215" s="2">
        <f t="shared" si="34"/>
        <v>51683739.124369316</v>
      </c>
      <c r="W215" s="2">
        <f t="shared" si="19"/>
        <v>638938.14285714179</v>
      </c>
      <c r="X215" s="2">
        <f t="shared" si="6"/>
        <v>11061.857142858207</v>
      </c>
      <c r="Y215" s="2">
        <f t="shared" si="37"/>
        <v>55730441.826410837</v>
      </c>
      <c r="Z215" s="2" t="str">
        <f t="shared" si="8"/>
        <v>HERE</v>
      </c>
      <c r="AA215" s="2">
        <f>IF(Z215="HERE",Y215,AA214+Graph!$G$1*1000)</f>
        <v>55730441.826410837</v>
      </c>
      <c r="AB215" s="2">
        <f t="shared" si="20"/>
        <v>11061.857142858207</v>
      </c>
      <c r="AC215" s="2">
        <f t="shared" si="38"/>
        <v>51683739.124369316</v>
      </c>
      <c r="AD215" s="3">
        <f t="shared" si="10"/>
        <v>52800000</v>
      </c>
      <c r="AE215" s="2">
        <f>IF(AE213&gt;=52800000,52800000,IF(AB194=Graph!G$1*1000,AE214+Graph!G$1*1000,AC215))</f>
        <v>51683739.124369316</v>
      </c>
      <c r="AF215" s="3">
        <f t="shared" si="21"/>
        <v>51683739.124369316</v>
      </c>
      <c r="AG215" s="3">
        <f t="shared" si="29"/>
        <v>49437373.246134438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145</v>
      </c>
      <c r="C216" s="7"/>
      <c r="D216" s="2" t="e">
        <f t="shared" si="11"/>
        <v>#N/A</v>
      </c>
      <c r="E216" s="2" t="e">
        <f t="shared" si="22"/>
        <v>#N/A</v>
      </c>
      <c r="F216" s="2">
        <v>1034234.2417767048</v>
      </c>
      <c r="G216" s="2">
        <f t="shared" si="41"/>
        <v>638938.14285714284</v>
      </c>
      <c r="H216" s="2">
        <f t="shared" si="39"/>
        <v>105993481.26722682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2219117.2857142785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1054903.8475390077</v>
      </c>
      <c r="Q216" s="2">
        <f t="shared" si="42"/>
        <v>650000</v>
      </c>
      <c r="R216" s="2">
        <f t="shared" si="40"/>
        <v>108064180.95078018</v>
      </c>
      <c r="S216" s="2">
        <f t="shared" si="16"/>
        <v>638938.14285714924</v>
      </c>
      <c r="T216" s="2">
        <f t="shared" si="17"/>
        <v>11061.857142857276</v>
      </c>
      <c r="U216" s="2">
        <f t="shared" si="18"/>
        <v>650000</v>
      </c>
      <c r="V216" s="2">
        <f t="shared" si="34"/>
        <v>52322677.267226458</v>
      </c>
      <c r="W216" s="2">
        <f t="shared" si="19"/>
        <v>638938.14285714179</v>
      </c>
      <c r="X216" s="2">
        <f t="shared" si="6"/>
        <v>11061.857142858207</v>
      </c>
      <c r="Y216" s="2">
        <f t="shared" si="37"/>
        <v>55741503.683553696</v>
      </c>
      <c r="Z216" s="2" t="str">
        <f t="shared" si="8"/>
        <v>HERE</v>
      </c>
      <c r="AA216" s="2">
        <f>IF(Z216="HERE",Y216,AA215+Graph!$G$1*1000)</f>
        <v>55741503.683553696</v>
      </c>
      <c r="AB216" s="2">
        <f t="shared" si="20"/>
        <v>11061.857142858207</v>
      </c>
      <c r="AC216" s="2">
        <f t="shared" si="38"/>
        <v>52322677.267226458</v>
      </c>
      <c r="AD216" s="3">
        <f t="shared" si="10"/>
        <v>52800000</v>
      </c>
      <c r="AE216" s="2">
        <f>IF(AE214&gt;=52800000,52800000,IF(AB195=Graph!G$1*1000,AE215+Graph!G$1*1000,AC216))</f>
        <v>52322677.267226458</v>
      </c>
      <c r="AF216" s="3">
        <f t="shared" si="21"/>
        <v>52322677.267226458</v>
      </c>
      <c r="AG216" s="3">
        <f t="shared" si="29"/>
        <v>49468009.798139237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146</v>
      </c>
      <c r="C217" s="7"/>
      <c r="D217" s="2" t="e">
        <f t="shared" si="11"/>
        <v>#N/A</v>
      </c>
      <c r="E217" s="2" t="e">
        <f t="shared" si="22"/>
        <v>#N/A</v>
      </c>
      <c r="F217" s="2">
        <v>1038248.5579831898</v>
      </c>
      <c r="G217" s="2">
        <f t="shared" si="41"/>
        <v>638938.14285714284</v>
      </c>
      <c r="H217" s="2">
        <f t="shared" si="39"/>
        <v>106632419.41008396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2230179.1428571357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1059020.6242496967</v>
      </c>
      <c r="Q217" s="2">
        <f t="shared" si="42"/>
        <v>650000</v>
      </c>
      <c r="R217" s="2">
        <f t="shared" si="40"/>
        <v>108714180.95078018</v>
      </c>
      <c r="S217" s="2">
        <f t="shared" si="16"/>
        <v>638938.14285714924</v>
      </c>
      <c r="T217" s="2">
        <f t="shared" si="17"/>
        <v>11061.857142857276</v>
      </c>
      <c r="U217" s="2">
        <f t="shared" si="18"/>
        <v>650000</v>
      </c>
      <c r="V217" s="2">
        <f t="shared" si="34"/>
        <v>52961615.410083599</v>
      </c>
      <c r="W217" s="2">
        <f t="shared" si="19"/>
        <v>638938.14285714179</v>
      </c>
      <c r="X217" s="2">
        <f t="shared" si="6"/>
        <v>11061.857142858207</v>
      </c>
      <c r="Y217" s="2">
        <f t="shared" si="37"/>
        <v>55752565.540696554</v>
      </c>
      <c r="Z217" s="2" t="str">
        <f t="shared" si="8"/>
        <v>HERE</v>
      </c>
      <c r="AA217" s="2">
        <f>IF(Z217="HERE",Y217,AA216+Graph!$G$1*1000)</f>
        <v>55752565.540696554</v>
      </c>
      <c r="AB217" s="2">
        <f t="shared" si="20"/>
        <v>11061.857142858207</v>
      </c>
      <c r="AC217" s="2">
        <f t="shared" si="38"/>
        <v>52961615.410083599</v>
      </c>
      <c r="AD217" s="3">
        <f t="shared" si="10"/>
        <v>52800000</v>
      </c>
      <c r="AE217" s="2">
        <f>IF(AE215&gt;=52800000,52800000,IF(AB196=Graph!G$1*1000,AE216+Graph!G$1*1000,AC217))</f>
        <v>52961615.410083599</v>
      </c>
      <c r="AF217" s="3">
        <f t="shared" si="21"/>
        <v>52800000</v>
      </c>
      <c r="AG217" s="3">
        <f t="shared" si="29"/>
        <v>49498847.065954365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147</v>
      </c>
      <c r="C218" s="7"/>
      <c r="D218" s="2" t="e">
        <f t="shared" si="11"/>
        <v>#N/A</v>
      </c>
      <c r="E218" s="2" t="e">
        <f t="shared" si="22"/>
        <v>#N/A</v>
      </c>
      <c r="F218" s="2">
        <v>1042262.8741896749</v>
      </c>
      <c r="G218" s="2">
        <f t="shared" si="41"/>
        <v>638938.14285714284</v>
      </c>
      <c r="H218" s="2">
        <f t="shared" si="39"/>
        <v>107271357.55294111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2241240.999999993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1063137.4009603858</v>
      </c>
      <c r="Q218" s="2">
        <f t="shared" si="42"/>
        <v>650000</v>
      </c>
      <c r="R218" s="2">
        <f t="shared" si="40"/>
        <v>109364180.95078018</v>
      </c>
      <c r="S218" s="2">
        <f t="shared" si="16"/>
        <v>638938.14285714924</v>
      </c>
      <c r="T218" s="2">
        <f t="shared" si="17"/>
        <v>11061.857142857276</v>
      </c>
      <c r="U218" s="2">
        <f t="shared" si="18"/>
        <v>650000</v>
      </c>
      <c r="V218" s="2">
        <f t="shared" si="34"/>
        <v>53600553.552940741</v>
      </c>
      <c r="W218" s="2">
        <f t="shared" si="19"/>
        <v>638938.14285714179</v>
      </c>
      <c r="X218" s="2">
        <f t="shared" si="6"/>
        <v>11061.857142858207</v>
      </c>
      <c r="Y218" s="2">
        <f t="shared" si="37"/>
        <v>55763627.397839412</v>
      </c>
      <c r="Z218" s="2" t="str">
        <f t="shared" si="8"/>
        <v>HERE</v>
      </c>
      <c r="AA218" s="2">
        <f>IF(Z218="HERE",Y218,AA217+Graph!$G$1*1000)</f>
        <v>55763627.397839412</v>
      </c>
      <c r="AB218" s="2">
        <f t="shared" si="20"/>
        <v>11061.857142858207</v>
      </c>
      <c r="AC218" s="2">
        <f t="shared" si="38"/>
        <v>53600553.552940741</v>
      </c>
      <c r="AD218" s="3">
        <f t="shared" si="10"/>
        <v>52800000</v>
      </c>
      <c r="AE218" s="2">
        <f>IF(AE216&gt;=52800000,52800000,IF(AB197=Graph!G$1*1000,AE217+Graph!G$1*1000,AC218))</f>
        <v>53600553.552940741</v>
      </c>
      <c r="AF218" s="3">
        <f t="shared" si="21"/>
        <v>52800000</v>
      </c>
      <c r="AG218" s="3">
        <f t="shared" si="29"/>
        <v>49529885.049579814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148</v>
      </c>
      <c r="C219" s="7"/>
      <c r="D219" s="2" t="e">
        <f t="shared" si="11"/>
        <v>#N/A</v>
      </c>
      <c r="E219" s="2" t="e">
        <f t="shared" si="22"/>
        <v>#N/A</v>
      </c>
      <c r="F219" s="2">
        <v>1046277.1903961599</v>
      </c>
      <c r="G219" s="2">
        <f t="shared" si="41"/>
        <v>638938.14285714284</v>
      </c>
      <c r="H219" s="2">
        <f t="shared" si="39"/>
        <v>107910295.69579826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2252302.8571428503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1067254.1776710749</v>
      </c>
      <c r="Q219" s="2">
        <f t="shared" si="42"/>
        <v>650000</v>
      </c>
      <c r="R219" s="2">
        <f t="shared" si="40"/>
        <v>110014180.95078018</v>
      </c>
      <c r="S219" s="2">
        <f t="shared" si="16"/>
        <v>638938.14285714924</v>
      </c>
      <c r="T219" s="2">
        <f t="shared" si="17"/>
        <v>11061.857142857276</v>
      </c>
      <c r="U219" s="2">
        <f t="shared" si="18"/>
        <v>650000</v>
      </c>
      <c r="V219" s="2">
        <f t="shared" si="34"/>
        <v>54239491.695797883</v>
      </c>
      <c r="W219" s="2">
        <f t="shared" si="19"/>
        <v>638938.14285714179</v>
      </c>
      <c r="X219" s="2">
        <f t="shared" si="6"/>
        <v>11061.857142858207</v>
      </c>
      <c r="Y219" s="2">
        <f t="shared" si="37"/>
        <v>55774689.25498227</v>
      </c>
      <c r="Z219" s="2" t="str">
        <f t="shared" si="8"/>
        <v>HERE</v>
      </c>
      <c r="AA219" s="2">
        <f>IF(Z219="HERE",Y219,AA218+Graph!$G$1*1000)</f>
        <v>55774689.25498227</v>
      </c>
      <c r="AB219" s="2">
        <f t="shared" si="20"/>
        <v>11061.857142858207</v>
      </c>
      <c r="AC219" s="2">
        <f t="shared" si="38"/>
        <v>54239491.695797883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21"/>
        <v>52800000</v>
      </c>
      <c r="AG219" s="3">
        <f t="shared" si="29"/>
        <v>49561123.749015585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149</v>
      </c>
      <c r="C220" s="7"/>
      <c r="D220" s="2" t="e">
        <f t="shared" si="11"/>
        <v>#N/A</v>
      </c>
      <c r="E220" s="2" t="e">
        <f t="shared" si="22"/>
        <v>#N/A</v>
      </c>
      <c r="F220" s="2">
        <v>1050291.5066026449</v>
      </c>
      <c r="G220" s="2">
        <f t="shared" si="41"/>
        <v>638938.14285714284</v>
      </c>
      <c r="H220" s="2">
        <f t="shared" si="39"/>
        <v>108549233.83865541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2263364.7142857076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1071370.9543817639</v>
      </c>
      <c r="Q220" s="2">
        <f t="shared" si="42"/>
        <v>650000</v>
      </c>
      <c r="R220" s="2">
        <f t="shared" si="40"/>
        <v>110664180.95078018</v>
      </c>
      <c r="S220" s="2">
        <f t="shared" si="16"/>
        <v>638938.14285714924</v>
      </c>
      <c r="T220" s="2">
        <f t="shared" si="17"/>
        <v>11061.857142857276</v>
      </c>
      <c r="U220" s="2">
        <f t="shared" si="18"/>
        <v>650000</v>
      </c>
      <c r="V220" s="2">
        <f t="shared" si="34"/>
        <v>54878429.838655025</v>
      </c>
      <c r="W220" s="2">
        <f t="shared" si="19"/>
        <v>638938.14285714179</v>
      </c>
      <c r="X220" s="2">
        <f t="shared" si="6"/>
        <v>11061.857142858207</v>
      </c>
      <c r="Y220" s="2">
        <f t="shared" si="37"/>
        <v>55785751.112125129</v>
      </c>
      <c r="Z220" s="2" t="str">
        <f t="shared" si="8"/>
        <v>HERE</v>
      </c>
      <c r="AA220" s="2">
        <f>IF(Z220="HERE",Y220,AA219+Graph!$G$1*1000)</f>
        <v>55785751.112125129</v>
      </c>
      <c r="AB220" s="2">
        <f t="shared" si="20"/>
        <v>11061.857142858207</v>
      </c>
      <c r="AC220" s="2">
        <f t="shared" si="38"/>
        <v>54878429.838655025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21"/>
        <v>52800000</v>
      </c>
      <c r="AG220" s="3">
        <f t="shared" si="29"/>
        <v>49592563.164261684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150</v>
      </c>
      <c r="C221" s="7"/>
      <c r="D221" s="2" t="e">
        <f t="shared" si="11"/>
        <v>#N/A</v>
      </c>
      <c r="E221" s="2" t="e">
        <f t="shared" si="22"/>
        <v>#N/A</v>
      </c>
      <c r="F221" s="2">
        <v>1054305.82280913</v>
      </c>
      <c r="G221" s="2">
        <f t="shared" si="41"/>
        <v>638938.14285714284</v>
      </c>
      <c r="H221" s="2">
        <f t="shared" si="39"/>
        <v>109188171.98151256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2274426.5714285648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1075487.7310924232</v>
      </c>
      <c r="Q221" s="2">
        <f t="shared" si="42"/>
        <v>650000</v>
      </c>
      <c r="R221" s="2">
        <f t="shared" si="40"/>
        <v>111314180.95078018</v>
      </c>
      <c r="S221" s="2">
        <f t="shared" si="16"/>
        <v>638938.14285714924</v>
      </c>
      <c r="T221" s="2">
        <f t="shared" si="17"/>
        <v>11061.857142857276</v>
      </c>
      <c r="U221" s="2">
        <f t="shared" si="18"/>
        <v>650000</v>
      </c>
      <c r="V221" s="2">
        <f t="shared" si="34"/>
        <v>55517367.981512167</v>
      </c>
      <c r="W221" s="2">
        <f t="shared" si="19"/>
        <v>638938.14285714179</v>
      </c>
      <c r="X221" s="2">
        <f t="shared" si="6"/>
        <v>11061.857142858207</v>
      </c>
      <c r="Y221" s="2">
        <f t="shared" si="37"/>
        <v>55796812.969267987</v>
      </c>
      <c r="Z221" s="2" t="str">
        <f t="shared" si="8"/>
        <v>HERE</v>
      </c>
      <c r="AA221" s="2">
        <f>IF(Z221="HERE",Y221,AA220+Graph!$G$1*1000)</f>
        <v>55796812.969267987</v>
      </c>
      <c r="AB221" s="2">
        <f t="shared" si="20"/>
        <v>11061.857142858207</v>
      </c>
      <c r="AC221" s="2">
        <f t="shared" si="38"/>
        <v>54878429.838655025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21"/>
        <v>52800000</v>
      </c>
      <c r="AG221" s="3">
        <f t="shared" si="29"/>
        <v>49624203.295318104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151</v>
      </c>
      <c r="C222" s="7"/>
      <c r="D222" s="2" t="e">
        <f t="shared" si="11"/>
        <v>#N/A</v>
      </c>
      <c r="E222" s="2" t="e">
        <f t="shared" si="22"/>
        <v>#N/A</v>
      </c>
      <c r="F222" s="2">
        <v>1058320.1390155852</v>
      </c>
      <c r="G222" s="2">
        <f t="shared" si="41"/>
        <v>638938.14285714284</v>
      </c>
      <c r="H222" s="2">
        <f t="shared" si="39"/>
        <v>109827110.12436971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2285488.4285714221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1079604.5078031123</v>
      </c>
      <c r="Q222" s="2">
        <f t="shared" si="42"/>
        <v>650000</v>
      </c>
      <c r="R222" s="2">
        <f t="shared" si="40"/>
        <v>111964180.95078018</v>
      </c>
      <c r="S222" s="2">
        <f t="shared" si="16"/>
        <v>638938.14285714924</v>
      </c>
      <c r="T222" s="2">
        <f t="shared" si="17"/>
        <v>11061.857142857276</v>
      </c>
      <c r="U222" s="2">
        <f t="shared" si="18"/>
        <v>650000</v>
      </c>
      <c r="V222" s="2">
        <f t="shared" si="34"/>
        <v>56156306.124369308</v>
      </c>
      <c r="W222" s="2">
        <f t="shared" si="19"/>
        <v>638938.14285714179</v>
      </c>
      <c r="X222" s="2">
        <f t="shared" si="6"/>
        <v>11061.857142858207</v>
      </c>
      <c r="Y222" s="2">
        <f t="shared" si="37"/>
        <v>55807874.826410845</v>
      </c>
      <c r="Z222" s="2" t="str">
        <f t="shared" si="8"/>
        <v>MEEP</v>
      </c>
      <c r="AA222" s="2">
        <f>IF(Z222="HERE",Y222,AA221+Graph!$G$1*1000)</f>
        <v>56216812.969267987</v>
      </c>
      <c r="AB222" s="2">
        <f t="shared" si="20"/>
        <v>420000</v>
      </c>
      <c r="AC222" s="2">
        <f t="shared" si="38"/>
        <v>54878429.838655025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21"/>
        <v>52800000</v>
      </c>
      <c r="AG222" s="3">
        <f t="shared" si="29"/>
        <v>49656044.142184854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152</v>
      </c>
      <c r="C223" s="7"/>
      <c r="D223" s="2" t="e">
        <f t="shared" si="11"/>
        <v>#N/A</v>
      </c>
      <c r="E223" s="2" t="e">
        <f t="shared" si="22"/>
        <v>#N/A</v>
      </c>
      <c r="F223" s="2">
        <v>1062334.4552220702</v>
      </c>
      <c r="G223" s="2">
        <f t="shared" si="41"/>
        <v>638938.14285714284</v>
      </c>
      <c r="H223" s="2">
        <f t="shared" si="39"/>
        <v>110466048.26722686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2296550.2857142794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1083721.2845138013</v>
      </c>
      <c r="Q223" s="2">
        <f t="shared" si="42"/>
        <v>650000</v>
      </c>
      <c r="R223" s="2">
        <f t="shared" si="40"/>
        <v>112614180.95078018</v>
      </c>
      <c r="S223" s="2">
        <f t="shared" si="16"/>
        <v>638938.14285714924</v>
      </c>
      <c r="T223" s="2">
        <f t="shared" si="17"/>
        <v>11061.857142857276</v>
      </c>
      <c r="U223" s="2">
        <f t="shared" si="18"/>
        <v>650000</v>
      </c>
      <c r="V223" s="2">
        <f t="shared" si="34"/>
        <v>56795244.26722645</v>
      </c>
      <c r="W223" s="2">
        <f t="shared" si="19"/>
        <v>638938.14285714179</v>
      </c>
      <c r="X223" s="2">
        <f t="shared" si="6"/>
        <v>11061.857142858207</v>
      </c>
      <c r="Y223" s="2">
        <f t="shared" ref="Y223:Y286" si="43">IF(COUNT($C224)=0,IF(COUNT($C223)=1,C223,SUM(Y222+X223)),C223)</f>
        <v>55818936.683553703</v>
      </c>
      <c r="Z223" s="2" t="str">
        <f t="shared" si="8"/>
        <v>MEEP</v>
      </c>
      <c r="AA223" s="2">
        <f>IF(Z223="HERE",Y223,AA222+Graph!$G$1*1000)</f>
        <v>56636812.969267987</v>
      </c>
      <c r="AB223" s="2">
        <f t="shared" si="20"/>
        <v>420000</v>
      </c>
      <c r="AC223" s="2">
        <f t="shared" ref="AC223:AC286" si="44">IF(Z224="HERE",V223,AC222)</f>
        <v>54878429.838655025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21"/>
        <v>52800000</v>
      </c>
      <c r="AG223" s="3">
        <f t="shared" si="29"/>
        <v>49688085.704861924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153</v>
      </c>
      <c r="C224" s="7"/>
      <c r="D224" s="2" t="e">
        <f t="shared" si="11"/>
        <v>#N/A</v>
      </c>
      <c r="E224" s="2" t="e">
        <f t="shared" si="22"/>
        <v>#N/A</v>
      </c>
      <c r="F224" s="2">
        <v>1066348.7714285553</v>
      </c>
      <c r="G224" s="2">
        <f t="shared" si="41"/>
        <v>638938.14285714284</v>
      </c>
      <c r="H224" s="2">
        <f t="shared" ref="H224:H287" si="45">IF(COUNT($C225)=0,IF(COUNT($C224)=1,C224,SUM(H223+G224)),C224)</f>
        <v>111104986.41008401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2307612.1428571367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1087838.0612244904</v>
      </c>
      <c r="Q224" s="2">
        <f t="shared" si="42"/>
        <v>650000</v>
      </c>
      <c r="R224" s="2">
        <f t="shared" ref="R224:R287" si="46">IF(COUNT($C225)=0,IF(COUNT($C224)=1,M224,SUM(R223+Q224)),M224)</f>
        <v>113264180.95078018</v>
      </c>
      <c r="S224" s="2">
        <f t="shared" si="16"/>
        <v>638938.14285714924</v>
      </c>
      <c r="T224" s="2">
        <f t="shared" si="17"/>
        <v>11061.857142857276</v>
      </c>
      <c r="U224" s="2">
        <f t="shared" si="18"/>
        <v>650000</v>
      </c>
      <c r="V224" s="2">
        <f t="shared" si="34"/>
        <v>57434182.410083592</v>
      </c>
      <c r="W224" s="2">
        <f t="shared" si="19"/>
        <v>638938.14285714179</v>
      </c>
      <c r="X224" s="2">
        <f t="shared" si="6"/>
        <v>11061.857142858207</v>
      </c>
      <c r="Y224" s="2">
        <f t="shared" si="43"/>
        <v>55829998.540696561</v>
      </c>
      <c r="Z224" s="2" t="str">
        <f t="shared" si="8"/>
        <v>MEEP</v>
      </c>
      <c r="AA224" s="2">
        <f>IF(Z224="HERE",Y224,AA223+Graph!$G$1*1000)</f>
        <v>57056812.969267987</v>
      </c>
      <c r="AB224" s="2">
        <f t="shared" si="20"/>
        <v>420000</v>
      </c>
      <c r="AC224" s="2">
        <f t="shared" si="44"/>
        <v>54878429.838655025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21"/>
        <v>52800000</v>
      </c>
      <c r="AG224" s="3">
        <f t="shared" si="29"/>
        <v>49720327.983349316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154</v>
      </c>
      <c r="C225" s="7"/>
      <c r="D225" s="2" t="e">
        <f t="shared" si="11"/>
        <v>#N/A</v>
      </c>
      <c r="E225" s="2" t="e">
        <f t="shared" si="22"/>
        <v>#N/A</v>
      </c>
      <c r="F225" s="2">
        <v>1070363.0876350403</v>
      </c>
      <c r="G225" s="2">
        <f t="shared" si="41"/>
        <v>638938.14285714284</v>
      </c>
      <c r="H225" s="2">
        <f t="shared" si="45"/>
        <v>111743924.55294116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2318673.9999999939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1091954.8379351795</v>
      </c>
      <c r="Q225" s="2">
        <f t="shared" si="42"/>
        <v>650000</v>
      </c>
      <c r="R225" s="2">
        <f t="shared" si="46"/>
        <v>113914180.95078018</v>
      </c>
      <c r="S225" s="2">
        <f t="shared" si="16"/>
        <v>638938.14285714924</v>
      </c>
      <c r="T225" s="2">
        <f t="shared" si="17"/>
        <v>11061.857142857276</v>
      </c>
      <c r="U225" s="2">
        <f t="shared" si="18"/>
        <v>650000</v>
      </c>
      <c r="V225" s="2">
        <f t="shared" si="34"/>
        <v>58073120.552940734</v>
      </c>
      <c r="W225" s="2">
        <f t="shared" si="19"/>
        <v>638938.14285714179</v>
      </c>
      <c r="X225" s="2">
        <f t="shared" si="6"/>
        <v>11061.857142858207</v>
      </c>
      <c r="Y225" s="2">
        <f t="shared" si="43"/>
        <v>55841060.39783942</v>
      </c>
      <c r="Z225" s="2" t="str">
        <f t="shared" si="8"/>
        <v>MEEP</v>
      </c>
      <c r="AA225" s="2">
        <f>IF(Z225="HERE",Y225,AA224+Graph!$G$1*1000)</f>
        <v>57476812.969267987</v>
      </c>
      <c r="AB225" s="2">
        <f t="shared" si="20"/>
        <v>420000</v>
      </c>
      <c r="AC225" s="2">
        <f t="shared" si="44"/>
        <v>54878429.838655025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21"/>
        <v>52800000</v>
      </c>
      <c r="AG225" s="3">
        <f t="shared" si="29"/>
        <v>49752770.977647036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155</v>
      </c>
      <c r="C226" s="7"/>
      <c r="D226" s="2" t="e">
        <f t="shared" si="11"/>
        <v>#N/A</v>
      </c>
      <c r="E226" s="2" t="e">
        <f t="shared" si="22"/>
        <v>#N/A</v>
      </c>
      <c r="F226" s="2">
        <v>1074377.4038415253</v>
      </c>
      <c r="G226" s="2">
        <f t="shared" si="41"/>
        <v>638938.14285714284</v>
      </c>
      <c r="H226" s="2">
        <f t="shared" si="45"/>
        <v>112382862.69579831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2329735.8571428512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1096071.6146458685</v>
      </c>
      <c r="Q226" s="2">
        <f t="shared" si="42"/>
        <v>650000</v>
      </c>
      <c r="R226" s="2">
        <f t="shared" si="46"/>
        <v>114564180.95078018</v>
      </c>
      <c r="S226" s="2">
        <f t="shared" si="16"/>
        <v>638938.14285714924</v>
      </c>
      <c r="T226" s="2">
        <f t="shared" si="17"/>
        <v>11061.857142857276</v>
      </c>
      <c r="U226" s="2">
        <f t="shared" si="18"/>
        <v>650000</v>
      </c>
      <c r="V226" s="2">
        <f t="shared" si="34"/>
        <v>58712058.695797876</v>
      </c>
      <c r="W226" s="2">
        <f t="shared" si="19"/>
        <v>638938.14285714179</v>
      </c>
      <c r="X226" s="2">
        <f t="shared" si="6"/>
        <v>11061.857142858207</v>
      </c>
      <c r="Y226" s="2">
        <f t="shared" si="43"/>
        <v>55852122.254982278</v>
      </c>
      <c r="Z226" s="2" t="str">
        <f t="shared" si="8"/>
        <v>MEEP</v>
      </c>
      <c r="AA226" s="2">
        <f>IF(Z226="HERE",Y226,AA225+Graph!$G$1*1000)</f>
        <v>57896812.969267987</v>
      </c>
      <c r="AB226" s="2">
        <f t="shared" si="20"/>
        <v>420000</v>
      </c>
      <c r="AC226" s="2">
        <f t="shared" si="44"/>
        <v>54878429.838655025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21"/>
        <v>52800000</v>
      </c>
      <c r="AG226" s="3">
        <f t="shared" si="29"/>
        <v>49784717.884789892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156</v>
      </c>
      <c r="C227" s="7"/>
      <c r="D227" s="2" t="e">
        <f t="shared" si="11"/>
        <v>#N/A</v>
      </c>
      <c r="E227" s="2" t="e">
        <f t="shared" si="22"/>
        <v>#N/A</v>
      </c>
      <c r="F227" s="2">
        <v>1078391.7200480103</v>
      </c>
      <c r="G227" s="2">
        <f t="shared" si="41"/>
        <v>638938.14285714284</v>
      </c>
      <c r="H227" s="2">
        <f t="shared" si="45"/>
        <v>113021800.83865546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2340797.7142857085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1100188.3913565278</v>
      </c>
      <c r="Q227" s="2">
        <f t="shared" si="42"/>
        <v>650000</v>
      </c>
      <c r="R227" s="2">
        <f t="shared" si="46"/>
        <v>115214180.95078018</v>
      </c>
      <c r="S227" s="2">
        <f t="shared" si="16"/>
        <v>638938.14285714924</v>
      </c>
      <c r="T227" s="2">
        <f t="shared" si="17"/>
        <v>11061.857142857276</v>
      </c>
      <c r="U227" s="2">
        <f t="shared" si="18"/>
        <v>650000</v>
      </c>
      <c r="V227" s="2">
        <f t="shared" si="34"/>
        <v>59350996.838655017</v>
      </c>
      <c r="W227" s="2">
        <f t="shared" si="19"/>
        <v>638938.14285714179</v>
      </c>
      <c r="X227" s="2">
        <f t="shared" si="6"/>
        <v>11061.857142858207</v>
      </c>
      <c r="Y227" s="2">
        <f t="shared" si="43"/>
        <v>55863184.112125136</v>
      </c>
      <c r="Z227" s="2" t="str">
        <f t="shared" si="8"/>
        <v>MEEP</v>
      </c>
      <c r="AA227" s="2">
        <f>IF(Z227="HERE",Y227,AA226+Graph!$G$1*1000)</f>
        <v>58316812.969267987</v>
      </c>
      <c r="AB227" s="2">
        <f t="shared" si="20"/>
        <v>420000</v>
      </c>
      <c r="AC227" s="2">
        <f t="shared" si="44"/>
        <v>54878429.838655025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21"/>
        <v>52800000</v>
      </c>
      <c r="AG227" s="3">
        <f t="shared" si="29"/>
        <v>49816664.791932754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157</v>
      </c>
      <c r="C228" s="7"/>
      <c r="D228" s="2" t="e">
        <f t="shared" si="11"/>
        <v>#N/A</v>
      </c>
      <c r="E228" s="2" t="e">
        <f t="shared" si="22"/>
        <v>#N/A</v>
      </c>
      <c r="F228" s="2">
        <v>1082406.0362544954</v>
      </c>
      <c r="G228" s="2">
        <f t="shared" si="41"/>
        <v>638938.14285714284</v>
      </c>
      <c r="H228" s="2">
        <f t="shared" si="45"/>
        <v>113660738.98151261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2351859.5714285658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1104305.1680672169</v>
      </c>
      <c r="Q228" s="2">
        <f t="shared" si="42"/>
        <v>650000</v>
      </c>
      <c r="R228" s="2">
        <f t="shared" si="46"/>
        <v>115864180.95078018</v>
      </c>
      <c r="S228" s="2">
        <f t="shared" si="16"/>
        <v>638938.14285714924</v>
      </c>
      <c r="T228" s="2">
        <f t="shared" si="17"/>
        <v>11061.857142857276</v>
      </c>
      <c r="U228" s="2">
        <f t="shared" si="18"/>
        <v>650000</v>
      </c>
      <c r="V228" s="2">
        <f t="shared" si="34"/>
        <v>59989934.981512159</v>
      </c>
      <c r="W228" s="2">
        <f t="shared" si="19"/>
        <v>638938.14285714179</v>
      </c>
      <c r="X228" s="2">
        <f t="shared" si="6"/>
        <v>11061.857142858207</v>
      </c>
      <c r="Y228" s="2">
        <f t="shared" si="43"/>
        <v>55874245.969267994</v>
      </c>
      <c r="Z228" s="2" t="str">
        <f t="shared" si="8"/>
        <v>MEEP</v>
      </c>
      <c r="AA228" s="2">
        <f>IF(Z228="HERE",Y228,AA227+Graph!$G$1*1000)</f>
        <v>58736812.969267987</v>
      </c>
      <c r="AB228" s="2">
        <f t="shared" si="20"/>
        <v>420000</v>
      </c>
      <c r="AC228" s="2">
        <f t="shared" si="44"/>
        <v>54878429.838655025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21"/>
        <v>52800000</v>
      </c>
      <c r="AG228" s="3">
        <f t="shared" si="29"/>
        <v>49848611.699075609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158</v>
      </c>
      <c r="C229" s="7"/>
      <c r="D229" s="2" t="e">
        <f t="shared" si="11"/>
        <v>#N/A</v>
      </c>
      <c r="E229" s="2" t="e">
        <f t="shared" si="22"/>
        <v>#N/A</v>
      </c>
      <c r="F229" s="2">
        <v>1086420.3524609804</v>
      </c>
      <c r="G229" s="2">
        <f t="shared" si="41"/>
        <v>638938.14285714284</v>
      </c>
      <c r="H229" s="2">
        <f t="shared" si="45"/>
        <v>114299677.12436976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2362921.4285714231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1108421.9447779059</v>
      </c>
      <c r="Q229" s="2">
        <f t="shared" si="42"/>
        <v>650000</v>
      </c>
      <c r="R229" s="2">
        <f t="shared" si="46"/>
        <v>116514180.95078018</v>
      </c>
      <c r="S229" s="2">
        <f t="shared" si="16"/>
        <v>638938.14285714924</v>
      </c>
      <c r="T229" s="2">
        <f t="shared" si="17"/>
        <v>11061.857142857276</v>
      </c>
      <c r="U229" s="2">
        <f t="shared" si="18"/>
        <v>650000</v>
      </c>
      <c r="V229" s="2">
        <f t="shared" si="34"/>
        <v>60628873.124369301</v>
      </c>
      <c r="W229" s="2">
        <f t="shared" si="19"/>
        <v>638938.14285714179</v>
      </c>
      <c r="X229" s="2">
        <f t="shared" si="6"/>
        <v>11061.857142858207</v>
      </c>
      <c r="Y229" s="2">
        <f t="shared" si="43"/>
        <v>55885307.826410852</v>
      </c>
      <c r="Z229" s="2" t="str">
        <f t="shared" si="8"/>
        <v>MEEP</v>
      </c>
      <c r="AA229" s="2">
        <f>IF(Z229="HERE",Y229,AA228+Graph!$G$1*1000)</f>
        <v>59156812.969267987</v>
      </c>
      <c r="AB229" s="2">
        <f t="shared" si="20"/>
        <v>420000</v>
      </c>
      <c r="AC229" s="2">
        <f t="shared" si="44"/>
        <v>54878429.838655025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21"/>
        <v>52800000</v>
      </c>
      <c r="AG229" s="3">
        <f t="shared" si="29"/>
        <v>49880558.606218465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159</v>
      </c>
      <c r="C230" s="7"/>
      <c r="D230" s="2" t="e">
        <f t="shared" si="11"/>
        <v>#N/A</v>
      </c>
      <c r="E230" s="2" t="e">
        <f t="shared" si="22"/>
        <v>#N/A</v>
      </c>
      <c r="F230" s="2">
        <v>1090434.6686674654</v>
      </c>
      <c r="G230" s="2">
        <f t="shared" ref="G230:G293" si="47">IF(F230&gt;650000,$AK$31*1000,F230)</f>
        <v>638938.14285714284</v>
      </c>
      <c r="H230" s="2">
        <f t="shared" si="45"/>
        <v>114938615.2672269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2373983.2857142803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1112538.721488595</v>
      </c>
      <c r="Q230" s="2">
        <f t="shared" ref="Q230:Q293" si="48">IF(P230&gt;650000,650000,P230)</f>
        <v>650000</v>
      </c>
      <c r="R230" s="2">
        <f t="shared" si="46"/>
        <v>117164180.95078018</v>
      </c>
      <c r="S230" s="2">
        <f t="shared" si="16"/>
        <v>638938.14285714924</v>
      </c>
      <c r="T230" s="2">
        <f t="shared" si="17"/>
        <v>11061.857142857276</v>
      </c>
      <c r="U230" s="2">
        <f t="shared" si="18"/>
        <v>650000</v>
      </c>
      <c r="V230" s="2">
        <f t="shared" si="34"/>
        <v>61267811.267226443</v>
      </c>
      <c r="W230" s="2">
        <f t="shared" si="19"/>
        <v>638938.14285714179</v>
      </c>
      <c r="X230" s="2">
        <f t="shared" si="6"/>
        <v>11061.857142858207</v>
      </c>
      <c r="Y230" s="2">
        <f t="shared" si="43"/>
        <v>55896369.683553711</v>
      </c>
      <c r="Z230" s="2" t="str">
        <f t="shared" si="8"/>
        <v>MEEP</v>
      </c>
      <c r="AA230" s="2">
        <f>IF(Z230="HERE",Y230,AA229+Graph!$G$1*1000)</f>
        <v>59576812.969267987</v>
      </c>
      <c r="AB230" s="2">
        <f t="shared" si="20"/>
        <v>420000</v>
      </c>
      <c r="AC230" s="2">
        <f t="shared" si="44"/>
        <v>54878429.838655025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21"/>
        <v>52800000</v>
      </c>
      <c r="AG230" s="3">
        <f t="shared" si="29"/>
        <v>49912505.51336132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160</v>
      </c>
      <c r="C231" s="7"/>
      <c r="D231" s="2" t="e">
        <f t="shared" si="11"/>
        <v>#N/A</v>
      </c>
      <c r="E231" s="2" t="e">
        <f t="shared" si="22"/>
        <v>#N/A</v>
      </c>
      <c r="F231" s="2">
        <v>1094448.9848739505</v>
      </c>
      <c r="G231" s="2">
        <f t="shared" si="47"/>
        <v>638938.14285714284</v>
      </c>
      <c r="H231" s="2">
        <f t="shared" si="45"/>
        <v>115577553.41008405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2385045.1428571376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1116655.4981992841</v>
      </c>
      <c r="Q231" s="2">
        <f t="shared" si="48"/>
        <v>650000</v>
      </c>
      <c r="R231" s="2">
        <f t="shared" si="46"/>
        <v>117814180.95078018</v>
      </c>
      <c r="S231" s="2">
        <f t="shared" si="16"/>
        <v>638938.14285714924</v>
      </c>
      <c r="T231" s="2">
        <f t="shared" si="17"/>
        <v>11061.857142857276</v>
      </c>
      <c r="U231" s="2">
        <f t="shared" si="18"/>
        <v>650000</v>
      </c>
      <c r="V231" s="2">
        <f t="shared" si="34"/>
        <v>61906749.410083584</v>
      </c>
      <c r="W231" s="2">
        <f t="shared" si="19"/>
        <v>638938.14285714179</v>
      </c>
      <c r="X231" s="2">
        <f t="shared" si="6"/>
        <v>11061.857142858207</v>
      </c>
      <c r="Y231" s="2">
        <f t="shared" si="43"/>
        <v>55907431.540696569</v>
      </c>
      <c r="Z231" s="2" t="str">
        <f t="shared" si="8"/>
        <v>MEEP</v>
      </c>
      <c r="AA231" s="2">
        <f>IF(Z231="HERE",Y231,AA230+Graph!$G$1*1000)</f>
        <v>59996812.969267987</v>
      </c>
      <c r="AB231" s="2">
        <f t="shared" si="20"/>
        <v>420000</v>
      </c>
      <c r="AC231" s="2">
        <f t="shared" si="44"/>
        <v>54878429.838655025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21"/>
        <v>52800000</v>
      </c>
      <c r="AG231" s="3">
        <f t="shared" si="29"/>
        <v>49944452.420504183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161</v>
      </c>
      <c r="C232" s="7"/>
      <c r="D232" s="2" t="e">
        <f t="shared" si="11"/>
        <v>#N/A</v>
      </c>
      <c r="E232" s="2" t="e">
        <f t="shared" si="22"/>
        <v>#N/A</v>
      </c>
      <c r="F232" s="2">
        <v>1098463.3010804355</v>
      </c>
      <c r="G232" s="2">
        <f t="shared" si="47"/>
        <v>638938.14285714284</v>
      </c>
      <c r="H232" s="2">
        <f t="shared" si="45"/>
        <v>116216491.5529412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2396106.9999999949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1120772.2749099731</v>
      </c>
      <c r="Q232" s="2">
        <f t="shared" si="48"/>
        <v>650000</v>
      </c>
      <c r="R232" s="2">
        <f t="shared" si="46"/>
        <v>118464180.95078018</v>
      </c>
      <c r="S232" s="2">
        <f t="shared" si="16"/>
        <v>638938.14285714924</v>
      </c>
      <c r="T232" s="2">
        <f t="shared" si="17"/>
        <v>11061.857142857276</v>
      </c>
      <c r="U232" s="2">
        <f t="shared" si="18"/>
        <v>650000</v>
      </c>
      <c r="V232" s="2">
        <f t="shared" si="34"/>
        <v>62545687.552940726</v>
      </c>
      <c r="W232" s="2">
        <f t="shared" si="19"/>
        <v>638938.14285714179</v>
      </c>
      <c r="X232" s="2">
        <f t="shared" si="6"/>
        <v>11061.857142858207</v>
      </c>
      <c r="Y232" s="2">
        <f t="shared" si="43"/>
        <v>55918493.397839427</v>
      </c>
      <c r="Z232" s="2" t="str">
        <f t="shared" si="8"/>
        <v>MEEP</v>
      </c>
      <c r="AA232" s="2">
        <f>IF(Z232="HERE",Y232,AA231+Graph!$G$1*1000)</f>
        <v>60416812.969267987</v>
      </c>
      <c r="AB232" s="2">
        <f t="shared" si="20"/>
        <v>420000</v>
      </c>
      <c r="AC232" s="2">
        <f t="shared" si="44"/>
        <v>54878429.838655025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21"/>
        <v>52800000</v>
      </c>
      <c r="AG232" s="3">
        <f t="shared" si="29"/>
        <v>49976399.327647038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162</v>
      </c>
      <c r="C233" s="7"/>
      <c r="D233" s="2" t="e">
        <f t="shared" si="11"/>
        <v>#N/A</v>
      </c>
      <c r="E233" s="2" t="e">
        <f t="shared" si="22"/>
        <v>#N/A</v>
      </c>
      <c r="F233" s="2">
        <v>1102477.6172869205</v>
      </c>
      <c r="G233" s="2">
        <f t="shared" si="47"/>
        <v>638938.14285714284</v>
      </c>
      <c r="H233" s="2">
        <f t="shared" si="45"/>
        <v>116855429.69579835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2407168.8571428522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1124889.0516206324</v>
      </c>
      <c r="Q233" s="2">
        <f t="shared" si="48"/>
        <v>650000</v>
      </c>
      <c r="R233" s="2">
        <f t="shared" si="46"/>
        <v>119114180.95078018</v>
      </c>
      <c r="S233" s="2">
        <f t="shared" si="16"/>
        <v>638938.14285714924</v>
      </c>
      <c r="T233" s="2">
        <f t="shared" si="17"/>
        <v>11061.857142857276</v>
      </c>
      <c r="U233" s="2">
        <f t="shared" si="18"/>
        <v>650000</v>
      </c>
      <c r="V233" s="2">
        <f t="shared" si="34"/>
        <v>63184625.695797868</v>
      </c>
      <c r="W233" s="2">
        <f t="shared" si="19"/>
        <v>638938.14285714179</v>
      </c>
      <c r="X233" s="2">
        <f t="shared" si="6"/>
        <v>11061.857142858207</v>
      </c>
      <c r="Y233" s="2">
        <f t="shared" si="43"/>
        <v>55929555.254982285</v>
      </c>
      <c r="Z233" s="2" t="str">
        <f t="shared" si="8"/>
        <v>MEEP</v>
      </c>
      <c r="AA233" s="2">
        <f>IF(Z233="HERE",Y233,AA232+Graph!$G$1*1000)</f>
        <v>60836812.969267987</v>
      </c>
      <c r="AB233" s="2">
        <f t="shared" si="20"/>
        <v>420000</v>
      </c>
      <c r="AC233" s="2">
        <f t="shared" si="44"/>
        <v>54878429.838655025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21"/>
        <v>52800000</v>
      </c>
      <c r="AG233" s="3">
        <f t="shared" si="29"/>
        <v>50008346.234789893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163</v>
      </c>
      <c r="C234" s="7"/>
      <c r="D234" s="2" t="e">
        <f t="shared" si="11"/>
        <v>#N/A</v>
      </c>
      <c r="E234" s="2" t="e">
        <f t="shared" si="22"/>
        <v>#N/A</v>
      </c>
      <c r="F234" s="2">
        <v>1106491.9334933758</v>
      </c>
      <c r="G234" s="2">
        <f t="shared" si="47"/>
        <v>638938.14285714284</v>
      </c>
      <c r="H234" s="2">
        <f t="shared" si="45"/>
        <v>117494367.8386555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2418230.7142857094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1129005.8283313215</v>
      </c>
      <c r="Q234" s="2">
        <f t="shared" si="48"/>
        <v>650000</v>
      </c>
      <c r="R234" s="2">
        <f t="shared" si="46"/>
        <v>119764180.95078018</v>
      </c>
      <c r="S234" s="2">
        <f t="shared" si="16"/>
        <v>638938.14285714924</v>
      </c>
      <c r="T234" s="2">
        <f t="shared" si="17"/>
        <v>11061.857142857276</v>
      </c>
      <c r="U234" s="2">
        <f t="shared" si="18"/>
        <v>650000</v>
      </c>
      <c r="V234" s="2">
        <f t="shared" si="34"/>
        <v>63823563.83865501</v>
      </c>
      <c r="W234" s="2">
        <f t="shared" si="19"/>
        <v>638938.14285714179</v>
      </c>
      <c r="X234" s="2">
        <f t="shared" si="6"/>
        <v>11061.857142858207</v>
      </c>
      <c r="Y234" s="2">
        <f t="shared" si="43"/>
        <v>55940617.112125143</v>
      </c>
      <c r="Z234" s="2" t="str">
        <f t="shared" si="8"/>
        <v>MEEP</v>
      </c>
      <c r="AA234" s="2">
        <f>IF(Z234="HERE",Y234,AA233+Graph!$G$1*1000)</f>
        <v>61256812.969267987</v>
      </c>
      <c r="AB234" s="2">
        <f t="shared" si="20"/>
        <v>420000</v>
      </c>
      <c r="AC234" s="2">
        <f t="shared" si="44"/>
        <v>54878429.838655025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21"/>
        <v>52800000</v>
      </c>
      <c r="AG234" s="3">
        <f t="shared" si="29"/>
        <v>50040293.141932756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164</v>
      </c>
      <c r="C235" s="7"/>
      <c r="D235" s="2" t="e">
        <f t="shared" si="11"/>
        <v>#N/A</v>
      </c>
      <c r="E235" s="2" t="e">
        <f t="shared" si="22"/>
        <v>#N/A</v>
      </c>
      <c r="F235" s="2">
        <v>1110506.2496998608</v>
      </c>
      <c r="G235" s="2">
        <f t="shared" si="47"/>
        <v>638938.14285714284</v>
      </c>
      <c r="H235" s="2">
        <f t="shared" si="45"/>
        <v>118133305.98151265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2429292.5714285667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1133122.6050420105</v>
      </c>
      <c r="Q235" s="2">
        <f t="shared" si="48"/>
        <v>650000</v>
      </c>
      <c r="R235" s="2">
        <f t="shared" si="46"/>
        <v>120414180.95078018</v>
      </c>
      <c r="S235" s="2">
        <f t="shared" si="16"/>
        <v>638938.14285714924</v>
      </c>
      <c r="T235" s="2">
        <f t="shared" si="17"/>
        <v>11061.857142857276</v>
      </c>
      <c r="U235" s="2">
        <f t="shared" si="18"/>
        <v>650000</v>
      </c>
      <c r="V235" s="2">
        <f t="shared" si="34"/>
        <v>64462501.981512152</v>
      </c>
      <c r="W235" s="2">
        <f t="shared" si="19"/>
        <v>638938.14285714179</v>
      </c>
      <c r="X235" s="2">
        <f t="shared" si="6"/>
        <v>11061.857142858207</v>
      </c>
      <c r="Y235" s="2">
        <f t="shared" si="43"/>
        <v>55951678.969268002</v>
      </c>
      <c r="Z235" s="2" t="str">
        <f t="shared" si="8"/>
        <v>MEEP</v>
      </c>
      <c r="AA235" s="2">
        <f>IF(Z235="HERE",Y235,AA234+Graph!$G$1*1000)</f>
        <v>61676812.969267987</v>
      </c>
      <c r="AB235" s="2">
        <f t="shared" si="20"/>
        <v>420000</v>
      </c>
      <c r="AC235" s="2">
        <f t="shared" si="44"/>
        <v>54878429.838655025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21"/>
        <v>52800000</v>
      </c>
      <c r="AG235" s="3">
        <f t="shared" si="29"/>
        <v>50072240.049075611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165</v>
      </c>
      <c r="C236" s="7"/>
      <c r="D236" s="2" t="e">
        <f t="shared" si="11"/>
        <v>#N/A</v>
      </c>
      <c r="E236" s="2" t="e">
        <f t="shared" si="22"/>
        <v>#N/A</v>
      </c>
      <c r="F236" s="2">
        <v>1114520.5659063458</v>
      </c>
      <c r="G236" s="2">
        <f t="shared" si="47"/>
        <v>638938.14285714284</v>
      </c>
      <c r="H236" s="2">
        <f t="shared" si="45"/>
        <v>118772244.1243698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2440354.428571424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1137239.3817526996</v>
      </c>
      <c r="Q236" s="2">
        <f t="shared" si="48"/>
        <v>650000</v>
      </c>
      <c r="R236" s="2">
        <f t="shared" si="46"/>
        <v>121064180.95078018</v>
      </c>
      <c r="S236" s="2">
        <f t="shared" si="16"/>
        <v>638938.14285714924</v>
      </c>
      <c r="T236" s="2">
        <f t="shared" si="17"/>
        <v>11061.857142857276</v>
      </c>
      <c r="U236" s="2">
        <f t="shared" si="18"/>
        <v>650000</v>
      </c>
      <c r="V236" s="2">
        <f t="shared" si="34"/>
        <v>65101440.124369293</v>
      </c>
      <c r="W236" s="2">
        <f t="shared" si="19"/>
        <v>638938.14285714179</v>
      </c>
      <c r="X236" s="2">
        <f t="shared" si="6"/>
        <v>11061.857142858207</v>
      </c>
      <c r="Y236" s="2">
        <f t="shared" si="43"/>
        <v>55962740.82641086</v>
      </c>
      <c r="Z236" s="2" t="str">
        <f t="shared" si="8"/>
        <v>MEEP</v>
      </c>
      <c r="AA236" s="2">
        <f>IF(Z236="HERE",Y236,AA235+Graph!$G$1*1000)</f>
        <v>62096812.969267987</v>
      </c>
      <c r="AB236" s="2">
        <f t="shared" si="20"/>
        <v>420000</v>
      </c>
      <c r="AC236" s="2">
        <f t="shared" si="44"/>
        <v>54878429.838655025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21"/>
        <v>52800000</v>
      </c>
      <c r="AG236" s="3">
        <f t="shared" si="29"/>
        <v>50104186.956218466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166</v>
      </c>
      <c r="C237" s="7"/>
      <c r="D237" s="2" t="e">
        <f t="shared" si="11"/>
        <v>#N/A</v>
      </c>
      <c r="E237" s="2" t="e">
        <f t="shared" si="22"/>
        <v>#N/A</v>
      </c>
      <c r="F237" s="2">
        <v>1118534.8821128309</v>
      </c>
      <c r="G237" s="2">
        <f t="shared" si="47"/>
        <v>638938.14285714284</v>
      </c>
      <c r="H237" s="2">
        <f t="shared" si="45"/>
        <v>119411182.26722695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2451416.2857142813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1141356.1584633887</v>
      </c>
      <c r="Q237" s="2">
        <f t="shared" si="48"/>
        <v>650000</v>
      </c>
      <c r="R237" s="2">
        <f t="shared" si="46"/>
        <v>121714180.95078018</v>
      </c>
      <c r="S237" s="2">
        <f t="shared" si="16"/>
        <v>638938.14285714924</v>
      </c>
      <c r="T237" s="2">
        <f t="shared" si="17"/>
        <v>11061.857142857276</v>
      </c>
      <c r="U237" s="2">
        <f t="shared" si="18"/>
        <v>650000</v>
      </c>
      <c r="V237" s="2">
        <f t="shared" si="34"/>
        <v>65740378.267226435</v>
      </c>
      <c r="W237" s="2">
        <f t="shared" si="19"/>
        <v>638938.14285714179</v>
      </c>
      <c r="X237" s="2">
        <f t="shared" si="6"/>
        <v>11061.857142858207</v>
      </c>
      <c r="Y237" s="2">
        <f t="shared" si="43"/>
        <v>55973802.683553718</v>
      </c>
      <c r="Z237" s="2" t="str">
        <f t="shared" si="8"/>
        <v>MEEP</v>
      </c>
      <c r="AA237" s="2">
        <f>IF(Z237="HERE",Y237,AA236+Graph!$G$1*1000)</f>
        <v>62516812.969267987</v>
      </c>
      <c r="AB237" s="2">
        <f t="shared" si="20"/>
        <v>420000</v>
      </c>
      <c r="AC237" s="2">
        <f t="shared" si="44"/>
        <v>54878429.838655025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21"/>
        <v>52800000</v>
      </c>
      <c r="AG237" s="3">
        <f t="shared" si="29"/>
        <v>50136133.863361321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167</v>
      </c>
      <c r="C238" s="7"/>
      <c r="D238" s="2" t="e">
        <f t="shared" si="11"/>
        <v>#N/A</v>
      </c>
      <c r="E238" s="2" t="e">
        <f t="shared" si="22"/>
        <v>#N/A</v>
      </c>
      <c r="F238" s="2">
        <v>1122549.1983193159</v>
      </c>
      <c r="G238" s="2">
        <f t="shared" si="47"/>
        <v>638938.14285714284</v>
      </c>
      <c r="H238" s="2">
        <f t="shared" si="45"/>
        <v>120050120.4100841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2462478.1428571385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1145472.9351740777</v>
      </c>
      <c r="Q238" s="2">
        <f t="shared" si="48"/>
        <v>650000</v>
      </c>
      <c r="R238" s="2">
        <f t="shared" si="46"/>
        <v>122364180.95078018</v>
      </c>
      <c r="S238" s="2">
        <f t="shared" si="16"/>
        <v>638938.14285714924</v>
      </c>
      <c r="T238" s="2">
        <f t="shared" si="17"/>
        <v>11061.857142857276</v>
      </c>
      <c r="U238" s="2">
        <f t="shared" si="18"/>
        <v>650000</v>
      </c>
      <c r="V238" s="2">
        <f t="shared" si="34"/>
        <v>66379316.410083577</v>
      </c>
      <c r="W238" s="2">
        <f t="shared" si="19"/>
        <v>638938.14285714179</v>
      </c>
      <c r="X238" s="2">
        <f t="shared" si="6"/>
        <v>11061.857142858207</v>
      </c>
      <c r="Y238" s="2">
        <f t="shared" si="43"/>
        <v>55984864.540696576</v>
      </c>
      <c r="Z238" s="2" t="str">
        <f t="shared" si="8"/>
        <v>MEEP</v>
      </c>
      <c r="AA238" s="2">
        <f>IF(Z238="HERE",Y238,AA237+Graph!$G$1*1000)</f>
        <v>62936812.969267987</v>
      </c>
      <c r="AB238" s="2">
        <f t="shared" si="20"/>
        <v>420000</v>
      </c>
      <c r="AC238" s="2">
        <f t="shared" si="44"/>
        <v>54878429.838655025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168</v>
      </c>
      <c r="C239" s="7"/>
      <c r="D239" s="2" t="e">
        <f t="shared" si="11"/>
        <v>#N/A</v>
      </c>
      <c r="E239" s="2" t="e">
        <f t="shared" si="22"/>
        <v>#N/A</v>
      </c>
      <c r="F239" s="2">
        <v>1126563.5145258009</v>
      </c>
      <c r="G239" s="2">
        <f t="shared" si="47"/>
        <v>638938.14285714284</v>
      </c>
      <c r="H239" s="2">
        <f t="shared" si="45"/>
        <v>120689058.55294125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2473539.9999999958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1149589.711884737</v>
      </c>
      <c r="Q239" s="2">
        <f t="shared" si="48"/>
        <v>650000</v>
      </c>
      <c r="R239" s="2">
        <f t="shared" si="46"/>
        <v>123014180.95078018</v>
      </c>
      <c r="S239" s="2">
        <f t="shared" si="16"/>
        <v>638938.14285714924</v>
      </c>
      <c r="T239" s="2">
        <f t="shared" si="17"/>
        <v>11061.857142857276</v>
      </c>
      <c r="U239" s="2">
        <f t="shared" si="18"/>
        <v>650000</v>
      </c>
      <c r="V239" s="2">
        <f t="shared" si="34"/>
        <v>67018254.552940719</v>
      </c>
      <c r="W239" s="2">
        <f t="shared" si="19"/>
        <v>638938.14285714179</v>
      </c>
      <c r="X239" s="2">
        <f t="shared" si="6"/>
        <v>11061.857142858207</v>
      </c>
      <c r="Y239" s="2">
        <f t="shared" si="43"/>
        <v>55995926.397839434</v>
      </c>
      <c r="Z239" s="2" t="str">
        <f t="shared" si="8"/>
        <v>MEEP</v>
      </c>
      <c r="AA239" s="2">
        <f>IF(Z239="HERE",Y239,AA238+Graph!$G$1*1000)</f>
        <v>63356812.969267987</v>
      </c>
      <c r="AB239" s="2">
        <f t="shared" si="20"/>
        <v>420000</v>
      </c>
      <c r="AC239" s="2">
        <f t="shared" si="44"/>
        <v>54878429.838655025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169</v>
      </c>
      <c r="C240" s="7"/>
      <c r="D240" s="2" t="e">
        <f t="shared" si="11"/>
        <v>#N/A</v>
      </c>
      <c r="E240" s="2" t="e">
        <f t="shared" si="22"/>
        <v>#N/A</v>
      </c>
      <c r="F240" s="2">
        <v>1130577.830732286</v>
      </c>
      <c r="G240" s="2">
        <f t="shared" si="47"/>
        <v>638938.14285714284</v>
      </c>
      <c r="H240" s="2">
        <f t="shared" si="45"/>
        <v>121327996.6957984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2484601.8571428531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1153706.4885954261</v>
      </c>
      <c r="Q240" s="2">
        <f t="shared" si="48"/>
        <v>650000</v>
      </c>
      <c r="R240" s="2">
        <f t="shared" si="46"/>
        <v>123664180.95078018</v>
      </c>
      <c r="S240" s="2">
        <f t="shared" si="16"/>
        <v>638938.14285714924</v>
      </c>
      <c r="T240" s="2">
        <f t="shared" si="17"/>
        <v>11061.857142857276</v>
      </c>
      <c r="U240" s="2">
        <f t="shared" si="18"/>
        <v>650000</v>
      </c>
      <c r="V240" s="2">
        <f t="shared" si="34"/>
        <v>67657192.695797861</v>
      </c>
      <c r="W240" s="2">
        <f t="shared" si="19"/>
        <v>638938.14285714179</v>
      </c>
      <c r="X240" s="2">
        <f t="shared" si="6"/>
        <v>11061.857142858207</v>
      </c>
      <c r="Y240" s="2">
        <f t="shared" si="43"/>
        <v>56006988.254982293</v>
      </c>
      <c r="Z240" s="2" t="str">
        <f t="shared" si="8"/>
        <v>MEEP</v>
      </c>
      <c r="AA240" s="2">
        <f>IF(Z240="HERE",Y240,AA239+Graph!$G$1*1000)</f>
        <v>63776812.969267987</v>
      </c>
      <c r="AB240" s="2">
        <f t="shared" si="20"/>
        <v>420000</v>
      </c>
      <c r="AC240" s="2">
        <f t="shared" si="44"/>
        <v>54878429.838655025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170</v>
      </c>
      <c r="C241" s="7"/>
      <c r="D241" s="2" t="e">
        <f t="shared" si="11"/>
        <v>#N/A</v>
      </c>
      <c r="E241" s="2" t="e">
        <f t="shared" si="22"/>
        <v>#N/A</v>
      </c>
      <c r="F241" s="2">
        <v>1134592.146938771</v>
      </c>
      <c r="G241" s="2">
        <f t="shared" si="47"/>
        <v>638938.14285714284</v>
      </c>
      <c r="H241" s="2">
        <f t="shared" si="45"/>
        <v>121966934.83865555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2495663.7142857104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1157823.2653061152</v>
      </c>
      <c r="Q241" s="2">
        <f t="shared" si="48"/>
        <v>650000</v>
      </c>
      <c r="R241" s="2">
        <f t="shared" si="46"/>
        <v>124314180.95078018</v>
      </c>
      <c r="S241" s="2">
        <f t="shared" si="16"/>
        <v>638938.14285714924</v>
      </c>
      <c r="T241" s="2">
        <f t="shared" si="17"/>
        <v>11061.857142857276</v>
      </c>
      <c r="U241" s="2">
        <f t="shared" si="18"/>
        <v>650000</v>
      </c>
      <c r="V241" s="2">
        <f t="shared" si="34"/>
        <v>68296130.83865501</v>
      </c>
      <c r="W241" s="2">
        <f t="shared" si="19"/>
        <v>638938.14285714924</v>
      </c>
      <c r="X241" s="2">
        <f t="shared" si="6"/>
        <v>11061.857142850757</v>
      </c>
      <c r="Y241" s="2">
        <f t="shared" si="43"/>
        <v>56018050.112125143</v>
      </c>
      <c r="Z241" s="2" t="str">
        <f t="shared" si="8"/>
        <v>MEEP</v>
      </c>
      <c r="AA241" s="2">
        <f>IF(Z241="HERE",Y241,AA240+Graph!$G$1*1000)</f>
        <v>64196812.969267987</v>
      </c>
      <c r="AB241" s="2">
        <f t="shared" si="20"/>
        <v>420000</v>
      </c>
      <c r="AC241" s="2">
        <f t="shared" si="44"/>
        <v>54878429.838655025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171</v>
      </c>
      <c r="C242" s="7"/>
      <c r="D242" s="2" t="e">
        <f t="shared" si="11"/>
        <v>#N/A</v>
      </c>
      <c r="E242" s="2" t="e">
        <f t="shared" si="22"/>
        <v>#N/A</v>
      </c>
      <c r="F242" s="2">
        <v>1138606.463145256</v>
      </c>
      <c r="G242" s="2">
        <f t="shared" si="47"/>
        <v>638938.14285714284</v>
      </c>
      <c r="H242" s="2">
        <f t="shared" si="45"/>
        <v>122605872.9815127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2506725.5714285676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1161940.0420168042</v>
      </c>
      <c r="Q242" s="2">
        <f t="shared" si="48"/>
        <v>650000</v>
      </c>
      <c r="R242" s="2">
        <f t="shared" si="46"/>
        <v>124964180.95078018</v>
      </c>
      <c r="S242" s="2">
        <f t="shared" si="16"/>
        <v>638938.14285714924</v>
      </c>
      <c r="T242" s="2">
        <f t="shared" si="17"/>
        <v>11061.857142857276</v>
      </c>
      <c r="U242" s="2">
        <f t="shared" si="18"/>
        <v>650000</v>
      </c>
      <c r="V242" s="2">
        <f t="shared" si="34"/>
        <v>68935068.981512159</v>
      </c>
      <c r="W242" s="2">
        <f t="shared" si="19"/>
        <v>638938.14285714924</v>
      </c>
      <c r="X242" s="2">
        <f t="shared" si="6"/>
        <v>11061.857142850757</v>
      </c>
      <c r="Y242" s="2">
        <f t="shared" si="43"/>
        <v>56029111.969267994</v>
      </c>
      <c r="Z242" s="2" t="str">
        <f t="shared" si="8"/>
        <v>MEEP</v>
      </c>
      <c r="AA242" s="2">
        <f>IF(Z242="HERE",Y242,AA241+Graph!$G$1*1000)</f>
        <v>64616812.969267987</v>
      </c>
      <c r="AB242" s="2">
        <f t="shared" si="20"/>
        <v>420000</v>
      </c>
      <c r="AC242" s="2">
        <f t="shared" si="44"/>
        <v>54878429.838655025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172</v>
      </c>
      <c r="C243" s="7"/>
      <c r="D243" s="2" t="e">
        <f t="shared" si="11"/>
        <v>#N/A</v>
      </c>
      <c r="E243" s="2" t="e">
        <f t="shared" si="22"/>
        <v>#N/A</v>
      </c>
      <c r="F243" s="2">
        <v>1142620.7793517411</v>
      </c>
      <c r="G243" s="2">
        <f t="shared" si="47"/>
        <v>638938.14285714284</v>
      </c>
      <c r="H243" s="2">
        <f t="shared" si="45"/>
        <v>123244811.12436984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2517787.4285714249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1166056.8187274933</v>
      </c>
      <c r="Q243" s="2">
        <f t="shared" si="48"/>
        <v>650000</v>
      </c>
      <c r="R243" s="2">
        <f t="shared" si="46"/>
        <v>125614180.95078018</v>
      </c>
      <c r="S243" s="2">
        <f t="shared" si="16"/>
        <v>638938.14285714924</v>
      </c>
      <c r="T243" s="2">
        <f t="shared" si="17"/>
        <v>11061.857142857276</v>
      </c>
      <c r="U243" s="2">
        <f t="shared" si="18"/>
        <v>650000</v>
      </c>
      <c r="V243" s="2">
        <f t="shared" si="34"/>
        <v>69574007.124369308</v>
      </c>
      <c r="W243" s="2">
        <f t="shared" si="19"/>
        <v>638938.14285714924</v>
      </c>
      <c r="X243" s="2">
        <f t="shared" si="6"/>
        <v>11061.857142850757</v>
      </c>
      <c r="Y243" s="2">
        <f t="shared" si="43"/>
        <v>56040173.826410845</v>
      </c>
      <c r="Z243" s="2" t="str">
        <f t="shared" si="8"/>
        <v>MEEP</v>
      </c>
      <c r="AA243" s="2">
        <f>IF(Z243="HERE",Y243,AA242+Graph!$G$1*1000)</f>
        <v>65036812.969267987</v>
      </c>
      <c r="AB243" s="2">
        <f t="shared" si="20"/>
        <v>420000</v>
      </c>
      <c r="AC243" s="2">
        <f t="shared" si="44"/>
        <v>54878429.838655025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173</v>
      </c>
      <c r="C244" s="7"/>
      <c r="D244" s="2" t="e">
        <f t="shared" si="11"/>
        <v>#N/A</v>
      </c>
      <c r="E244" s="2" t="e">
        <f t="shared" si="22"/>
        <v>#N/A</v>
      </c>
      <c r="F244" s="2">
        <v>1146635.0955582261</v>
      </c>
      <c r="G244" s="2">
        <f t="shared" si="47"/>
        <v>638938.14285714284</v>
      </c>
      <c r="H244" s="2">
        <f t="shared" si="45"/>
        <v>123883749.26722699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2528849.2857142822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1170173.5954381824</v>
      </c>
      <c r="Q244" s="2">
        <f t="shared" si="48"/>
        <v>650000</v>
      </c>
      <c r="R244" s="2">
        <f t="shared" si="46"/>
        <v>126264180.95078018</v>
      </c>
      <c r="S244" s="2">
        <f t="shared" si="16"/>
        <v>638938.14285714924</v>
      </c>
      <c r="T244" s="2">
        <f t="shared" si="17"/>
        <v>11061.857142857276</v>
      </c>
      <c r="U244" s="2">
        <f t="shared" si="18"/>
        <v>650000</v>
      </c>
      <c r="V244" s="2">
        <f t="shared" si="34"/>
        <v>70212945.267226458</v>
      </c>
      <c r="W244" s="2">
        <f t="shared" si="19"/>
        <v>638938.14285714924</v>
      </c>
      <c r="X244" s="2">
        <f t="shared" si="6"/>
        <v>11061.857142850757</v>
      </c>
      <c r="Y244" s="2">
        <f t="shared" si="43"/>
        <v>56051235.683553696</v>
      </c>
      <c r="Z244" s="2" t="str">
        <f t="shared" si="8"/>
        <v>MEEP</v>
      </c>
      <c r="AA244" s="2">
        <f>IF(Z244="HERE",Y244,AA243+Graph!$G$1*1000)</f>
        <v>65456812.969267987</v>
      </c>
      <c r="AB244" s="2">
        <f t="shared" si="20"/>
        <v>420000</v>
      </c>
      <c r="AC244" s="2">
        <f t="shared" si="44"/>
        <v>54878429.838655025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174</v>
      </c>
      <c r="C245" s="7"/>
      <c r="D245" s="2" t="e">
        <f t="shared" si="11"/>
        <v>#N/A</v>
      </c>
      <c r="E245" s="2" t="e">
        <f t="shared" si="22"/>
        <v>#N/A</v>
      </c>
      <c r="F245" s="2">
        <v>1150649.4117647111</v>
      </c>
      <c r="G245" s="2">
        <f t="shared" si="47"/>
        <v>638938.14285714284</v>
      </c>
      <c r="H245" s="2">
        <f t="shared" si="45"/>
        <v>124522687.41008414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2539911.1428571395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1174290.3721488714</v>
      </c>
      <c r="Q245" s="2">
        <f t="shared" si="48"/>
        <v>650000</v>
      </c>
      <c r="R245" s="2">
        <f t="shared" si="46"/>
        <v>126914180.95078018</v>
      </c>
      <c r="S245" s="2">
        <f t="shared" si="16"/>
        <v>638938.14285714924</v>
      </c>
      <c r="T245" s="2">
        <f t="shared" si="17"/>
        <v>11061.857142857276</v>
      </c>
      <c r="U245" s="2">
        <f t="shared" si="18"/>
        <v>650000</v>
      </c>
      <c r="V245" s="2">
        <f t="shared" si="34"/>
        <v>70851883.410083607</v>
      </c>
      <c r="W245" s="2">
        <f t="shared" si="19"/>
        <v>638938.14285714924</v>
      </c>
      <c r="X245" s="2">
        <f t="shared" si="6"/>
        <v>11061.857142850757</v>
      </c>
      <c r="Y245" s="2">
        <f t="shared" si="43"/>
        <v>56062297.540696546</v>
      </c>
      <c r="Z245" s="2" t="str">
        <f t="shared" si="8"/>
        <v>MEEP</v>
      </c>
      <c r="AA245" s="2">
        <f>IF(Z245="HERE",Y245,AA244+Graph!$G$1*1000)</f>
        <v>65876812.969267987</v>
      </c>
      <c r="AB245" s="2">
        <f t="shared" si="20"/>
        <v>420000</v>
      </c>
      <c r="AC245" s="2">
        <f t="shared" si="44"/>
        <v>54878429.838655025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175</v>
      </c>
      <c r="C246" s="7"/>
      <c r="D246" s="2" t="e">
        <f t="shared" si="11"/>
        <v>#N/A</v>
      </c>
      <c r="E246" s="2" t="e">
        <f t="shared" si="22"/>
        <v>#N/A</v>
      </c>
      <c r="F246" s="2">
        <v>1154663.7279711664</v>
      </c>
      <c r="G246" s="2">
        <f t="shared" si="47"/>
        <v>638938.14285714284</v>
      </c>
      <c r="H246" s="2">
        <f t="shared" si="45"/>
        <v>125161625.55294129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2550972.9999999967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1178407.1488595307</v>
      </c>
      <c r="Q246" s="2">
        <f t="shared" si="48"/>
        <v>650000</v>
      </c>
      <c r="R246" s="2">
        <f t="shared" si="46"/>
        <v>127564180.95078018</v>
      </c>
      <c r="S246" s="2">
        <f t="shared" si="16"/>
        <v>638938.14285714924</v>
      </c>
      <c r="T246" s="2">
        <f t="shared" si="17"/>
        <v>11061.857142857276</v>
      </c>
      <c r="U246" s="2">
        <f t="shared" si="18"/>
        <v>650000</v>
      </c>
      <c r="V246" s="2">
        <f t="shared" si="34"/>
        <v>71490821.552940756</v>
      </c>
      <c r="W246" s="2">
        <f t="shared" si="19"/>
        <v>638938.14285714924</v>
      </c>
      <c r="X246" s="2">
        <f t="shared" si="6"/>
        <v>11061.857142850757</v>
      </c>
      <c r="Y246" s="2">
        <f t="shared" si="43"/>
        <v>56073359.397839397</v>
      </c>
      <c r="Z246" s="2" t="str">
        <f t="shared" si="8"/>
        <v>MEEP</v>
      </c>
      <c r="AA246" s="2">
        <f>IF(Z246="HERE",Y246,AA245+Graph!$G$1*1000)</f>
        <v>66296812.969267987</v>
      </c>
      <c r="AB246" s="2">
        <f t="shared" si="20"/>
        <v>420000</v>
      </c>
      <c r="AC246" s="2">
        <f t="shared" si="44"/>
        <v>54878429.838655025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176</v>
      </c>
      <c r="C247" s="7"/>
      <c r="D247" s="2" t="e">
        <f t="shared" si="11"/>
        <v>#N/A</v>
      </c>
      <c r="E247" s="2" t="e">
        <f t="shared" si="22"/>
        <v>#N/A</v>
      </c>
      <c r="F247" s="2">
        <v>1158678.0441776514</v>
      </c>
      <c r="G247" s="2">
        <f t="shared" si="47"/>
        <v>638938.14285714284</v>
      </c>
      <c r="H247" s="2">
        <f t="shared" si="45"/>
        <v>125800563.69579844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2562034.857142854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1182523.9255702198</v>
      </c>
      <c r="Q247" s="2">
        <f t="shared" si="48"/>
        <v>650000</v>
      </c>
      <c r="R247" s="2">
        <f t="shared" si="46"/>
        <v>128214180.95078018</v>
      </c>
      <c r="S247" s="2">
        <f t="shared" si="16"/>
        <v>638938.14285714924</v>
      </c>
      <c r="T247" s="2">
        <f t="shared" si="17"/>
        <v>11061.857142857276</v>
      </c>
      <c r="U247" s="2">
        <f t="shared" si="18"/>
        <v>650000</v>
      </c>
      <c r="V247" s="2">
        <f t="shared" si="34"/>
        <v>72129759.695797905</v>
      </c>
      <c r="W247" s="2">
        <f t="shared" si="19"/>
        <v>638938.14285714924</v>
      </c>
      <c r="X247" s="2">
        <f t="shared" si="6"/>
        <v>11061.857142850757</v>
      </c>
      <c r="Y247" s="2">
        <f t="shared" si="43"/>
        <v>56084421.254982248</v>
      </c>
      <c r="Z247" s="2" t="str">
        <f t="shared" si="8"/>
        <v>MEEP</v>
      </c>
      <c r="AA247" s="2">
        <f>IF(Z247="HERE",Y247,AA246+Graph!$G$1*1000)</f>
        <v>66716812.969267987</v>
      </c>
      <c r="AB247" s="2">
        <f t="shared" si="20"/>
        <v>420000</v>
      </c>
      <c r="AC247" s="2">
        <f t="shared" si="44"/>
        <v>54878429.838655025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177</v>
      </c>
      <c r="C248" s="7"/>
      <c r="D248" s="2" t="e">
        <f t="shared" si="11"/>
        <v>#N/A</v>
      </c>
      <c r="E248" s="2" t="e">
        <f t="shared" si="22"/>
        <v>#N/A</v>
      </c>
      <c r="F248" s="2">
        <v>1162692.3603841364</v>
      </c>
      <c r="G248" s="2">
        <f t="shared" si="47"/>
        <v>638938.14285714284</v>
      </c>
      <c r="H248" s="2">
        <f t="shared" si="45"/>
        <v>126439501.83865559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2573096.7142857113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1186640.7022809088</v>
      </c>
      <c r="Q248" s="2">
        <f t="shared" si="48"/>
        <v>650000</v>
      </c>
      <c r="R248" s="2">
        <f t="shared" si="46"/>
        <v>128864180.95078018</v>
      </c>
      <c r="S248" s="2">
        <f t="shared" si="16"/>
        <v>638938.14285714924</v>
      </c>
      <c r="T248" s="2">
        <f t="shared" si="17"/>
        <v>11061.857142857276</v>
      </c>
      <c r="U248" s="2">
        <f t="shared" si="18"/>
        <v>650000</v>
      </c>
      <c r="V248" s="2">
        <f t="shared" si="34"/>
        <v>72768697.838655055</v>
      </c>
      <c r="W248" s="2">
        <f t="shared" si="19"/>
        <v>638938.14285714924</v>
      </c>
      <c r="X248" s="2">
        <f t="shared" si="6"/>
        <v>11061.857142850757</v>
      </c>
      <c r="Y248" s="2">
        <f t="shared" si="43"/>
        <v>56095483.112125099</v>
      </c>
      <c r="Z248" s="2" t="str">
        <f t="shared" si="8"/>
        <v>MEEP</v>
      </c>
      <c r="AA248" s="2">
        <f>IF(Z248="HERE",Y248,AA247+Graph!$G$1*1000)</f>
        <v>67136812.969267994</v>
      </c>
      <c r="AB248" s="2">
        <f t="shared" si="20"/>
        <v>420000.00000000745</v>
      </c>
      <c r="AC248" s="2">
        <f t="shared" si="44"/>
        <v>54878429.838655025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178</v>
      </c>
      <c r="C249" s="7"/>
      <c r="D249" s="2" t="e">
        <f t="shared" si="11"/>
        <v>#N/A</v>
      </c>
      <c r="E249" s="2" t="e">
        <f t="shared" si="22"/>
        <v>#N/A</v>
      </c>
      <c r="F249" s="2">
        <v>1166706.6765906215</v>
      </c>
      <c r="G249" s="2">
        <f t="shared" si="47"/>
        <v>638938.14285714284</v>
      </c>
      <c r="H249" s="2">
        <f t="shared" si="45"/>
        <v>127078439.98151274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2584158.5714285686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1190757.4789915979</v>
      </c>
      <c r="Q249" s="2">
        <f t="shared" si="48"/>
        <v>650000</v>
      </c>
      <c r="R249" s="2">
        <f t="shared" si="46"/>
        <v>129514180.95078018</v>
      </c>
      <c r="S249" s="2">
        <f t="shared" si="16"/>
        <v>638938.14285714924</v>
      </c>
      <c r="T249" s="2">
        <f t="shared" si="17"/>
        <v>11061.857142857276</v>
      </c>
      <c r="U249" s="2">
        <f t="shared" si="18"/>
        <v>650000</v>
      </c>
      <c r="V249" s="2">
        <f t="shared" si="34"/>
        <v>73407635.981512204</v>
      </c>
      <c r="W249" s="2">
        <f t="shared" si="19"/>
        <v>638938.14285714924</v>
      </c>
      <c r="X249" s="2">
        <f t="shared" si="6"/>
        <v>11061.857142850757</v>
      </c>
      <c r="Y249" s="2">
        <f t="shared" si="43"/>
        <v>56106544.969267949</v>
      </c>
      <c r="Z249" s="2" t="str">
        <f t="shared" si="8"/>
        <v>MEEP</v>
      </c>
      <c r="AA249" s="2">
        <f>IF(Z249="HERE",Y249,AA248+Graph!$G$1*1000)</f>
        <v>67556812.969267994</v>
      </c>
      <c r="AB249" s="2">
        <f t="shared" si="20"/>
        <v>420000</v>
      </c>
      <c r="AC249" s="2">
        <f t="shared" si="44"/>
        <v>54878429.838655025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179</v>
      </c>
      <c r="C250" s="7"/>
      <c r="D250" s="2" t="e">
        <f t="shared" si="11"/>
        <v>#N/A</v>
      </c>
      <c r="E250" s="2" t="e">
        <f t="shared" si="22"/>
        <v>#N/A</v>
      </c>
      <c r="F250" s="2">
        <v>1170720.9927971065</v>
      </c>
      <c r="G250" s="2">
        <f t="shared" si="47"/>
        <v>638938.14285714284</v>
      </c>
      <c r="H250" s="2">
        <f t="shared" si="45"/>
        <v>127717378.12436989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2595220.4285714258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1194874.255702287</v>
      </c>
      <c r="Q250" s="2">
        <f t="shared" si="48"/>
        <v>650000</v>
      </c>
      <c r="R250" s="2">
        <f t="shared" si="46"/>
        <v>130164180.95078018</v>
      </c>
      <c r="S250" s="2">
        <f t="shared" si="16"/>
        <v>638938.14285714924</v>
      </c>
      <c r="T250" s="2">
        <f t="shared" si="17"/>
        <v>11061.857142857276</v>
      </c>
      <c r="U250" s="2">
        <f t="shared" si="18"/>
        <v>650000</v>
      </c>
      <c r="V250" s="2">
        <f t="shared" si="34"/>
        <v>74046574.124369353</v>
      </c>
      <c r="W250" s="2">
        <f t="shared" si="19"/>
        <v>638938.14285714924</v>
      </c>
      <c r="X250" s="2">
        <f t="shared" si="6"/>
        <v>11061.857142850757</v>
      </c>
      <c r="Y250" s="2">
        <f t="shared" si="43"/>
        <v>56117606.8264108</v>
      </c>
      <c r="Z250" s="2" t="str">
        <f t="shared" si="8"/>
        <v>MEEP</v>
      </c>
      <c r="AA250" s="2">
        <f>IF(Z250="HERE",Y250,AA249+Graph!$G$1*1000)</f>
        <v>67976812.969267994</v>
      </c>
      <c r="AB250" s="2">
        <f t="shared" si="20"/>
        <v>420000</v>
      </c>
      <c r="AC250" s="2">
        <f t="shared" si="44"/>
        <v>54878429.838655025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180</v>
      </c>
      <c r="C251" s="7"/>
      <c r="D251" s="2" t="e">
        <f t="shared" si="11"/>
        <v>#N/A</v>
      </c>
      <c r="E251" s="2" t="e">
        <f t="shared" si="22"/>
        <v>#N/A</v>
      </c>
      <c r="F251" s="2">
        <v>1174735.3090035915</v>
      </c>
      <c r="G251" s="2">
        <f t="shared" si="47"/>
        <v>638938.14285714284</v>
      </c>
      <c r="H251" s="2">
        <f t="shared" si="45"/>
        <v>128356316.26722704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2606282.2857142831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1198991.032412976</v>
      </c>
      <c r="Q251" s="2">
        <f t="shared" si="48"/>
        <v>650000</v>
      </c>
      <c r="R251" s="2">
        <f t="shared" si="46"/>
        <v>130814180.95078018</v>
      </c>
      <c r="S251" s="2">
        <f t="shared" si="16"/>
        <v>638938.14285714924</v>
      </c>
      <c r="T251" s="2">
        <f t="shared" si="17"/>
        <v>11061.857142857276</v>
      </c>
      <c r="U251" s="2">
        <f t="shared" si="18"/>
        <v>650000</v>
      </c>
      <c r="V251" s="2">
        <f t="shared" si="34"/>
        <v>74685512.267226502</v>
      </c>
      <c r="W251" s="2">
        <f t="shared" si="19"/>
        <v>638938.14285714924</v>
      </c>
      <c r="X251" s="2">
        <f t="shared" si="6"/>
        <v>11061.857142850757</v>
      </c>
      <c r="Y251" s="2">
        <f t="shared" si="43"/>
        <v>56128668.683553651</v>
      </c>
      <c r="Z251" s="2" t="str">
        <f t="shared" si="8"/>
        <v>MEEP</v>
      </c>
      <c r="AA251" s="2">
        <f>IF(Z251="HERE",Y251,AA250+Graph!$G$1*1000)</f>
        <v>68396812.969267994</v>
      </c>
      <c r="AB251" s="2">
        <f t="shared" si="20"/>
        <v>420000</v>
      </c>
      <c r="AC251" s="2">
        <f t="shared" si="44"/>
        <v>54878429.838655025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181</v>
      </c>
      <c r="C252" s="7"/>
      <c r="D252" s="2" t="e">
        <f t="shared" si="11"/>
        <v>#N/A</v>
      </c>
      <c r="E252" s="2" t="e">
        <f t="shared" si="22"/>
        <v>#N/A</v>
      </c>
      <c r="F252" s="2">
        <v>1178749.6252100766</v>
      </c>
      <c r="G252" s="2">
        <f t="shared" si="47"/>
        <v>638938.14285714284</v>
      </c>
      <c r="H252" s="2">
        <f t="shared" si="45"/>
        <v>128995254.41008419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2617344.1428571404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1203107.8091236353</v>
      </c>
      <c r="Q252" s="2">
        <f t="shared" si="48"/>
        <v>650000</v>
      </c>
      <c r="R252" s="2">
        <f t="shared" si="46"/>
        <v>131464180.95078018</v>
      </c>
      <c r="S252" s="2">
        <f t="shared" si="16"/>
        <v>638938.14285714924</v>
      </c>
      <c r="T252" s="2">
        <f t="shared" si="17"/>
        <v>11061.857142857276</v>
      </c>
      <c r="U252" s="2">
        <f t="shared" si="18"/>
        <v>650000</v>
      </c>
      <c r="V252" s="2">
        <f t="shared" si="34"/>
        <v>75324450.410083652</v>
      </c>
      <c r="W252" s="2">
        <f t="shared" si="19"/>
        <v>638938.14285714924</v>
      </c>
      <c r="X252" s="2">
        <f t="shared" si="6"/>
        <v>11061.857142850757</v>
      </c>
      <c r="Y252" s="2">
        <f t="shared" si="43"/>
        <v>56139730.540696502</v>
      </c>
      <c r="Z252" s="2" t="str">
        <f t="shared" si="8"/>
        <v>MEEP</v>
      </c>
      <c r="AA252" s="2">
        <f>IF(Z252="HERE",Y252,AA251+Graph!$G$1*1000)</f>
        <v>68816812.969267994</v>
      </c>
      <c r="AB252" s="2">
        <f t="shared" si="20"/>
        <v>420000</v>
      </c>
      <c r="AC252" s="2">
        <f t="shared" si="44"/>
        <v>54878429.838655025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182</v>
      </c>
      <c r="C253" s="7"/>
      <c r="D253" s="2" t="e">
        <f t="shared" si="11"/>
        <v>#N/A</v>
      </c>
      <c r="E253" s="2" t="e">
        <f t="shared" si="22"/>
        <v>#N/A</v>
      </c>
      <c r="F253" s="2">
        <v>1182763.9414165616</v>
      </c>
      <c r="G253" s="2">
        <f t="shared" si="47"/>
        <v>638938.14285714284</v>
      </c>
      <c r="H253" s="2">
        <f t="shared" si="45"/>
        <v>129634192.55294134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2628405.9999999977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1207224.5858343244</v>
      </c>
      <c r="Q253" s="2">
        <f t="shared" si="48"/>
        <v>650000</v>
      </c>
      <c r="R253" s="2">
        <f t="shared" si="46"/>
        <v>132114180.95078018</v>
      </c>
      <c r="S253" s="2">
        <f t="shared" si="16"/>
        <v>638938.14285714924</v>
      </c>
      <c r="T253" s="2">
        <f t="shared" si="17"/>
        <v>11061.857142857276</v>
      </c>
      <c r="U253" s="2">
        <f t="shared" si="18"/>
        <v>650000</v>
      </c>
      <c r="V253" s="2">
        <f t="shared" si="34"/>
        <v>75963388.552940801</v>
      </c>
      <c r="W253" s="2">
        <f t="shared" si="19"/>
        <v>638938.14285714924</v>
      </c>
      <c r="X253" s="2">
        <f t="shared" si="6"/>
        <v>11061.857142850757</v>
      </c>
      <c r="Y253" s="2">
        <f t="shared" si="43"/>
        <v>56150792.397839352</v>
      </c>
      <c r="Z253" s="2" t="str">
        <f t="shared" si="8"/>
        <v>MEEP</v>
      </c>
      <c r="AA253" s="2">
        <f>IF(Z253="HERE",Y253,AA252+Graph!$G$1*1000)</f>
        <v>69236812.969267994</v>
      </c>
      <c r="AB253" s="2">
        <f t="shared" si="20"/>
        <v>420000</v>
      </c>
      <c r="AC253" s="2">
        <f t="shared" si="44"/>
        <v>54878429.838655025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183</v>
      </c>
      <c r="C254" s="7"/>
      <c r="D254" s="2" t="e">
        <f t="shared" si="11"/>
        <v>#N/A</v>
      </c>
      <c r="E254" s="2" t="e">
        <f t="shared" si="22"/>
        <v>#N/A</v>
      </c>
      <c r="F254" s="2">
        <v>1186778.2576230466</v>
      </c>
      <c r="G254" s="2">
        <f t="shared" si="47"/>
        <v>638938.14285714284</v>
      </c>
      <c r="H254" s="2">
        <f t="shared" si="45"/>
        <v>130273130.69579849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2639467.8571428549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1211341.3625450134</v>
      </c>
      <c r="Q254" s="2">
        <f t="shared" si="48"/>
        <v>650000</v>
      </c>
      <c r="R254" s="2">
        <f t="shared" si="46"/>
        <v>132764180.95078018</v>
      </c>
      <c r="S254" s="2">
        <f t="shared" si="16"/>
        <v>638938.14285714924</v>
      </c>
      <c r="T254" s="2">
        <f t="shared" si="17"/>
        <v>11061.857142857276</v>
      </c>
      <c r="U254" s="2">
        <f t="shared" si="18"/>
        <v>650000</v>
      </c>
      <c r="V254" s="2">
        <f t="shared" si="34"/>
        <v>76602326.69579795</v>
      </c>
      <c r="W254" s="2">
        <f t="shared" si="19"/>
        <v>638938.14285714924</v>
      </c>
      <c r="X254" s="2">
        <f t="shared" si="6"/>
        <v>11061.857142850757</v>
      </c>
      <c r="Y254" s="2">
        <f t="shared" si="43"/>
        <v>56161854.254982203</v>
      </c>
      <c r="Z254" s="2" t="str">
        <f t="shared" si="8"/>
        <v>MEEP</v>
      </c>
      <c r="AA254" s="2">
        <f>IF(Z254="HERE",Y254,AA253+Graph!$G$1*1000)</f>
        <v>69656812.969267994</v>
      </c>
      <c r="AB254" s="2">
        <f t="shared" si="20"/>
        <v>420000</v>
      </c>
      <c r="AC254" s="2">
        <f t="shared" si="44"/>
        <v>54878429.838655025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184</v>
      </c>
      <c r="C255" s="7"/>
      <c r="D255" s="2" t="e">
        <f t="shared" si="11"/>
        <v>#N/A</v>
      </c>
      <c r="E255" s="2" t="e">
        <f t="shared" si="22"/>
        <v>#N/A</v>
      </c>
      <c r="F255" s="2">
        <v>1190792.5738295317</v>
      </c>
      <c r="G255" s="2">
        <f t="shared" si="47"/>
        <v>638938.14285714284</v>
      </c>
      <c r="H255" s="2">
        <f t="shared" si="45"/>
        <v>130912068.83865564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2650529.7142857122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1215458.1392557025</v>
      </c>
      <c r="Q255" s="2">
        <f t="shared" si="48"/>
        <v>650000</v>
      </c>
      <c r="R255" s="2">
        <f t="shared" si="46"/>
        <v>133414180.95078018</v>
      </c>
      <c r="S255" s="2">
        <f t="shared" si="16"/>
        <v>638938.14285714924</v>
      </c>
      <c r="T255" s="2">
        <f t="shared" si="17"/>
        <v>11061.857142857276</v>
      </c>
      <c r="U255" s="2">
        <f t="shared" si="18"/>
        <v>650000</v>
      </c>
      <c r="V255" s="2">
        <f t="shared" si="34"/>
        <v>77241264.838655099</v>
      </c>
      <c r="W255" s="2">
        <f t="shared" si="19"/>
        <v>638938.14285714924</v>
      </c>
      <c r="X255" s="2">
        <f t="shared" si="6"/>
        <v>11061.857142850757</v>
      </c>
      <c r="Y255" s="2">
        <f t="shared" si="43"/>
        <v>56172916.112125054</v>
      </c>
      <c r="Z255" s="2" t="str">
        <f t="shared" si="8"/>
        <v>MEEP</v>
      </c>
      <c r="AA255" s="2">
        <f>IF(Z255="HERE",Y255,AA254+Graph!$G$1*1000)</f>
        <v>70076812.969267994</v>
      </c>
      <c r="AB255" s="2">
        <f t="shared" si="20"/>
        <v>420000</v>
      </c>
      <c r="AC255" s="2">
        <f t="shared" si="44"/>
        <v>54878429.838655025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185</v>
      </c>
      <c r="C256" s="7"/>
      <c r="D256" s="2" t="e">
        <f t="shared" si="11"/>
        <v>#N/A</v>
      </c>
      <c r="E256" s="2" t="e">
        <f t="shared" si="22"/>
        <v>#N/A</v>
      </c>
      <c r="F256" s="2">
        <v>1194806.8900360167</v>
      </c>
      <c r="G256" s="2">
        <f t="shared" si="47"/>
        <v>638938.14285714284</v>
      </c>
      <c r="H256" s="2">
        <f t="shared" si="45"/>
        <v>131551006.98151278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2661591.5714285695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1219574.9159663916</v>
      </c>
      <c r="Q256" s="2">
        <f t="shared" si="48"/>
        <v>650000</v>
      </c>
      <c r="R256" s="2">
        <f t="shared" si="46"/>
        <v>134064180.95078018</v>
      </c>
      <c r="S256" s="2">
        <f t="shared" si="16"/>
        <v>638938.14285714924</v>
      </c>
      <c r="T256" s="2">
        <f t="shared" si="17"/>
        <v>11061.857142857276</v>
      </c>
      <c r="U256" s="2">
        <f t="shared" si="18"/>
        <v>650000</v>
      </c>
      <c r="V256" s="2">
        <f t="shared" si="34"/>
        <v>77880202.981512249</v>
      </c>
      <c r="W256" s="2">
        <f t="shared" si="19"/>
        <v>638938.14285714924</v>
      </c>
      <c r="X256" s="2">
        <f t="shared" si="6"/>
        <v>11061.857142850757</v>
      </c>
      <c r="Y256" s="2">
        <f t="shared" si="43"/>
        <v>56183977.969267905</v>
      </c>
      <c r="Z256" s="2" t="str">
        <f t="shared" si="8"/>
        <v>MEEP</v>
      </c>
      <c r="AA256" s="2">
        <f>IF(Z256="HERE",Y256,AA255+Graph!$G$1*1000)</f>
        <v>70496812.969267994</v>
      </c>
      <c r="AB256" s="2">
        <f t="shared" si="20"/>
        <v>420000</v>
      </c>
      <c r="AC256" s="2">
        <f t="shared" si="44"/>
        <v>54878429.838655025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186</v>
      </c>
      <c r="C257" s="7"/>
      <c r="D257" s="2" t="e">
        <f t="shared" si="11"/>
        <v>#N/A</v>
      </c>
      <c r="E257" s="2" t="e">
        <f t="shared" si="22"/>
        <v>#N/A</v>
      </c>
      <c r="F257" s="2">
        <v>1198821.2062425017</v>
      </c>
      <c r="G257" s="2">
        <f t="shared" si="47"/>
        <v>638938.14285714284</v>
      </c>
      <c r="H257" s="2">
        <f t="shared" si="45"/>
        <v>132189945.12436993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2672653.4285714268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1223691.6926770806</v>
      </c>
      <c r="Q257" s="2">
        <f t="shared" si="48"/>
        <v>650000</v>
      </c>
      <c r="R257" s="2">
        <f t="shared" si="46"/>
        <v>134714180.95078018</v>
      </c>
      <c r="S257" s="2">
        <f t="shared" si="16"/>
        <v>638938.14285714924</v>
      </c>
      <c r="T257" s="2">
        <f t="shared" si="17"/>
        <v>11061.857142857276</v>
      </c>
      <c r="U257" s="2">
        <f t="shared" si="18"/>
        <v>650000</v>
      </c>
      <c r="V257" s="2">
        <f t="shared" si="34"/>
        <v>78519141.124369398</v>
      </c>
      <c r="W257" s="2">
        <f t="shared" si="19"/>
        <v>638938.14285714924</v>
      </c>
      <c r="X257" s="2">
        <f t="shared" si="6"/>
        <v>11061.857142850757</v>
      </c>
      <c r="Y257" s="2">
        <f t="shared" si="43"/>
        <v>56195039.826410756</v>
      </c>
      <c r="Z257" s="2" t="str">
        <f t="shared" si="8"/>
        <v>MEEP</v>
      </c>
      <c r="AA257" s="2">
        <f>IF(Z257="HERE",Y257,AA256+Graph!$G$1*1000)</f>
        <v>70916812.969267994</v>
      </c>
      <c r="AB257" s="2">
        <f t="shared" si="20"/>
        <v>420000</v>
      </c>
      <c r="AC257" s="2">
        <f t="shared" si="44"/>
        <v>54878429.838655025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187</v>
      </c>
      <c r="C258" s="7"/>
      <c r="D258" s="2" t="e">
        <f t="shared" si="11"/>
        <v>#N/A</v>
      </c>
      <c r="E258" s="2" t="e">
        <f t="shared" si="22"/>
        <v>#N/A</v>
      </c>
      <c r="F258" s="2">
        <v>1202835.522448957</v>
      </c>
      <c r="G258" s="2">
        <f t="shared" si="47"/>
        <v>638938.14285714284</v>
      </c>
      <c r="H258" s="2">
        <f t="shared" si="45"/>
        <v>132828883.26722708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2683715.2857142841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1227808.4693877399</v>
      </c>
      <c r="Q258" s="2">
        <f t="shared" si="48"/>
        <v>650000</v>
      </c>
      <c r="R258" s="2">
        <f t="shared" si="46"/>
        <v>135364180.95078018</v>
      </c>
      <c r="S258" s="2">
        <f t="shared" si="16"/>
        <v>638938.14285714924</v>
      </c>
      <c r="T258" s="2">
        <f t="shared" si="17"/>
        <v>11061.857142857276</v>
      </c>
      <c r="U258" s="2">
        <f t="shared" si="18"/>
        <v>650000</v>
      </c>
      <c r="V258" s="2">
        <f t="shared" si="34"/>
        <v>79158079.267226547</v>
      </c>
      <c r="W258" s="2">
        <f t="shared" si="19"/>
        <v>638938.14285714924</v>
      </c>
      <c r="X258" s="2">
        <f t="shared" si="6"/>
        <v>11061.857142850757</v>
      </c>
      <c r="Y258" s="2">
        <f t="shared" si="43"/>
        <v>56206101.683553606</v>
      </c>
      <c r="Z258" s="2" t="str">
        <f t="shared" si="8"/>
        <v>MEEP</v>
      </c>
      <c r="AA258" s="2">
        <f>IF(Z258="HERE",Y258,AA257+Graph!$G$1*1000)</f>
        <v>71336812.969267994</v>
      </c>
      <c r="AB258" s="2">
        <f t="shared" si="20"/>
        <v>420000</v>
      </c>
      <c r="AC258" s="2">
        <f t="shared" si="44"/>
        <v>54878429.838655025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188</v>
      </c>
      <c r="C259" s="7"/>
      <c r="D259" s="2" t="e">
        <f t="shared" si="11"/>
        <v>#N/A</v>
      </c>
      <c r="E259" s="2" t="e">
        <f t="shared" si="22"/>
        <v>#N/A</v>
      </c>
      <c r="F259" s="2">
        <v>1206849.838655442</v>
      </c>
      <c r="G259" s="2">
        <f t="shared" si="47"/>
        <v>638938.14285714284</v>
      </c>
      <c r="H259" s="2">
        <f t="shared" si="45"/>
        <v>133467821.41008423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2694777.1428571413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1231925.246098429</v>
      </c>
      <c r="Q259" s="2">
        <f t="shared" si="48"/>
        <v>650000</v>
      </c>
      <c r="R259" s="2">
        <f t="shared" si="46"/>
        <v>136014180.95078018</v>
      </c>
      <c r="S259" s="2">
        <f t="shared" si="16"/>
        <v>638938.14285714924</v>
      </c>
      <c r="T259" s="2">
        <f t="shared" si="17"/>
        <v>11061.857142857276</v>
      </c>
      <c r="U259" s="2">
        <f t="shared" si="18"/>
        <v>650000</v>
      </c>
      <c r="V259" s="2">
        <f t="shared" si="34"/>
        <v>79797017.410083696</v>
      </c>
      <c r="W259" s="2">
        <f t="shared" si="19"/>
        <v>638938.14285714924</v>
      </c>
      <c r="X259" s="2">
        <f t="shared" si="6"/>
        <v>11061.857142850757</v>
      </c>
      <c r="Y259" s="2">
        <f t="shared" si="43"/>
        <v>56217163.540696457</v>
      </c>
      <c r="Z259" s="2" t="str">
        <f t="shared" si="8"/>
        <v>MEEP</v>
      </c>
      <c r="AA259" s="2">
        <f>IF(Z259="HERE",Y259,AA258+Graph!$G$1*1000)</f>
        <v>71756812.969267994</v>
      </c>
      <c r="AB259" s="2">
        <f t="shared" si="20"/>
        <v>420000</v>
      </c>
      <c r="AC259" s="2">
        <f t="shared" si="44"/>
        <v>54878429.838655025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189</v>
      </c>
      <c r="C260" s="7"/>
      <c r="D260" s="2" t="e">
        <f t="shared" si="11"/>
        <v>#N/A</v>
      </c>
      <c r="E260" s="2" t="e">
        <f t="shared" si="22"/>
        <v>#N/A</v>
      </c>
      <c r="F260" s="2">
        <v>1210864.154861927</v>
      </c>
      <c r="G260" s="2">
        <f t="shared" si="47"/>
        <v>638938.14285714284</v>
      </c>
      <c r="H260" s="2">
        <f t="shared" si="45"/>
        <v>134106759.55294138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2705838.9999999986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1236042.022809118</v>
      </c>
      <c r="Q260" s="2">
        <f t="shared" si="48"/>
        <v>650000</v>
      </c>
      <c r="R260" s="2">
        <f t="shared" si="46"/>
        <v>136664180.95078018</v>
      </c>
      <c r="S260" s="2">
        <f t="shared" si="16"/>
        <v>638938.14285714924</v>
      </c>
      <c r="T260" s="2">
        <f t="shared" si="17"/>
        <v>11061.857142857276</v>
      </c>
      <c r="U260" s="2">
        <f t="shared" si="18"/>
        <v>650000</v>
      </c>
      <c r="V260" s="2">
        <f t="shared" si="34"/>
        <v>80435955.552940845</v>
      </c>
      <c r="W260" s="2">
        <f t="shared" si="19"/>
        <v>638938.14285714924</v>
      </c>
      <c r="X260" s="2">
        <f t="shared" si="6"/>
        <v>11061.857142850757</v>
      </c>
      <c r="Y260" s="2">
        <f t="shared" si="43"/>
        <v>56228225.397839308</v>
      </c>
      <c r="Z260" s="2" t="str">
        <f t="shared" si="8"/>
        <v>MEEP</v>
      </c>
      <c r="AA260" s="2">
        <f>IF(Z260="HERE",Y260,AA259+Graph!$G$1*1000)</f>
        <v>72176812.969267994</v>
      </c>
      <c r="AB260" s="2">
        <f t="shared" si="20"/>
        <v>420000</v>
      </c>
      <c r="AC260" s="2">
        <f t="shared" si="44"/>
        <v>54878429.838655025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190</v>
      </c>
      <c r="C261" s="7"/>
      <c r="D261" s="2" t="e">
        <f t="shared" si="11"/>
        <v>#N/A</v>
      </c>
      <c r="E261" s="2" t="e">
        <f t="shared" si="22"/>
        <v>#N/A</v>
      </c>
      <c r="F261" s="2">
        <v>1214878.4710684121</v>
      </c>
      <c r="G261" s="2">
        <f t="shared" si="47"/>
        <v>638938.14285714284</v>
      </c>
      <c r="H261" s="2">
        <f t="shared" si="45"/>
        <v>134745697.69579852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2716900.8571428559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1240158.7995198071</v>
      </c>
      <c r="Q261" s="2">
        <f t="shared" si="48"/>
        <v>650000</v>
      </c>
      <c r="R261" s="2">
        <f t="shared" si="46"/>
        <v>137314180.95078018</v>
      </c>
      <c r="S261" s="2">
        <f t="shared" si="16"/>
        <v>638938.14285713434</v>
      </c>
      <c r="T261" s="2">
        <f t="shared" si="17"/>
        <v>11061.857142857276</v>
      </c>
      <c r="U261" s="2">
        <f t="shared" si="18"/>
        <v>650000</v>
      </c>
      <c r="V261" s="2">
        <f t="shared" si="34"/>
        <v>81074893.695797995</v>
      </c>
      <c r="W261" s="2">
        <f t="shared" si="19"/>
        <v>638938.14285714924</v>
      </c>
      <c r="X261" s="2">
        <f t="shared" si="6"/>
        <v>11061.857142850757</v>
      </c>
      <c r="Y261" s="2">
        <f t="shared" si="43"/>
        <v>56239287.254982159</v>
      </c>
      <c r="Z261" s="2" t="str">
        <f t="shared" si="8"/>
        <v>MEEP</v>
      </c>
      <c r="AA261" s="2">
        <f>IF(Z261="HERE",Y261,AA260+Graph!$G$1*1000)</f>
        <v>72596812.969267994</v>
      </c>
      <c r="AB261" s="2">
        <f t="shared" si="20"/>
        <v>420000</v>
      </c>
      <c r="AC261" s="2">
        <f t="shared" si="44"/>
        <v>54878429.838655025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191</v>
      </c>
      <c r="C262" s="7"/>
      <c r="D262" s="2" t="e">
        <f t="shared" si="11"/>
        <v>#N/A</v>
      </c>
      <c r="E262" s="2" t="e">
        <f t="shared" si="22"/>
        <v>#N/A</v>
      </c>
      <c r="F262" s="2">
        <v>1218892.7872748971</v>
      </c>
      <c r="G262" s="2">
        <f t="shared" si="47"/>
        <v>638938.14285714284</v>
      </c>
      <c r="H262" s="2">
        <f t="shared" si="45"/>
        <v>135384635.83865565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2727962.7142857132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1244275.5762304962</v>
      </c>
      <c r="Q262" s="2">
        <f t="shared" si="48"/>
        <v>650000</v>
      </c>
      <c r="R262" s="2">
        <f t="shared" si="46"/>
        <v>137964180.95078018</v>
      </c>
      <c r="S262" s="2">
        <f t="shared" si="16"/>
        <v>638938.14285713434</v>
      </c>
      <c r="T262" s="2">
        <f t="shared" si="17"/>
        <v>11061.857142857276</v>
      </c>
      <c r="U262" s="2">
        <f t="shared" si="18"/>
        <v>650000</v>
      </c>
      <c r="V262" s="2">
        <f t="shared" si="34"/>
        <v>81713831.838655144</v>
      </c>
      <c r="W262" s="2">
        <f t="shared" si="19"/>
        <v>638938.14285714924</v>
      </c>
      <c r="X262" s="2">
        <f t="shared" si="6"/>
        <v>11061.857142850757</v>
      </c>
      <c r="Y262" s="2">
        <f t="shared" si="43"/>
        <v>56250349.112125009</v>
      </c>
      <c r="Z262" s="2" t="str">
        <f t="shared" si="8"/>
        <v>MEEP</v>
      </c>
      <c r="AA262" s="2">
        <f>IF(Z262="HERE",Y262,AA261+Graph!$G$1*1000)</f>
        <v>73016812.969267994</v>
      </c>
      <c r="AB262" s="2">
        <f t="shared" si="20"/>
        <v>420000</v>
      </c>
      <c r="AC262" s="2">
        <f t="shared" si="44"/>
        <v>54878429.838655025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192</v>
      </c>
      <c r="C263" s="7"/>
      <c r="D263" s="2" t="e">
        <f t="shared" si="11"/>
        <v>#N/A</v>
      </c>
      <c r="E263" s="2" t="e">
        <f t="shared" si="22"/>
        <v>#N/A</v>
      </c>
      <c r="F263" s="2">
        <v>1222907.1034813821</v>
      </c>
      <c r="G263" s="2">
        <f t="shared" si="47"/>
        <v>638938.14285714284</v>
      </c>
      <c r="H263" s="2">
        <f t="shared" si="45"/>
        <v>136023573.98151278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2739024.5714285704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1248392.3529411852</v>
      </c>
      <c r="Q263" s="2">
        <f t="shared" si="48"/>
        <v>650000</v>
      </c>
      <c r="R263" s="2">
        <f t="shared" si="46"/>
        <v>138614180.95078018</v>
      </c>
      <c r="S263" s="2">
        <f t="shared" si="16"/>
        <v>638938.14285713434</v>
      </c>
      <c r="T263" s="2">
        <f t="shared" si="17"/>
        <v>11061.857142857276</v>
      </c>
      <c r="U263" s="2">
        <f t="shared" si="18"/>
        <v>650000</v>
      </c>
      <c r="V263" s="2">
        <f t="shared" si="34"/>
        <v>82352769.981512293</v>
      </c>
      <c r="W263" s="2">
        <f t="shared" si="19"/>
        <v>638938.14285714924</v>
      </c>
      <c r="X263" s="2">
        <f t="shared" si="6"/>
        <v>11061.857142850757</v>
      </c>
      <c r="Y263" s="2">
        <f t="shared" si="43"/>
        <v>56261410.96926786</v>
      </c>
      <c r="Z263" s="2" t="str">
        <f t="shared" si="8"/>
        <v>MEEP</v>
      </c>
      <c r="AA263" s="2">
        <f>IF(Z263="HERE",Y263,AA262+Graph!$G$1*1000)</f>
        <v>73436812.969267994</v>
      </c>
      <c r="AB263" s="2">
        <f t="shared" si="20"/>
        <v>420000</v>
      </c>
      <c r="AC263" s="2">
        <f t="shared" si="44"/>
        <v>54878429.838655025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193</v>
      </c>
      <c r="C264" s="7"/>
      <c r="D264" s="2" t="e">
        <f t="shared" si="11"/>
        <v>#N/A</v>
      </c>
      <c r="E264" s="2" t="e">
        <f t="shared" si="22"/>
        <v>#N/A</v>
      </c>
      <c r="F264" s="2">
        <v>1226921.4196878672</v>
      </c>
      <c r="G264" s="2">
        <f t="shared" si="47"/>
        <v>638938.14285714284</v>
      </c>
      <c r="H264" s="2">
        <f t="shared" si="45"/>
        <v>136662512.12436992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2750086.4285714277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1252509.1296518445</v>
      </c>
      <c r="Q264" s="2">
        <f t="shared" si="48"/>
        <v>650000</v>
      </c>
      <c r="R264" s="2">
        <f t="shared" si="46"/>
        <v>139264180.95078018</v>
      </c>
      <c r="S264" s="2">
        <f t="shared" si="16"/>
        <v>638938.14285713434</v>
      </c>
      <c r="T264" s="2">
        <f t="shared" si="17"/>
        <v>11061.857142857276</v>
      </c>
      <c r="U264" s="2">
        <f t="shared" si="18"/>
        <v>650000</v>
      </c>
      <c r="V264" s="2">
        <f t="shared" si="34"/>
        <v>82991708.124369442</v>
      </c>
      <c r="W264" s="2">
        <f t="shared" si="19"/>
        <v>638938.14285714924</v>
      </c>
      <c r="X264" s="2">
        <f t="shared" si="6"/>
        <v>11061.857142850757</v>
      </c>
      <c r="Y264" s="2">
        <f t="shared" si="43"/>
        <v>56272472.826410711</v>
      </c>
      <c r="Z264" s="2" t="str">
        <f t="shared" si="8"/>
        <v>MEEP</v>
      </c>
      <c r="AA264" s="2">
        <f>IF(Z264="HERE",Y264,AA263+Graph!$G$1*1000)</f>
        <v>73856812.969267994</v>
      </c>
      <c r="AB264" s="2">
        <f t="shared" si="20"/>
        <v>420000</v>
      </c>
      <c r="AC264" s="2">
        <f t="shared" si="44"/>
        <v>54878429.838655025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194</v>
      </c>
      <c r="C265" s="7"/>
      <c r="D265" s="2" t="e">
        <f t="shared" si="11"/>
        <v>#N/A</v>
      </c>
      <c r="E265" s="2" t="e">
        <f t="shared" si="22"/>
        <v>#N/A</v>
      </c>
      <c r="F265" s="2">
        <v>1230935.7358943522</v>
      </c>
      <c r="G265" s="2">
        <f t="shared" si="47"/>
        <v>638938.14285714284</v>
      </c>
      <c r="H265" s="2">
        <f t="shared" si="45"/>
        <v>137301450.26722705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2761148.285714285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1256625.9063625336</v>
      </c>
      <c r="Q265" s="2">
        <f t="shared" si="48"/>
        <v>650000</v>
      </c>
      <c r="R265" s="2">
        <f t="shared" si="46"/>
        <v>139914180.95078018</v>
      </c>
      <c r="S265" s="2">
        <f t="shared" si="16"/>
        <v>638938.14285713434</v>
      </c>
      <c r="T265" s="2">
        <f t="shared" si="17"/>
        <v>11061.857142857276</v>
      </c>
      <c r="U265" s="2">
        <f t="shared" si="18"/>
        <v>650000</v>
      </c>
      <c r="V265" s="2">
        <f t="shared" si="34"/>
        <v>83630646.267226592</v>
      </c>
      <c r="W265" s="2">
        <f t="shared" si="19"/>
        <v>638938.14285714924</v>
      </c>
      <c r="X265" s="2">
        <f t="shared" si="6"/>
        <v>11061.857142850757</v>
      </c>
      <c r="Y265" s="2">
        <f t="shared" si="43"/>
        <v>56283534.683553562</v>
      </c>
      <c r="Z265" s="2" t="str">
        <f t="shared" si="8"/>
        <v>MEEP</v>
      </c>
      <c r="AA265" s="2">
        <f>IF(Z265="HERE",Y265,AA264+Graph!$G$1*1000)</f>
        <v>74276812.969267994</v>
      </c>
      <c r="AB265" s="2">
        <f t="shared" si="20"/>
        <v>420000</v>
      </c>
      <c r="AC265" s="2">
        <f t="shared" si="44"/>
        <v>54878429.838655025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195</v>
      </c>
      <c r="C266" s="7"/>
      <c r="D266" s="2" t="e">
        <f t="shared" si="11"/>
        <v>#N/A</v>
      </c>
      <c r="E266" s="2" t="e">
        <f t="shared" si="22"/>
        <v>#N/A</v>
      </c>
      <c r="F266" s="2">
        <v>1234950.0521008372</v>
      </c>
      <c r="G266" s="2">
        <f t="shared" si="47"/>
        <v>638938.14285714284</v>
      </c>
      <c r="H266" s="2">
        <f t="shared" si="45"/>
        <v>137940388.41008419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2772210.1428571423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1260742.6830732226</v>
      </c>
      <c r="Q266" s="2">
        <f t="shared" si="48"/>
        <v>650000</v>
      </c>
      <c r="R266" s="2">
        <f t="shared" si="46"/>
        <v>140564180.95078018</v>
      </c>
      <c r="S266" s="2">
        <f t="shared" si="16"/>
        <v>638938.14285713434</v>
      </c>
      <c r="T266" s="2">
        <f t="shared" si="17"/>
        <v>11061.857142857276</v>
      </c>
      <c r="U266" s="2">
        <f t="shared" si="18"/>
        <v>650000</v>
      </c>
      <c r="V266" s="2">
        <f t="shared" si="34"/>
        <v>84269584.410083741</v>
      </c>
      <c r="W266" s="2">
        <f t="shared" si="19"/>
        <v>638938.14285714924</v>
      </c>
      <c r="X266" s="2">
        <f t="shared" si="6"/>
        <v>11061.857142850757</v>
      </c>
      <c r="Y266" s="2">
        <f t="shared" si="43"/>
        <v>56294596.540696412</v>
      </c>
      <c r="Z266" s="2" t="str">
        <f t="shared" si="8"/>
        <v>MEEP</v>
      </c>
      <c r="AA266" s="2">
        <f>IF(Z266="HERE",Y266,AA265+Graph!$G$1*1000)</f>
        <v>74696812.969267994</v>
      </c>
      <c r="AB266" s="2">
        <f t="shared" si="20"/>
        <v>420000</v>
      </c>
      <c r="AC266" s="2">
        <f t="shared" si="44"/>
        <v>54878429.838655025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196</v>
      </c>
      <c r="C267" s="7"/>
      <c r="D267" s="2" t="e">
        <f t="shared" si="11"/>
        <v>#N/A</v>
      </c>
      <c r="E267" s="2" t="e">
        <f t="shared" si="22"/>
        <v>#N/A</v>
      </c>
      <c r="F267" s="2">
        <v>1238964.3683073223</v>
      </c>
      <c r="G267" s="2">
        <f t="shared" si="47"/>
        <v>638938.14285714284</v>
      </c>
      <c r="H267" s="2">
        <f t="shared" si="45"/>
        <v>138579326.55294132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2783271.9999999995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1264859.4597839117</v>
      </c>
      <c r="Q267" s="2">
        <f t="shared" si="48"/>
        <v>650000</v>
      </c>
      <c r="R267" s="2">
        <f t="shared" si="46"/>
        <v>141214180.95078018</v>
      </c>
      <c r="S267" s="2">
        <f t="shared" si="16"/>
        <v>638938.14285713434</v>
      </c>
      <c r="T267" s="2">
        <f t="shared" si="17"/>
        <v>11061.857142857276</v>
      </c>
      <c r="U267" s="2">
        <f t="shared" si="18"/>
        <v>650000</v>
      </c>
      <c r="V267" s="2">
        <f t="shared" si="34"/>
        <v>84908522.55294089</v>
      </c>
      <c r="W267" s="2">
        <f t="shared" si="19"/>
        <v>638938.14285714924</v>
      </c>
      <c r="X267" s="2">
        <f t="shared" si="6"/>
        <v>11061.857142850757</v>
      </c>
      <c r="Y267" s="2">
        <f t="shared" si="43"/>
        <v>56305658.397839263</v>
      </c>
      <c r="Z267" s="2" t="str">
        <f t="shared" si="8"/>
        <v>MEEP</v>
      </c>
      <c r="AA267" s="2">
        <f>IF(Z267="HERE",Y267,AA266+Graph!$G$1*1000)</f>
        <v>75116812.969267994</v>
      </c>
      <c r="AB267" s="2">
        <f t="shared" si="20"/>
        <v>420000</v>
      </c>
      <c r="AC267" s="2">
        <f t="shared" si="44"/>
        <v>54878429.838655025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197</v>
      </c>
      <c r="C268" s="7"/>
      <c r="D268" s="2" t="e">
        <f t="shared" si="11"/>
        <v>#N/A</v>
      </c>
      <c r="E268" s="2" t="e">
        <f t="shared" si="22"/>
        <v>#N/A</v>
      </c>
      <c r="F268" s="2">
        <v>1242978.6845138073</v>
      </c>
      <c r="G268" s="2">
        <f t="shared" si="47"/>
        <v>638938.14285714284</v>
      </c>
      <c r="H268" s="2">
        <f t="shared" si="45"/>
        <v>139218264.69579846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2794333.8571428568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1268976.2364946008</v>
      </c>
      <c r="Q268" s="2">
        <f t="shared" si="48"/>
        <v>650000</v>
      </c>
      <c r="R268" s="2">
        <f t="shared" si="46"/>
        <v>141864180.95078018</v>
      </c>
      <c r="S268" s="2">
        <f t="shared" si="16"/>
        <v>638938.14285713434</v>
      </c>
      <c r="T268" s="2">
        <f t="shared" si="17"/>
        <v>11061.857142857276</v>
      </c>
      <c r="U268" s="2">
        <f t="shared" si="18"/>
        <v>650000</v>
      </c>
      <c r="V268" s="2">
        <f t="shared" si="34"/>
        <v>85547460.695798039</v>
      </c>
      <c r="W268" s="2">
        <f t="shared" si="19"/>
        <v>638938.14285714924</v>
      </c>
      <c r="X268" s="2">
        <f t="shared" si="6"/>
        <v>11061.857142850757</v>
      </c>
      <c r="Y268" s="2">
        <f t="shared" si="43"/>
        <v>56316720.254982114</v>
      </c>
      <c r="Z268" s="2" t="str">
        <f t="shared" si="8"/>
        <v>MEEP</v>
      </c>
      <c r="AA268" s="2">
        <f>IF(Z268="HERE",Y268,AA267+Graph!$G$1*1000)</f>
        <v>75536812.969267994</v>
      </c>
      <c r="AB268" s="2">
        <f t="shared" si="20"/>
        <v>420000</v>
      </c>
      <c r="AC268" s="2">
        <f t="shared" si="44"/>
        <v>54878429.838655025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198</v>
      </c>
      <c r="C269" s="7"/>
      <c r="D269" s="2" t="e">
        <f t="shared" si="11"/>
        <v>#N/A</v>
      </c>
      <c r="E269" s="2" t="e">
        <f t="shared" si="22"/>
        <v>#N/A</v>
      </c>
      <c r="F269" s="2">
        <v>1246993.0007202923</v>
      </c>
      <c r="G269" s="2">
        <f t="shared" si="47"/>
        <v>638938.14285714284</v>
      </c>
      <c r="H269" s="2">
        <f t="shared" si="45"/>
        <v>139857202.83865559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2805395.7142857141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1273093.0132052898</v>
      </c>
      <c r="Q269" s="2">
        <f t="shared" si="48"/>
        <v>650000</v>
      </c>
      <c r="R269" s="2">
        <f t="shared" si="46"/>
        <v>142514180.95078018</v>
      </c>
      <c r="S269" s="2">
        <f t="shared" si="16"/>
        <v>638938.14285713434</v>
      </c>
      <c r="T269" s="2">
        <f t="shared" si="17"/>
        <v>11061.857142857276</v>
      </c>
      <c r="U269" s="2">
        <f t="shared" si="18"/>
        <v>650000</v>
      </c>
      <c r="V269" s="2">
        <f t="shared" si="34"/>
        <v>86186398.838655189</v>
      </c>
      <c r="W269" s="2">
        <f t="shared" si="19"/>
        <v>638938.14285714924</v>
      </c>
      <c r="X269" s="2">
        <f t="shared" si="6"/>
        <v>11061.857142850757</v>
      </c>
      <c r="Y269" s="2">
        <f t="shared" si="43"/>
        <v>56327782.112124965</v>
      </c>
      <c r="Z269" s="2" t="str">
        <f t="shared" si="8"/>
        <v>MEEP</v>
      </c>
      <c r="AA269" s="2">
        <f>IF(Z269="HERE",Y269,AA268+Graph!$G$1*1000)</f>
        <v>75956812.969267994</v>
      </c>
      <c r="AB269" s="2">
        <f t="shared" si="20"/>
        <v>420000</v>
      </c>
      <c r="AC269" s="2">
        <f t="shared" si="44"/>
        <v>54878429.838655025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199</v>
      </c>
      <c r="C270" s="7"/>
      <c r="D270" s="2" t="e">
        <f t="shared" si="11"/>
        <v>#N/A</v>
      </c>
      <c r="E270" s="2" t="e">
        <f t="shared" si="22"/>
        <v>#N/A</v>
      </c>
      <c r="F270" s="2">
        <v>1251007.3169267476</v>
      </c>
      <c r="G270" s="2">
        <f t="shared" si="47"/>
        <v>638938.14285714284</v>
      </c>
      <c r="H270" s="2">
        <f t="shared" si="45"/>
        <v>140496140.98151273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2816457.5714285714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1277209.7899159491</v>
      </c>
      <c r="Q270" s="2">
        <f t="shared" si="48"/>
        <v>650000</v>
      </c>
      <c r="R270" s="2">
        <f t="shared" si="46"/>
        <v>143164180.95078018</v>
      </c>
      <c r="S270" s="2">
        <f t="shared" si="16"/>
        <v>638938.14285713434</v>
      </c>
      <c r="T270" s="2">
        <f t="shared" si="17"/>
        <v>11061.857142857276</v>
      </c>
      <c r="U270" s="2">
        <f t="shared" si="18"/>
        <v>650000</v>
      </c>
      <c r="V270" s="2">
        <f t="shared" si="34"/>
        <v>86825336.981512338</v>
      </c>
      <c r="W270" s="2">
        <f t="shared" si="19"/>
        <v>638938.14285714924</v>
      </c>
      <c r="X270" s="2">
        <f t="shared" si="6"/>
        <v>11061.857142850757</v>
      </c>
      <c r="Y270" s="2">
        <f t="shared" si="43"/>
        <v>56338843.969267815</v>
      </c>
      <c r="Z270" s="2" t="str">
        <f t="shared" si="8"/>
        <v>MEEP</v>
      </c>
      <c r="AA270" s="2">
        <f>IF(Z270="HERE",Y270,AA269+Graph!$G$1*1000)</f>
        <v>76376812.969267994</v>
      </c>
      <c r="AB270" s="2">
        <f t="shared" si="20"/>
        <v>420000</v>
      </c>
      <c r="AC270" s="2">
        <f t="shared" si="44"/>
        <v>54878429.838655025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200</v>
      </c>
      <c r="C271" s="7"/>
      <c r="D271" s="2" t="e">
        <f t="shared" si="11"/>
        <v>#N/A</v>
      </c>
      <c r="E271" s="2" t="e">
        <f t="shared" si="22"/>
        <v>#N/A</v>
      </c>
      <c r="F271" s="2">
        <v>1255021.6331332326</v>
      </c>
      <c r="G271" s="2">
        <f t="shared" si="47"/>
        <v>638938.14285714284</v>
      </c>
      <c r="H271" s="2">
        <f t="shared" si="45"/>
        <v>141135079.12436986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2827519.4285714286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1281326.5666266382</v>
      </c>
      <c r="Q271" s="2">
        <f t="shared" si="48"/>
        <v>650000</v>
      </c>
      <c r="R271" s="2">
        <f t="shared" si="46"/>
        <v>143814180.95078018</v>
      </c>
      <c r="S271" s="2">
        <f t="shared" si="16"/>
        <v>638938.14285713434</v>
      </c>
      <c r="T271" s="2">
        <f t="shared" si="17"/>
        <v>11061.857142857276</v>
      </c>
      <c r="U271" s="2">
        <f t="shared" si="18"/>
        <v>650000</v>
      </c>
      <c r="V271" s="2">
        <f t="shared" si="34"/>
        <v>87464275.124369487</v>
      </c>
      <c r="W271" s="2">
        <f t="shared" si="19"/>
        <v>638938.14285714924</v>
      </c>
      <c r="X271" s="2">
        <f t="shared" si="6"/>
        <v>11061.857142850757</v>
      </c>
      <c r="Y271" s="2">
        <f t="shared" si="43"/>
        <v>56349905.826410666</v>
      </c>
      <c r="Z271" s="2" t="str">
        <f t="shared" si="8"/>
        <v>MEEP</v>
      </c>
      <c r="AA271" s="2">
        <f>IF(Z271="HERE",Y271,AA270+Graph!$G$1*1000)</f>
        <v>76796812.969267994</v>
      </c>
      <c r="AB271" s="2">
        <f t="shared" si="20"/>
        <v>420000</v>
      </c>
      <c r="AC271" s="2">
        <f t="shared" si="44"/>
        <v>54878429.838655025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201</v>
      </c>
      <c r="C272" s="7"/>
      <c r="D272" s="2" t="e">
        <f t="shared" si="11"/>
        <v>#N/A</v>
      </c>
      <c r="E272" s="2" t="e">
        <f t="shared" si="22"/>
        <v>#N/A</v>
      </c>
      <c r="F272" s="2">
        <v>1259035.9493397176</v>
      </c>
      <c r="G272" s="2">
        <f t="shared" si="47"/>
        <v>638938.14285714284</v>
      </c>
      <c r="H272" s="2">
        <f t="shared" si="45"/>
        <v>141774017.26722699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2838581.2857142859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1285443.3433373272</v>
      </c>
      <c r="Q272" s="2">
        <f t="shared" si="48"/>
        <v>650000</v>
      </c>
      <c r="R272" s="2">
        <f t="shared" si="46"/>
        <v>144464180.95078018</v>
      </c>
      <c r="S272" s="2">
        <f t="shared" si="16"/>
        <v>638938.14285713434</v>
      </c>
      <c r="T272" s="2">
        <f t="shared" si="17"/>
        <v>11061.857142857276</v>
      </c>
      <c r="U272" s="2">
        <f t="shared" si="18"/>
        <v>650000</v>
      </c>
      <c r="V272" s="2">
        <f t="shared" si="34"/>
        <v>88103213.267226636</v>
      </c>
      <c r="W272" s="2">
        <f t="shared" si="19"/>
        <v>638938.14285714924</v>
      </c>
      <c r="X272" s="2">
        <f t="shared" si="6"/>
        <v>11061.857142850757</v>
      </c>
      <c r="Y272" s="2">
        <f t="shared" si="43"/>
        <v>56360967.683553517</v>
      </c>
      <c r="Z272" s="2" t="str">
        <f t="shared" si="8"/>
        <v>MEEP</v>
      </c>
      <c r="AA272" s="2">
        <f>IF(Z272="HERE",Y272,AA271+Graph!$G$1*1000)</f>
        <v>77216812.969267994</v>
      </c>
      <c r="AB272" s="2">
        <f t="shared" si="20"/>
        <v>420000</v>
      </c>
      <c r="AC272" s="2">
        <f t="shared" si="44"/>
        <v>54878429.838655025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202</v>
      </c>
      <c r="C273" s="7"/>
      <c r="D273" s="2" t="e">
        <f t="shared" si="11"/>
        <v>#N/A</v>
      </c>
      <c r="E273" s="2" t="e">
        <f t="shared" si="22"/>
        <v>#N/A</v>
      </c>
      <c r="F273" s="2">
        <v>1263050.2655462027</v>
      </c>
      <c r="G273" s="2">
        <f t="shared" si="47"/>
        <v>638938.14285714284</v>
      </c>
      <c r="H273" s="2">
        <f t="shared" si="45"/>
        <v>142412955.41008413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2849643.1428571432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1289560.1200480163</v>
      </c>
      <c r="Q273" s="2">
        <f t="shared" si="48"/>
        <v>650000</v>
      </c>
      <c r="R273" s="2">
        <f t="shared" si="46"/>
        <v>145114180.95078018</v>
      </c>
      <c r="S273" s="2">
        <f t="shared" si="16"/>
        <v>638938.14285713434</v>
      </c>
      <c r="T273" s="2">
        <f t="shared" si="17"/>
        <v>11061.857142857276</v>
      </c>
      <c r="U273" s="2">
        <f t="shared" si="18"/>
        <v>650000</v>
      </c>
      <c r="V273" s="2">
        <f t="shared" si="34"/>
        <v>88742151.410083786</v>
      </c>
      <c r="W273" s="2">
        <f t="shared" si="19"/>
        <v>638938.14285714924</v>
      </c>
      <c r="X273" s="2">
        <f t="shared" si="6"/>
        <v>11061.857142850757</v>
      </c>
      <c r="Y273" s="2">
        <f t="shared" si="43"/>
        <v>56372029.540696368</v>
      </c>
      <c r="Z273" s="2" t="str">
        <f t="shared" si="8"/>
        <v>MEEP</v>
      </c>
      <c r="AA273" s="2">
        <f>IF(Z273="HERE",Y273,AA272+Graph!$G$1*1000)</f>
        <v>77636812.969267994</v>
      </c>
      <c r="AB273" s="2">
        <f t="shared" si="20"/>
        <v>420000</v>
      </c>
      <c r="AC273" s="2">
        <f t="shared" si="44"/>
        <v>54878429.838655025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203</v>
      </c>
      <c r="C274" s="7"/>
      <c r="D274" s="2" t="e">
        <f t="shared" si="11"/>
        <v>#N/A</v>
      </c>
      <c r="E274" s="2" t="e">
        <f t="shared" si="22"/>
        <v>#N/A</v>
      </c>
      <c r="F274" s="2">
        <v>1267064.5817526877</v>
      </c>
      <c r="G274" s="2">
        <f t="shared" si="47"/>
        <v>638938.14285714284</v>
      </c>
      <c r="H274" s="2">
        <f t="shared" si="45"/>
        <v>143051893.55294126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2860705.0000000005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1293676.8967587054</v>
      </c>
      <c r="Q274" s="2">
        <f t="shared" si="48"/>
        <v>650000</v>
      </c>
      <c r="R274" s="2">
        <f t="shared" si="46"/>
        <v>145764180.95078018</v>
      </c>
      <c r="S274" s="2">
        <f t="shared" si="16"/>
        <v>638938.14285713434</v>
      </c>
      <c r="T274" s="2">
        <f t="shared" si="17"/>
        <v>11061.857142857276</v>
      </c>
      <c r="U274" s="2">
        <f t="shared" si="18"/>
        <v>650000</v>
      </c>
      <c r="V274" s="2">
        <f t="shared" si="34"/>
        <v>89381089.552940935</v>
      </c>
      <c r="W274" s="2">
        <f t="shared" si="19"/>
        <v>638938.14285714924</v>
      </c>
      <c r="X274" s="2">
        <f t="shared" si="6"/>
        <v>11061.857142850757</v>
      </c>
      <c r="Y274" s="2">
        <f t="shared" si="43"/>
        <v>56383091.397839218</v>
      </c>
      <c r="Z274" s="2" t="str">
        <f t="shared" si="8"/>
        <v>MEEP</v>
      </c>
      <c r="AA274" s="2">
        <f>IF(Z274="HERE",Y274,AA273+Graph!$G$1*1000)</f>
        <v>78056812.969267994</v>
      </c>
      <c r="AB274" s="2">
        <f t="shared" si="20"/>
        <v>420000</v>
      </c>
      <c r="AC274" s="2">
        <f t="shared" si="44"/>
        <v>54878429.838655025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204</v>
      </c>
      <c r="C275" s="7"/>
      <c r="D275" s="2" t="e">
        <f t="shared" si="11"/>
        <v>#N/A</v>
      </c>
      <c r="E275" s="2" t="e">
        <f t="shared" si="22"/>
        <v>#N/A</v>
      </c>
      <c r="F275" s="2">
        <v>1271078.8979591727</v>
      </c>
      <c r="G275" s="2">
        <f t="shared" si="47"/>
        <v>638938.14285714284</v>
      </c>
      <c r="H275" s="2">
        <f t="shared" si="45"/>
        <v>143690831.6957984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2871766.8571428577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1297793.6734693944</v>
      </c>
      <c r="Q275" s="2">
        <f t="shared" si="48"/>
        <v>650000</v>
      </c>
      <c r="R275" s="2">
        <f t="shared" si="46"/>
        <v>146414180.95078018</v>
      </c>
      <c r="S275" s="2">
        <f t="shared" si="16"/>
        <v>638938.14285713434</v>
      </c>
      <c r="T275" s="2">
        <f t="shared" si="17"/>
        <v>11061.857142857276</v>
      </c>
      <c r="U275" s="2">
        <f t="shared" si="18"/>
        <v>650000</v>
      </c>
      <c r="V275" s="2">
        <f t="shared" si="34"/>
        <v>90020027.695798084</v>
      </c>
      <c r="W275" s="2">
        <f t="shared" si="19"/>
        <v>638938.14285714924</v>
      </c>
      <c r="X275" s="2">
        <f t="shared" si="6"/>
        <v>11061.857142850757</v>
      </c>
      <c r="Y275" s="2">
        <f t="shared" si="43"/>
        <v>56394153.254982069</v>
      </c>
      <c r="Z275" s="2" t="str">
        <f t="shared" si="8"/>
        <v>MEEP</v>
      </c>
      <c r="AA275" s="2">
        <f>IF(Z275="HERE",Y275,AA274+Graph!$G$1*1000)</f>
        <v>78476812.969267994</v>
      </c>
      <c r="AB275" s="2">
        <f t="shared" si="20"/>
        <v>420000</v>
      </c>
      <c r="AC275" s="2">
        <f t="shared" si="44"/>
        <v>54878429.838655025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205</v>
      </c>
      <c r="C276" s="7"/>
      <c r="D276" s="2" t="e">
        <f t="shared" si="11"/>
        <v>#N/A</v>
      </c>
      <c r="E276" s="2" t="e">
        <f t="shared" si="22"/>
        <v>#N/A</v>
      </c>
      <c r="F276" s="2">
        <v>1275093.2141656578</v>
      </c>
      <c r="G276" s="2">
        <f t="shared" si="47"/>
        <v>638938.14285714284</v>
      </c>
      <c r="H276" s="2">
        <f t="shared" si="45"/>
        <v>144329769.83865553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2882828.714285715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1301910.4501800835</v>
      </c>
      <c r="Q276" s="2">
        <f t="shared" si="48"/>
        <v>650000</v>
      </c>
      <c r="R276" s="2">
        <f t="shared" si="46"/>
        <v>147064180.95078018</v>
      </c>
      <c r="S276" s="2">
        <f t="shared" si="16"/>
        <v>638938.14285713434</v>
      </c>
      <c r="T276" s="2">
        <f t="shared" si="17"/>
        <v>11061.857142857276</v>
      </c>
      <c r="U276" s="2">
        <f t="shared" si="18"/>
        <v>650000</v>
      </c>
      <c r="V276" s="2">
        <f t="shared" si="34"/>
        <v>90658965.838655233</v>
      </c>
      <c r="W276" s="2">
        <f t="shared" si="19"/>
        <v>638938.14285714924</v>
      </c>
      <c r="X276" s="2">
        <f t="shared" si="6"/>
        <v>11061.857142850757</v>
      </c>
      <c r="Y276" s="2">
        <f t="shared" si="43"/>
        <v>56405215.11212492</v>
      </c>
      <c r="Z276" s="2" t="str">
        <f t="shared" si="8"/>
        <v>MEEP</v>
      </c>
      <c r="AA276" s="2">
        <f>IF(Z276="HERE",Y276,AA275+Graph!$G$1*1000)</f>
        <v>78896812.969267994</v>
      </c>
      <c r="AB276" s="2">
        <f t="shared" si="20"/>
        <v>420000</v>
      </c>
      <c r="AC276" s="2">
        <f t="shared" si="44"/>
        <v>54878429.838655025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206</v>
      </c>
      <c r="C277" s="7"/>
      <c r="D277" s="2" t="e">
        <f t="shared" si="11"/>
        <v>#N/A</v>
      </c>
      <c r="E277" s="2" t="e">
        <f t="shared" si="22"/>
        <v>#N/A</v>
      </c>
      <c r="F277" s="2">
        <v>1279107.5303721428</v>
      </c>
      <c r="G277" s="2">
        <f t="shared" si="47"/>
        <v>638938.14285714284</v>
      </c>
      <c r="H277" s="2">
        <f t="shared" si="45"/>
        <v>144968707.98151267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2893890.5714285723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1306027.2268907428</v>
      </c>
      <c r="Q277" s="2">
        <f t="shared" si="48"/>
        <v>650000</v>
      </c>
      <c r="R277" s="2">
        <f t="shared" si="46"/>
        <v>147714180.95078018</v>
      </c>
      <c r="S277" s="2">
        <f t="shared" si="16"/>
        <v>638938.14285713434</v>
      </c>
      <c r="T277" s="2">
        <f t="shared" si="17"/>
        <v>11061.857142857276</v>
      </c>
      <c r="U277" s="2">
        <f t="shared" si="18"/>
        <v>650000</v>
      </c>
      <c r="V277" s="2">
        <f t="shared" si="34"/>
        <v>91297903.981512383</v>
      </c>
      <c r="W277" s="2">
        <f t="shared" si="19"/>
        <v>638938.14285714924</v>
      </c>
      <c r="X277" s="2">
        <f t="shared" si="6"/>
        <v>11061.857142850757</v>
      </c>
      <c r="Y277" s="2">
        <f t="shared" si="43"/>
        <v>56416276.969267771</v>
      </c>
      <c r="Z277" s="2" t="str">
        <f t="shared" si="8"/>
        <v>MEEP</v>
      </c>
      <c r="AA277" s="2">
        <f>IF(Z277="HERE",Y277,AA276+Graph!$G$1*1000)</f>
        <v>79316812.969267994</v>
      </c>
      <c r="AB277" s="2">
        <f t="shared" si="20"/>
        <v>420000</v>
      </c>
      <c r="AC277" s="2">
        <f t="shared" si="44"/>
        <v>54878429.838655025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207</v>
      </c>
      <c r="C278" s="7"/>
      <c r="D278" s="2" t="e">
        <f t="shared" si="11"/>
        <v>#N/A</v>
      </c>
      <c r="E278" s="2" t="e">
        <f t="shared" si="22"/>
        <v>#N/A</v>
      </c>
      <c r="F278" s="2">
        <v>1283121.8465786278</v>
      </c>
      <c r="G278" s="2">
        <f t="shared" si="47"/>
        <v>638938.14285714284</v>
      </c>
      <c r="H278" s="2">
        <f t="shared" si="45"/>
        <v>145607646.1243698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2904952.4285714296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1310144.0036014318</v>
      </c>
      <c r="Q278" s="2">
        <f t="shared" si="48"/>
        <v>650000</v>
      </c>
      <c r="R278" s="2">
        <f t="shared" si="46"/>
        <v>148364180.95078018</v>
      </c>
      <c r="S278" s="2">
        <f t="shared" si="16"/>
        <v>638938.14285713434</v>
      </c>
      <c r="T278" s="2">
        <f t="shared" si="17"/>
        <v>11061.857142857276</v>
      </c>
      <c r="U278" s="2">
        <f t="shared" si="18"/>
        <v>650000</v>
      </c>
      <c r="V278" s="2">
        <f t="shared" si="34"/>
        <v>91936842.124369532</v>
      </c>
      <c r="W278" s="2">
        <f t="shared" si="19"/>
        <v>638938.14285714924</v>
      </c>
      <c r="X278" s="2">
        <f t="shared" si="6"/>
        <v>11061.857142850757</v>
      </c>
      <c r="Y278" s="2">
        <f t="shared" si="43"/>
        <v>56427338.826410621</v>
      </c>
      <c r="Z278" s="2" t="str">
        <f t="shared" si="8"/>
        <v>MEEP</v>
      </c>
      <c r="AA278" s="2">
        <f>IF(Z278="HERE",Y278,AA277+Graph!$G$1*1000)</f>
        <v>79736812.969267994</v>
      </c>
      <c r="AB278" s="2">
        <f t="shared" si="20"/>
        <v>420000</v>
      </c>
      <c r="AC278" s="2">
        <f t="shared" si="44"/>
        <v>54878429.838655025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208</v>
      </c>
      <c r="C279" s="7"/>
      <c r="D279" s="2" t="e">
        <f t="shared" si="11"/>
        <v>#N/A</v>
      </c>
      <c r="E279" s="2" t="e">
        <f t="shared" si="22"/>
        <v>#N/A</v>
      </c>
      <c r="F279" s="2">
        <v>1287136.1627851129</v>
      </c>
      <c r="G279" s="2">
        <f t="shared" si="47"/>
        <v>638938.14285714284</v>
      </c>
      <c r="H279" s="2">
        <f t="shared" si="45"/>
        <v>146246584.26722693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2916014.2857142868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1314260.7803121209</v>
      </c>
      <c r="Q279" s="2">
        <f t="shared" si="48"/>
        <v>650000</v>
      </c>
      <c r="R279" s="2">
        <f t="shared" si="46"/>
        <v>149014180.95078018</v>
      </c>
      <c r="S279" s="2">
        <f t="shared" si="16"/>
        <v>638938.14285713434</v>
      </c>
      <c r="T279" s="2">
        <f t="shared" si="17"/>
        <v>11061.857142857276</v>
      </c>
      <c r="U279" s="2">
        <f t="shared" si="18"/>
        <v>650000</v>
      </c>
      <c r="V279" s="2">
        <f t="shared" si="34"/>
        <v>92575780.267226681</v>
      </c>
      <c r="W279" s="2">
        <f t="shared" si="19"/>
        <v>638938.14285714924</v>
      </c>
      <c r="X279" s="2">
        <f t="shared" si="6"/>
        <v>11061.857142850757</v>
      </c>
      <c r="Y279" s="2">
        <f t="shared" si="43"/>
        <v>56438400.683553472</v>
      </c>
      <c r="Z279" s="2" t="str">
        <f t="shared" si="8"/>
        <v>MEEP</v>
      </c>
      <c r="AA279" s="2">
        <f>IF(Z279="HERE",Y279,AA278+Graph!$G$1*1000)</f>
        <v>80156812.969267994</v>
      </c>
      <c r="AB279" s="2">
        <f t="shared" si="20"/>
        <v>420000</v>
      </c>
      <c r="AC279" s="2">
        <f t="shared" si="44"/>
        <v>54878429.838655025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209</v>
      </c>
      <c r="C280" s="7"/>
      <c r="D280" s="2" t="e">
        <f t="shared" si="11"/>
        <v>#N/A</v>
      </c>
      <c r="E280" s="2" t="e">
        <f t="shared" si="22"/>
        <v>#N/A</v>
      </c>
      <c r="F280" s="2">
        <v>1291150.4789915979</v>
      </c>
      <c r="G280" s="2">
        <f t="shared" si="47"/>
        <v>638938.14285714284</v>
      </c>
      <c r="H280" s="2">
        <f t="shared" si="45"/>
        <v>146885522.41008407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2927076.1428571441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1318377.55702281</v>
      </c>
      <c r="Q280" s="2">
        <f t="shared" si="48"/>
        <v>650000</v>
      </c>
      <c r="R280" s="2">
        <f t="shared" si="46"/>
        <v>149664180.95078018</v>
      </c>
      <c r="S280" s="2">
        <f t="shared" si="16"/>
        <v>638938.14285713434</v>
      </c>
      <c r="T280" s="2">
        <f t="shared" si="17"/>
        <v>11061.857142857276</v>
      </c>
      <c r="U280" s="2">
        <f t="shared" si="18"/>
        <v>650000</v>
      </c>
      <c r="V280" s="2">
        <f t="shared" si="34"/>
        <v>93214718.41008383</v>
      </c>
      <c r="W280" s="2">
        <f t="shared" si="19"/>
        <v>638938.14285714924</v>
      </c>
      <c r="X280" s="2">
        <f t="shared" si="6"/>
        <v>11061.857142850757</v>
      </c>
      <c r="Y280" s="2">
        <f t="shared" si="43"/>
        <v>56449462.540696323</v>
      </c>
      <c r="Z280" s="2" t="str">
        <f t="shared" si="8"/>
        <v>MEEP</v>
      </c>
      <c r="AA280" s="2">
        <f>IF(Z280="HERE",Y280,AA279+Graph!$G$1*1000)</f>
        <v>80576812.969267994</v>
      </c>
      <c r="AB280" s="2">
        <f t="shared" si="20"/>
        <v>420000</v>
      </c>
      <c r="AC280" s="2">
        <f t="shared" si="44"/>
        <v>54878429.838655025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210</v>
      </c>
      <c r="C281" s="7"/>
      <c r="D281" s="2" t="e">
        <f t="shared" si="11"/>
        <v>#N/A</v>
      </c>
      <c r="E281" s="2" t="e">
        <f t="shared" si="22"/>
        <v>#N/A</v>
      </c>
      <c r="F281" s="2">
        <v>1295164.7951980829</v>
      </c>
      <c r="G281" s="2">
        <f t="shared" si="47"/>
        <v>638938.14285714284</v>
      </c>
      <c r="H281" s="2">
        <f t="shared" si="45"/>
        <v>147524460.5529412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2938138.0000000014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1322494.3337334991</v>
      </c>
      <c r="Q281" s="2">
        <f t="shared" si="48"/>
        <v>650000</v>
      </c>
      <c r="R281" s="2">
        <f t="shared" si="46"/>
        <v>150314180.95078018</v>
      </c>
      <c r="S281" s="2">
        <f t="shared" si="16"/>
        <v>638938.14285713434</v>
      </c>
      <c r="T281" s="2">
        <f t="shared" si="17"/>
        <v>11061.857142857276</v>
      </c>
      <c r="U281" s="2">
        <f t="shared" si="18"/>
        <v>650000</v>
      </c>
      <c r="V281" s="2">
        <f t="shared" si="34"/>
        <v>93853656.55294098</v>
      </c>
      <c r="W281" s="2">
        <f t="shared" si="19"/>
        <v>638938.14285714924</v>
      </c>
      <c r="X281" s="2">
        <f t="shared" si="6"/>
        <v>11061.857142850757</v>
      </c>
      <c r="Y281" s="2">
        <f t="shared" si="43"/>
        <v>56460524.397839174</v>
      </c>
      <c r="Z281" s="2" t="str">
        <f t="shared" si="8"/>
        <v>MEEP</v>
      </c>
      <c r="AA281" s="2">
        <f>IF(Z281="HERE",Y281,AA280+Graph!$G$1*1000)</f>
        <v>80996812.969267994</v>
      </c>
      <c r="AB281" s="2">
        <f t="shared" si="20"/>
        <v>420000</v>
      </c>
      <c r="AC281" s="2">
        <f t="shared" si="44"/>
        <v>54878429.838655025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211</v>
      </c>
      <c r="C282" s="7"/>
      <c r="D282" s="2" t="e">
        <f t="shared" si="11"/>
        <v>#N/A</v>
      </c>
      <c r="E282" s="2" t="e">
        <f t="shared" si="22"/>
        <v>#N/A</v>
      </c>
      <c r="F282" s="2">
        <v>1299179.111404568</v>
      </c>
      <c r="G282" s="2">
        <f t="shared" si="47"/>
        <v>638938.14285714284</v>
      </c>
      <c r="H282" s="2">
        <f t="shared" si="45"/>
        <v>148163398.69579834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2949199.8571428587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1326611.1104441881</v>
      </c>
      <c r="Q282" s="2">
        <f t="shared" si="48"/>
        <v>650000</v>
      </c>
      <c r="R282" s="2">
        <f t="shared" si="46"/>
        <v>150964180.95078018</v>
      </c>
      <c r="S282" s="2">
        <f t="shared" si="16"/>
        <v>638938.14285713434</v>
      </c>
      <c r="T282" s="2">
        <f t="shared" si="17"/>
        <v>11061.857142857276</v>
      </c>
      <c r="U282" s="2">
        <f t="shared" si="18"/>
        <v>650000</v>
      </c>
      <c r="V282" s="2">
        <f t="shared" si="34"/>
        <v>94492594.695798129</v>
      </c>
      <c r="W282" s="2">
        <f t="shared" si="19"/>
        <v>638938.14285714924</v>
      </c>
      <c r="X282" s="2">
        <f t="shared" si="6"/>
        <v>11061.857142850757</v>
      </c>
      <c r="Y282" s="2">
        <f t="shared" si="43"/>
        <v>56471586.254982024</v>
      </c>
      <c r="Z282" s="2" t="str">
        <f t="shared" si="8"/>
        <v>MEEP</v>
      </c>
      <c r="AA282" s="2">
        <f>IF(Z282="HERE",Y282,AA281+Graph!$G$1*1000)</f>
        <v>81416812.969267994</v>
      </c>
      <c r="AB282" s="2">
        <f t="shared" si="20"/>
        <v>420000</v>
      </c>
      <c r="AC282" s="2">
        <f t="shared" si="44"/>
        <v>54878429.838655025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212</v>
      </c>
      <c r="C283" s="7"/>
      <c r="D283" s="2" t="e">
        <f t="shared" si="11"/>
        <v>#N/A</v>
      </c>
      <c r="E283" s="2" t="e">
        <f t="shared" si="22"/>
        <v>#N/A</v>
      </c>
      <c r="F283" s="2">
        <v>1303193.4276110232</v>
      </c>
      <c r="G283" s="2">
        <f t="shared" si="47"/>
        <v>638938.14285714284</v>
      </c>
      <c r="H283" s="2">
        <f t="shared" si="45"/>
        <v>148802336.83865547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2960261.7142857159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1330727.8871548474</v>
      </c>
      <c r="Q283" s="2">
        <f t="shared" si="48"/>
        <v>650000</v>
      </c>
      <c r="R283" s="2">
        <f t="shared" si="46"/>
        <v>151614180.95078018</v>
      </c>
      <c r="S283" s="2">
        <f t="shared" si="16"/>
        <v>638938.14285713434</v>
      </c>
      <c r="T283" s="2">
        <f t="shared" si="17"/>
        <v>11061.857142857276</v>
      </c>
      <c r="U283" s="2">
        <f t="shared" si="18"/>
        <v>650000</v>
      </c>
      <c r="V283" s="2">
        <f t="shared" si="34"/>
        <v>95131532.838655278</v>
      </c>
      <c r="W283" s="2">
        <f t="shared" si="19"/>
        <v>638938.14285714924</v>
      </c>
      <c r="X283" s="2">
        <f t="shared" si="6"/>
        <v>11061.857142850757</v>
      </c>
      <c r="Y283" s="2">
        <f t="shared" si="43"/>
        <v>56482648.112124875</v>
      </c>
      <c r="Z283" s="2" t="str">
        <f t="shared" si="8"/>
        <v>MEEP</v>
      </c>
      <c r="AA283" s="2">
        <f>IF(Z283="HERE",Y283,AA282+Graph!$G$1*1000)</f>
        <v>81836812.969267994</v>
      </c>
      <c r="AB283" s="2">
        <f t="shared" si="20"/>
        <v>420000</v>
      </c>
      <c r="AC283" s="2">
        <f t="shared" si="44"/>
        <v>54878429.838655025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213</v>
      </c>
      <c r="C284" s="7"/>
      <c r="D284" s="2" t="e">
        <f t="shared" si="11"/>
        <v>#N/A</v>
      </c>
      <c r="E284" s="2" t="e">
        <f t="shared" si="22"/>
        <v>#N/A</v>
      </c>
      <c r="F284" s="2">
        <v>1307207.7438175082</v>
      </c>
      <c r="G284" s="2">
        <f t="shared" si="47"/>
        <v>638938.14285714284</v>
      </c>
      <c r="H284" s="2">
        <f t="shared" si="45"/>
        <v>149441274.98151261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2971323.5714285732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1334844.6638655365</v>
      </c>
      <c r="Q284" s="2">
        <f t="shared" si="48"/>
        <v>650000</v>
      </c>
      <c r="R284" s="2">
        <f t="shared" si="46"/>
        <v>152264180.95078018</v>
      </c>
      <c r="S284" s="2">
        <f t="shared" si="16"/>
        <v>638938.14285713434</v>
      </c>
      <c r="T284" s="2">
        <f t="shared" si="17"/>
        <v>11061.857142857276</v>
      </c>
      <c r="U284" s="2">
        <f t="shared" si="18"/>
        <v>650000</v>
      </c>
      <c r="V284" s="2">
        <f t="shared" si="34"/>
        <v>95770470.981512427</v>
      </c>
      <c r="W284" s="2">
        <f t="shared" si="19"/>
        <v>638938.14285714924</v>
      </c>
      <c r="X284" s="2">
        <f t="shared" si="6"/>
        <v>11061.857142850757</v>
      </c>
      <c r="Y284" s="2">
        <f t="shared" si="43"/>
        <v>56493709.969267726</v>
      </c>
      <c r="Z284" s="2" t="str">
        <f t="shared" si="8"/>
        <v>MEEP</v>
      </c>
      <c r="AA284" s="2">
        <f>IF(Z284="HERE",Y284,AA283+Graph!$G$1*1000)</f>
        <v>82256812.969267994</v>
      </c>
      <c r="AB284" s="2">
        <f t="shared" si="20"/>
        <v>420000</v>
      </c>
      <c r="AC284" s="2">
        <f t="shared" si="44"/>
        <v>54878429.838655025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214</v>
      </c>
      <c r="C285" s="7"/>
      <c r="D285" s="2" t="e">
        <f t="shared" si="11"/>
        <v>#N/A</v>
      </c>
      <c r="E285" s="2" t="e">
        <f t="shared" si="22"/>
        <v>#N/A</v>
      </c>
      <c r="F285" s="2">
        <v>1311222.0600239933</v>
      </c>
      <c r="G285" s="2">
        <f t="shared" si="47"/>
        <v>638938.14285714284</v>
      </c>
      <c r="H285" s="2">
        <f t="shared" si="45"/>
        <v>150080213.12436974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2982385.4285714305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1338961.4405762255</v>
      </c>
      <c r="Q285" s="2">
        <f t="shared" si="48"/>
        <v>650000</v>
      </c>
      <c r="R285" s="2">
        <f t="shared" si="46"/>
        <v>152914180.95078018</v>
      </c>
      <c r="S285" s="2">
        <f t="shared" si="16"/>
        <v>638938.14285713434</v>
      </c>
      <c r="T285" s="2">
        <f t="shared" si="17"/>
        <v>11061.857142857276</v>
      </c>
      <c r="U285" s="2">
        <f t="shared" si="18"/>
        <v>650000</v>
      </c>
      <c r="V285" s="2">
        <f t="shared" si="34"/>
        <v>96409409.124369577</v>
      </c>
      <c r="W285" s="2">
        <f t="shared" si="19"/>
        <v>638938.14285714924</v>
      </c>
      <c r="X285" s="2">
        <f t="shared" si="6"/>
        <v>11061.857142850757</v>
      </c>
      <c r="Y285" s="2">
        <f t="shared" si="43"/>
        <v>56504771.826410577</v>
      </c>
      <c r="Z285" s="2" t="str">
        <f t="shared" si="8"/>
        <v>MEEP</v>
      </c>
      <c r="AA285" s="2">
        <f>IF(Z285="HERE",Y285,AA284+Graph!$G$1*1000)</f>
        <v>82676812.969267994</v>
      </c>
      <c r="AB285" s="2">
        <f t="shared" si="20"/>
        <v>420000</v>
      </c>
      <c r="AC285" s="2">
        <f t="shared" si="44"/>
        <v>54878429.838655025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215</v>
      </c>
      <c r="C286" s="7"/>
      <c r="D286" s="2" t="e">
        <f t="shared" si="11"/>
        <v>#N/A</v>
      </c>
      <c r="E286" s="2" t="e">
        <f t="shared" si="22"/>
        <v>#N/A</v>
      </c>
      <c r="F286" s="2">
        <v>1315236.3762304783</v>
      </c>
      <c r="G286" s="2">
        <f t="shared" si="47"/>
        <v>638938.14285714284</v>
      </c>
      <c r="H286" s="2">
        <f t="shared" si="45"/>
        <v>150719151.26722687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2993447.2857142878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1343078.2172869146</v>
      </c>
      <c r="Q286" s="2">
        <f t="shared" si="48"/>
        <v>650000</v>
      </c>
      <c r="R286" s="2">
        <f t="shared" si="46"/>
        <v>153564180.95078018</v>
      </c>
      <c r="S286" s="2">
        <f t="shared" si="16"/>
        <v>638938.14285713434</v>
      </c>
      <c r="T286" s="2">
        <f t="shared" si="17"/>
        <v>11061.857142857276</v>
      </c>
      <c r="U286" s="2">
        <f t="shared" si="18"/>
        <v>650000</v>
      </c>
      <c r="V286" s="2">
        <f t="shared" si="34"/>
        <v>97048347.267226726</v>
      </c>
      <c r="W286" s="2">
        <f t="shared" si="19"/>
        <v>638938.14285714924</v>
      </c>
      <c r="X286" s="2">
        <f t="shared" ref="X286:X385" si="51">SUM(U286-W286)</f>
        <v>11061.857142850757</v>
      </c>
      <c r="Y286" s="2">
        <f t="shared" si="43"/>
        <v>56515833.683553427</v>
      </c>
      <c r="Z286" s="2" t="str">
        <f t="shared" ref="Z286:Z385" si="52">IF(V286&lt;Y286,"HERE","MEEP")</f>
        <v>MEEP</v>
      </c>
      <c r="AA286" s="2">
        <f>IF(Z286="HERE",Y286,AA285+Graph!$G$1*1000)</f>
        <v>83096812.969267994</v>
      </c>
      <c r="AB286" s="2">
        <f t="shared" si="20"/>
        <v>420000</v>
      </c>
      <c r="AC286" s="2">
        <f t="shared" si="44"/>
        <v>54878429.838655025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216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1319250.6924369633</v>
      </c>
      <c r="G287" s="2">
        <f t="shared" si="47"/>
        <v>638938.14285714284</v>
      </c>
      <c r="H287" s="2">
        <f t="shared" si="45"/>
        <v>151358089.41008401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3004509.1428571451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1347194.9939976037</v>
      </c>
      <c r="Q287" s="2">
        <f t="shared" si="48"/>
        <v>650000</v>
      </c>
      <c r="R287" s="2">
        <f t="shared" si="46"/>
        <v>154214180.95078018</v>
      </c>
      <c r="S287" s="2">
        <f t="shared" ref="S287:S385" si="58">SUM(H287-H286)</f>
        <v>638938.14285713434</v>
      </c>
      <c r="T287" s="2">
        <f t="shared" ref="T287:T385" si="59">SUM(L287-L286)</f>
        <v>11061.857142857276</v>
      </c>
      <c r="U287" s="2">
        <f t="shared" ref="U287:U385" si="60">SUM(R287-R286)</f>
        <v>650000</v>
      </c>
      <c r="V287" s="2">
        <f t="shared" si="34"/>
        <v>97687285.410083875</v>
      </c>
      <c r="W287" s="2">
        <f t="shared" ref="W287:W385" si="61">SUM(V287-V286)</f>
        <v>638938.14285714924</v>
      </c>
      <c r="X287" s="2">
        <f t="shared" si="51"/>
        <v>11061.857142850757</v>
      </c>
      <c r="Y287" s="2">
        <f t="shared" ref="Y287:Y350" si="62">IF(COUNT($C288)=0,IF(COUNT($C287)=1,C287,SUM(Y286+X287)),C287)</f>
        <v>56526895.540696278</v>
      </c>
      <c r="Z287" s="2" t="str">
        <f t="shared" si="52"/>
        <v>MEEP</v>
      </c>
      <c r="AA287" s="2">
        <f>IF(Z287="HERE",Y287,AA286+Graph!$G$1*1000)</f>
        <v>83516812.969267994</v>
      </c>
      <c r="AB287" s="2">
        <f t="shared" ref="AB287:AB385" si="63">SUM(AA287-AA286)</f>
        <v>420000</v>
      </c>
      <c r="AC287" s="2">
        <f t="shared" ref="AC287:AC350" si="64">IF(Z288="HERE",V287,AC286)</f>
        <v>54878429.838655025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217</v>
      </c>
      <c r="C288" s="7"/>
      <c r="D288" s="2" t="e">
        <f t="shared" si="55"/>
        <v>#N/A</v>
      </c>
      <c r="E288" s="2" t="e">
        <f t="shared" si="22"/>
        <v>#N/A</v>
      </c>
      <c r="F288" s="2">
        <v>1323265.0086434484</v>
      </c>
      <c r="G288" s="2">
        <f t="shared" si="47"/>
        <v>638938.14285714284</v>
      </c>
      <c r="H288" s="2">
        <f t="shared" ref="H288:H351" si="65">IF(COUNT($C289)=0,IF(COUNT($C288)=1,C288,SUM(H287+G288)),C288)</f>
        <v>151997027.55294114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3015571.0000000023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1351311.7707082927</v>
      </c>
      <c r="Q288" s="2">
        <f t="shared" si="48"/>
        <v>650000</v>
      </c>
      <c r="R288" s="2">
        <f t="shared" ref="R288:R351" si="66">IF(COUNT($C289)=0,IF(COUNT($C288)=1,M288,SUM(R287+Q288)),M288)</f>
        <v>154864180.95078018</v>
      </c>
      <c r="S288" s="2">
        <f t="shared" si="58"/>
        <v>638938.14285713434</v>
      </c>
      <c r="T288" s="2">
        <f t="shared" si="59"/>
        <v>11061.857142857276</v>
      </c>
      <c r="U288" s="2">
        <f t="shared" si="60"/>
        <v>650000</v>
      </c>
      <c r="V288" s="2">
        <f t="shared" si="34"/>
        <v>98326223.552941024</v>
      </c>
      <c r="W288" s="2">
        <f t="shared" si="61"/>
        <v>638938.14285714924</v>
      </c>
      <c r="X288" s="2">
        <f t="shared" si="51"/>
        <v>11061.857142850757</v>
      </c>
      <c r="Y288" s="2">
        <f t="shared" si="62"/>
        <v>56537957.397839129</v>
      </c>
      <c r="Z288" s="2" t="str">
        <f t="shared" si="52"/>
        <v>MEEP</v>
      </c>
      <c r="AA288" s="2">
        <f>IF(Z288="HERE",Y288,AA287+Graph!$G$1*1000)</f>
        <v>83936812.969267994</v>
      </c>
      <c r="AB288" s="2">
        <f t="shared" si="63"/>
        <v>420000</v>
      </c>
      <c r="AC288" s="2">
        <f t="shared" si="64"/>
        <v>54878429.838655025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218</v>
      </c>
      <c r="C289" s="7"/>
      <c r="D289" s="2" t="e">
        <f t="shared" si="55"/>
        <v>#N/A</v>
      </c>
      <c r="E289" s="2" t="e">
        <f t="shared" si="22"/>
        <v>#N/A</v>
      </c>
      <c r="F289" s="2">
        <v>1327279.3248499334</v>
      </c>
      <c r="G289" s="2">
        <f t="shared" si="47"/>
        <v>638938.14285714284</v>
      </c>
      <c r="H289" s="2">
        <f t="shared" si="65"/>
        <v>152635965.69579828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3026632.8571428596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1355428.547418952</v>
      </c>
      <c r="Q289" s="2">
        <f t="shared" si="48"/>
        <v>650000</v>
      </c>
      <c r="R289" s="2">
        <f t="shared" si="66"/>
        <v>155514180.95078018</v>
      </c>
      <c r="S289" s="2">
        <f t="shared" si="58"/>
        <v>638938.14285713434</v>
      </c>
      <c r="T289" s="2">
        <f t="shared" si="59"/>
        <v>11061.857142857276</v>
      </c>
      <c r="U289" s="2">
        <f t="shared" si="60"/>
        <v>650000</v>
      </c>
      <c r="V289" s="2">
        <f t="shared" si="34"/>
        <v>98965161.695798174</v>
      </c>
      <c r="W289" s="2">
        <f t="shared" si="61"/>
        <v>638938.14285714924</v>
      </c>
      <c r="X289" s="2">
        <f t="shared" si="51"/>
        <v>11061.857142850757</v>
      </c>
      <c r="Y289" s="2">
        <f t="shared" si="62"/>
        <v>56549019.25498198</v>
      </c>
      <c r="Z289" s="2" t="str">
        <f t="shared" si="52"/>
        <v>MEEP</v>
      </c>
      <c r="AA289" s="2">
        <f>IF(Z289="HERE",Y289,AA288+Graph!$G$1*1000)</f>
        <v>84356812.969267994</v>
      </c>
      <c r="AB289" s="2">
        <f t="shared" si="63"/>
        <v>420000</v>
      </c>
      <c r="AC289" s="2">
        <f t="shared" si="64"/>
        <v>54878429.838655025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219</v>
      </c>
      <c r="C290" s="7"/>
      <c r="D290" s="2" t="e">
        <f t="shared" si="55"/>
        <v>#N/A</v>
      </c>
      <c r="E290" s="2" t="e">
        <f t="shared" si="22"/>
        <v>#N/A</v>
      </c>
      <c r="F290" s="2">
        <v>1331293.6410564184</v>
      </c>
      <c r="G290" s="2">
        <f t="shared" si="47"/>
        <v>638938.14285714284</v>
      </c>
      <c r="H290" s="2">
        <f t="shared" si="65"/>
        <v>153274903.83865541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3037694.7142857169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1359545.3241296411</v>
      </c>
      <c r="Q290" s="2">
        <f t="shared" si="48"/>
        <v>650000</v>
      </c>
      <c r="R290" s="2">
        <f t="shared" si="66"/>
        <v>156164180.95078018</v>
      </c>
      <c r="S290" s="2">
        <f t="shared" si="58"/>
        <v>638938.14285713434</v>
      </c>
      <c r="T290" s="2">
        <f t="shared" si="59"/>
        <v>11061.857142857276</v>
      </c>
      <c r="U290" s="2">
        <f t="shared" si="60"/>
        <v>650000</v>
      </c>
      <c r="V290" s="2">
        <f t="shared" si="34"/>
        <v>99604099.838655323</v>
      </c>
      <c r="W290" s="2">
        <f t="shared" si="61"/>
        <v>638938.14285714924</v>
      </c>
      <c r="X290" s="2">
        <f t="shared" si="51"/>
        <v>11061.857142850757</v>
      </c>
      <c r="Y290" s="2">
        <f t="shared" si="62"/>
        <v>56560081.11212483</v>
      </c>
      <c r="Z290" s="2" t="str">
        <f t="shared" si="52"/>
        <v>MEEP</v>
      </c>
      <c r="AA290" s="2">
        <f>IF(Z290="HERE",Y290,AA289+Graph!$G$1*1000)</f>
        <v>84776812.969267994</v>
      </c>
      <c r="AB290" s="2">
        <f t="shared" si="63"/>
        <v>420000</v>
      </c>
      <c r="AC290" s="2">
        <f t="shared" si="64"/>
        <v>54878429.838655025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220</v>
      </c>
      <c r="C291" s="7"/>
      <c r="D291" s="2" t="e">
        <f t="shared" si="55"/>
        <v>#N/A</v>
      </c>
      <c r="E291" s="2" t="e">
        <f t="shared" si="22"/>
        <v>#N/A</v>
      </c>
      <c r="F291" s="2">
        <v>1335307.9572629035</v>
      </c>
      <c r="G291" s="2">
        <f t="shared" si="47"/>
        <v>638938.14285714284</v>
      </c>
      <c r="H291" s="2">
        <f t="shared" si="65"/>
        <v>153913841.98151255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3048756.5714285742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1363662.1008403301</v>
      </c>
      <c r="Q291" s="2">
        <f t="shared" si="48"/>
        <v>650000</v>
      </c>
      <c r="R291" s="2">
        <f t="shared" si="66"/>
        <v>156814180.95078018</v>
      </c>
      <c r="S291" s="2">
        <f t="shared" si="58"/>
        <v>638938.14285713434</v>
      </c>
      <c r="T291" s="2">
        <f t="shared" si="59"/>
        <v>11061.857142857276</v>
      </c>
      <c r="U291" s="2">
        <f t="shared" si="60"/>
        <v>650000</v>
      </c>
      <c r="V291" s="2">
        <f t="shared" si="34"/>
        <v>100243037.98151247</v>
      </c>
      <c r="W291" s="2">
        <f t="shared" si="61"/>
        <v>638938.14285714924</v>
      </c>
      <c r="X291" s="2">
        <f t="shared" si="51"/>
        <v>11061.857142850757</v>
      </c>
      <c r="Y291" s="2">
        <f t="shared" si="62"/>
        <v>56571142.969267681</v>
      </c>
      <c r="Z291" s="2" t="str">
        <f t="shared" si="52"/>
        <v>MEEP</v>
      </c>
      <c r="AA291" s="2">
        <f>IF(Z291="HERE",Y291,AA290+Graph!$G$1*1000)</f>
        <v>85196812.969267994</v>
      </c>
      <c r="AB291" s="2">
        <f t="shared" si="63"/>
        <v>420000</v>
      </c>
      <c r="AC291" s="2">
        <f t="shared" si="64"/>
        <v>54878429.838655025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221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1339322.2734693885</v>
      </c>
      <c r="G292" s="2">
        <f t="shared" si="47"/>
        <v>638938.14285714284</v>
      </c>
      <c r="H292" s="2">
        <f t="shared" si="65"/>
        <v>154552780.12436968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3059818.4285714314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1367778.8775510192</v>
      </c>
      <c r="Q292" s="2">
        <f t="shared" si="48"/>
        <v>650000</v>
      </c>
      <c r="R292" s="2">
        <f t="shared" si="66"/>
        <v>157464180.95078018</v>
      </c>
      <c r="S292" s="2">
        <f t="shared" si="58"/>
        <v>638938.14285713434</v>
      </c>
      <c r="T292" s="2">
        <f t="shared" si="59"/>
        <v>11061.857142857276</v>
      </c>
      <c r="U292" s="2">
        <f t="shared" si="60"/>
        <v>650000</v>
      </c>
      <c r="V292" s="2">
        <f t="shared" si="34"/>
        <v>100881976.12436962</v>
      </c>
      <c r="W292" s="2">
        <f t="shared" si="61"/>
        <v>638938.14285714924</v>
      </c>
      <c r="X292" s="2">
        <f t="shared" si="51"/>
        <v>11061.857142850757</v>
      </c>
      <c r="Y292" s="2">
        <f t="shared" si="62"/>
        <v>56582204.826410532</v>
      </c>
      <c r="Z292" s="2" t="str">
        <f t="shared" si="52"/>
        <v>MEEP</v>
      </c>
      <c r="AA292" s="2">
        <f>IF(Z292="HERE",Y292,AA291+Graph!$G$1*1000)</f>
        <v>85616812.969267994</v>
      </c>
      <c r="AB292" s="2">
        <f t="shared" si="63"/>
        <v>420000</v>
      </c>
      <c r="AC292" s="2">
        <f t="shared" si="64"/>
        <v>54878429.838655025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222</v>
      </c>
      <c r="C293" s="7"/>
      <c r="D293" s="2" t="e">
        <f t="shared" si="55"/>
        <v>#N/A</v>
      </c>
      <c r="E293" s="2" t="e">
        <f t="shared" si="67"/>
        <v>#N/A</v>
      </c>
      <c r="F293" s="2">
        <v>1343336.5896758735</v>
      </c>
      <c r="G293" s="2">
        <f t="shared" si="47"/>
        <v>638938.14285714284</v>
      </c>
      <c r="H293" s="2">
        <f t="shared" si="65"/>
        <v>155191718.26722682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3070880.2857142887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1371895.6542617083</v>
      </c>
      <c r="Q293" s="2">
        <f t="shared" si="48"/>
        <v>650000</v>
      </c>
      <c r="R293" s="2">
        <f t="shared" si="66"/>
        <v>158114180.95078018</v>
      </c>
      <c r="S293" s="2">
        <f t="shared" si="58"/>
        <v>638938.14285713434</v>
      </c>
      <c r="T293" s="2">
        <f t="shared" si="59"/>
        <v>11061.857142857276</v>
      </c>
      <c r="U293" s="2">
        <f t="shared" si="60"/>
        <v>650000</v>
      </c>
      <c r="V293" s="2">
        <f t="shared" si="34"/>
        <v>101520914.26722677</v>
      </c>
      <c r="W293" s="2">
        <f t="shared" si="61"/>
        <v>638938.14285714924</v>
      </c>
      <c r="X293" s="2">
        <f t="shared" si="51"/>
        <v>11061.857142850757</v>
      </c>
      <c r="Y293" s="2">
        <f t="shared" si="62"/>
        <v>56593266.683553383</v>
      </c>
      <c r="Z293" s="2" t="str">
        <f t="shared" si="52"/>
        <v>MEEP</v>
      </c>
      <c r="AA293" s="2">
        <f>IF(Z293="HERE",Y293,AA292+Graph!$G$1*1000)</f>
        <v>86036812.969267994</v>
      </c>
      <c r="AB293" s="2">
        <f t="shared" si="63"/>
        <v>420000</v>
      </c>
      <c r="AC293" s="2">
        <f t="shared" si="64"/>
        <v>54878429.838655025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223</v>
      </c>
      <c r="C294" s="7"/>
      <c r="D294" s="2" t="e">
        <f t="shared" si="55"/>
        <v>#N/A</v>
      </c>
      <c r="E294" s="2" t="e">
        <f t="shared" si="67"/>
        <v>#N/A</v>
      </c>
      <c r="F294" s="2">
        <v>1347350.9058823586</v>
      </c>
      <c r="G294" s="2">
        <f t="shared" ref="G294:G357" si="70">IF(F294&gt;650000,$AK$31*1000,F294)</f>
        <v>638938.14285714284</v>
      </c>
      <c r="H294" s="2">
        <f t="shared" si="65"/>
        <v>155830656.41008395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3081942.142857146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1376012.4309723973</v>
      </c>
      <c r="Q294" s="2">
        <f t="shared" ref="Q294:Q357" si="71">IF(P294&gt;650000,650000,P294)</f>
        <v>650000</v>
      </c>
      <c r="R294" s="2">
        <f t="shared" si="66"/>
        <v>158764180.95078018</v>
      </c>
      <c r="S294" s="2">
        <f t="shared" si="58"/>
        <v>638938.14285713434</v>
      </c>
      <c r="T294" s="2">
        <f t="shared" si="59"/>
        <v>11061.857142857276</v>
      </c>
      <c r="U294" s="2">
        <f t="shared" si="60"/>
        <v>650000</v>
      </c>
      <c r="V294" s="2">
        <f t="shared" si="34"/>
        <v>102159852.41008392</v>
      </c>
      <c r="W294" s="2">
        <f t="shared" si="61"/>
        <v>638938.14285714924</v>
      </c>
      <c r="X294" s="2">
        <f t="shared" si="51"/>
        <v>11061.857142850757</v>
      </c>
      <c r="Y294" s="2">
        <f t="shared" si="62"/>
        <v>56604328.540696234</v>
      </c>
      <c r="Z294" s="2" t="str">
        <f t="shared" si="52"/>
        <v>MEEP</v>
      </c>
      <c r="AA294" s="2">
        <f>IF(Z294="HERE",Y294,AA293+Graph!$G$1*1000)</f>
        <v>86456812.969267994</v>
      </c>
      <c r="AB294" s="2">
        <f t="shared" si="63"/>
        <v>420000</v>
      </c>
      <c r="AC294" s="2">
        <f t="shared" si="64"/>
        <v>54878429.838655025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224</v>
      </c>
      <c r="C295" s="7"/>
      <c r="D295" s="2" t="e">
        <f t="shared" si="55"/>
        <v>#N/A</v>
      </c>
      <c r="E295" s="2" t="e">
        <f t="shared" si="67"/>
        <v>#N/A</v>
      </c>
      <c r="F295" s="2">
        <v>1351365.2220888138</v>
      </c>
      <c r="G295" s="2">
        <f t="shared" si="70"/>
        <v>638938.14285714284</v>
      </c>
      <c r="H295" s="2">
        <f t="shared" si="65"/>
        <v>156469594.55294108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3093004.0000000033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1380129.2076830566</v>
      </c>
      <c r="Q295" s="2">
        <f t="shared" si="71"/>
        <v>650000</v>
      </c>
      <c r="R295" s="2">
        <f t="shared" si="66"/>
        <v>159414180.95078018</v>
      </c>
      <c r="S295" s="2">
        <f t="shared" si="58"/>
        <v>638938.14285713434</v>
      </c>
      <c r="T295" s="2">
        <f t="shared" si="59"/>
        <v>11061.857142857276</v>
      </c>
      <c r="U295" s="2">
        <f t="shared" si="60"/>
        <v>650000</v>
      </c>
      <c r="V295" s="2">
        <f t="shared" si="34"/>
        <v>102798790.55294107</v>
      </c>
      <c r="W295" s="2">
        <f t="shared" si="61"/>
        <v>638938.14285714924</v>
      </c>
      <c r="X295" s="2">
        <f t="shared" si="51"/>
        <v>11061.857142850757</v>
      </c>
      <c r="Y295" s="2">
        <f t="shared" si="62"/>
        <v>56615390.397839084</v>
      </c>
      <c r="Z295" s="2" t="str">
        <f t="shared" si="52"/>
        <v>MEEP</v>
      </c>
      <c r="AA295" s="2">
        <f>IF(Z295="HERE",Y295,AA294+Graph!$G$1*1000)</f>
        <v>86876812.969267994</v>
      </c>
      <c r="AB295" s="2">
        <f t="shared" si="63"/>
        <v>420000</v>
      </c>
      <c r="AC295" s="2">
        <f t="shared" si="64"/>
        <v>54878429.838655025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225</v>
      </c>
      <c r="C296" s="7"/>
      <c r="D296" s="2" t="e">
        <f t="shared" si="55"/>
        <v>#N/A</v>
      </c>
      <c r="E296" s="2" t="e">
        <f t="shared" si="67"/>
        <v>#N/A</v>
      </c>
      <c r="F296" s="2">
        <v>1355379.5382952988</v>
      </c>
      <c r="G296" s="2">
        <f t="shared" si="70"/>
        <v>638938.14285714284</v>
      </c>
      <c r="H296" s="2">
        <f t="shared" si="65"/>
        <v>157108532.69579822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3104065.8571428605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1384245.9843937457</v>
      </c>
      <c r="Q296" s="2">
        <f t="shared" si="71"/>
        <v>650000</v>
      </c>
      <c r="R296" s="2">
        <f t="shared" si="66"/>
        <v>160064180.95078018</v>
      </c>
      <c r="S296" s="2">
        <f t="shared" si="58"/>
        <v>638938.14285713434</v>
      </c>
      <c r="T296" s="2">
        <f t="shared" si="59"/>
        <v>11061.857142857276</v>
      </c>
      <c r="U296" s="2">
        <f t="shared" si="60"/>
        <v>650000</v>
      </c>
      <c r="V296" s="2">
        <f t="shared" si="34"/>
        <v>103437728.69579822</v>
      </c>
      <c r="W296" s="2">
        <f t="shared" si="61"/>
        <v>638938.14285714924</v>
      </c>
      <c r="X296" s="2">
        <f t="shared" si="51"/>
        <v>11061.857142850757</v>
      </c>
      <c r="Y296" s="2">
        <f t="shared" si="62"/>
        <v>56626452.254981935</v>
      </c>
      <c r="Z296" s="2" t="str">
        <f t="shared" si="52"/>
        <v>MEEP</v>
      </c>
      <c r="AA296" s="2">
        <f>IF(Z296="HERE",Y296,AA295+Graph!$G$1*1000)</f>
        <v>87296812.969267994</v>
      </c>
      <c r="AB296" s="2">
        <f t="shared" si="63"/>
        <v>420000</v>
      </c>
      <c r="AC296" s="2">
        <f t="shared" si="64"/>
        <v>54878429.838655025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226</v>
      </c>
      <c r="C297" s="7"/>
      <c r="D297" s="2" t="e">
        <f t="shared" si="55"/>
        <v>#N/A</v>
      </c>
      <c r="E297" s="2" t="e">
        <f t="shared" si="67"/>
        <v>#N/A</v>
      </c>
      <c r="F297" s="2">
        <v>1359393.8545017838</v>
      </c>
      <c r="G297" s="2">
        <f t="shared" si="70"/>
        <v>638938.14285714284</v>
      </c>
      <c r="H297" s="2">
        <f t="shared" si="65"/>
        <v>157747470.83865535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3115127.7142857178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1388362.7611044347</v>
      </c>
      <c r="Q297" s="2">
        <f t="shared" si="71"/>
        <v>650000</v>
      </c>
      <c r="R297" s="2">
        <f t="shared" si="66"/>
        <v>160714180.95078018</v>
      </c>
      <c r="S297" s="2">
        <f t="shared" si="58"/>
        <v>638938.14285713434</v>
      </c>
      <c r="T297" s="2">
        <f t="shared" si="59"/>
        <v>11061.857142857276</v>
      </c>
      <c r="U297" s="2">
        <f t="shared" si="60"/>
        <v>650000</v>
      </c>
      <c r="V297" s="2">
        <f t="shared" si="34"/>
        <v>104076666.83865537</v>
      </c>
      <c r="W297" s="2">
        <f t="shared" si="61"/>
        <v>638938.14285714924</v>
      </c>
      <c r="X297" s="2">
        <f t="shared" si="51"/>
        <v>11061.857142850757</v>
      </c>
      <c r="Y297" s="2">
        <f t="shared" si="62"/>
        <v>56637514.112124786</v>
      </c>
      <c r="Z297" s="2" t="str">
        <f t="shared" si="52"/>
        <v>MEEP</v>
      </c>
      <c r="AA297" s="2">
        <f>IF(Z297="HERE",Y297,AA296+Graph!$G$1*1000)</f>
        <v>87716812.969267994</v>
      </c>
      <c r="AB297" s="2">
        <f t="shared" si="63"/>
        <v>420000</v>
      </c>
      <c r="AC297" s="2">
        <f t="shared" si="64"/>
        <v>54878429.838655025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227</v>
      </c>
      <c r="C298" s="7"/>
      <c r="D298" s="2" t="e">
        <f t="shared" si="55"/>
        <v>#N/A</v>
      </c>
      <c r="E298" s="2" t="e">
        <f t="shared" si="67"/>
        <v>#N/A</v>
      </c>
      <c r="F298" s="2">
        <v>1363408.1707082689</v>
      </c>
      <c r="G298" s="2">
        <f t="shared" si="70"/>
        <v>638938.14285714284</v>
      </c>
      <c r="H298" s="2">
        <f t="shared" si="65"/>
        <v>158386408.98151249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3126189.5714285751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1392479.5378151238</v>
      </c>
      <c r="Q298" s="2">
        <f t="shared" si="71"/>
        <v>650000</v>
      </c>
      <c r="R298" s="2">
        <f t="shared" si="66"/>
        <v>161364180.95078018</v>
      </c>
      <c r="S298" s="2">
        <f t="shared" si="58"/>
        <v>638938.14285713434</v>
      </c>
      <c r="T298" s="2">
        <f t="shared" si="59"/>
        <v>11061.857142857276</v>
      </c>
      <c r="U298" s="2">
        <f t="shared" si="60"/>
        <v>650000</v>
      </c>
      <c r="V298" s="2">
        <f t="shared" si="34"/>
        <v>104715604.98151252</v>
      </c>
      <c r="W298" s="2">
        <f t="shared" si="61"/>
        <v>638938.14285714924</v>
      </c>
      <c r="X298" s="2">
        <f t="shared" si="51"/>
        <v>11061.857142850757</v>
      </c>
      <c r="Y298" s="2">
        <f t="shared" si="62"/>
        <v>56648575.969267637</v>
      </c>
      <c r="Z298" s="2" t="str">
        <f t="shared" si="52"/>
        <v>MEEP</v>
      </c>
      <c r="AA298" s="2">
        <f>IF(Z298="HERE",Y298,AA297+Graph!$G$1*1000)</f>
        <v>88136812.969267994</v>
      </c>
      <c r="AB298" s="2">
        <f t="shared" si="63"/>
        <v>420000</v>
      </c>
      <c r="AC298" s="2">
        <f t="shared" si="64"/>
        <v>54878429.838655025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228</v>
      </c>
      <c r="C299" s="7"/>
      <c r="D299" s="2" t="e">
        <f t="shared" si="55"/>
        <v>#N/A</v>
      </c>
      <c r="E299" s="2" t="e">
        <f t="shared" si="67"/>
        <v>#N/A</v>
      </c>
      <c r="F299" s="2">
        <v>1367422.4869147539</v>
      </c>
      <c r="G299" s="2">
        <f t="shared" si="70"/>
        <v>638938.14285714284</v>
      </c>
      <c r="H299" s="2">
        <f t="shared" si="65"/>
        <v>159025347.12436962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3137251.4285714324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1396596.3145258129</v>
      </c>
      <c r="Q299" s="2">
        <f t="shared" si="71"/>
        <v>650000</v>
      </c>
      <c r="R299" s="2">
        <f t="shared" si="66"/>
        <v>162014180.95078018</v>
      </c>
      <c r="S299" s="2">
        <f t="shared" si="58"/>
        <v>638938.14285713434</v>
      </c>
      <c r="T299" s="2">
        <f t="shared" si="59"/>
        <v>11061.857142857276</v>
      </c>
      <c r="U299" s="2">
        <f t="shared" si="60"/>
        <v>650000</v>
      </c>
      <c r="V299" s="2">
        <f t="shared" si="34"/>
        <v>105354543.12436967</v>
      </c>
      <c r="W299" s="2">
        <f t="shared" si="61"/>
        <v>638938.14285714924</v>
      </c>
      <c r="X299" s="2">
        <f t="shared" si="51"/>
        <v>11061.857142850757</v>
      </c>
      <c r="Y299" s="2">
        <f t="shared" si="62"/>
        <v>56659637.826410487</v>
      </c>
      <c r="Z299" s="2" t="str">
        <f t="shared" si="52"/>
        <v>MEEP</v>
      </c>
      <c r="AA299" s="2">
        <f>IF(Z299="HERE",Y299,AA298+Graph!$G$1*1000)</f>
        <v>88556812.969267994</v>
      </c>
      <c r="AB299" s="2">
        <f t="shared" si="63"/>
        <v>420000</v>
      </c>
      <c r="AC299" s="2">
        <f t="shared" si="64"/>
        <v>54878429.838655025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229</v>
      </c>
      <c r="C300" s="7"/>
      <c r="D300" s="2" t="e">
        <f t="shared" si="55"/>
        <v>#N/A</v>
      </c>
      <c r="E300" s="2" t="e">
        <f t="shared" si="67"/>
        <v>#N/A</v>
      </c>
      <c r="F300" s="2">
        <v>1371436.8031212389</v>
      </c>
      <c r="G300" s="2">
        <f t="shared" si="70"/>
        <v>638938.14285714284</v>
      </c>
      <c r="H300" s="2">
        <f t="shared" si="65"/>
        <v>159664285.26722676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3148313.2857142896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1400713.0912365019</v>
      </c>
      <c r="Q300" s="2">
        <f t="shared" si="71"/>
        <v>650000</v>
      </c>
      <c r="R300" s="2">
        <f t="shared" si="66"/>
        <v>162664180.95078018</v>
      </c>
      <c r="S300" s="2">
        <f t="shared" si="58"/>
        <v>638938.14285713434</v>
      </c>
      <c r="T300" s="2">
        <f t="shared" si="59"/>
        <v>11061.857142857276</v>
      </c>
      <c r="U300" s="2">
        <f t="shared" si="60"/>
        <v>650000</v>
      </c>
      <c r="V300" s="2">
        <f t="shared" si="34"/>
        <v>105993481.26722682</v>
      </c>
      <c r="W300" s="2">
        <f t="shared" si="61"/>
        <v>638938.14285714924</v>
      </c>
      <c r="X300" s="2">
        <f t="shared" si="51"/>
        <v>11061.857142850757</v>
      </c>
      <c r="Y300" s="2">
        <f t="shared" si="62"/>
        <v>56670699.683553338</v>
      </c>
      <c r="Z300" s="2" t="str">
        <f t="shared" si="52"/>
        <v>MEEP</v>
      </c>
      <c r="AA300" s="2">
        <f>IF(Z300="HERE",Y300,AA299+Graph!$G$1*1000)</f>
        <v>88976812.969267994</v>
      </c>
      <c r="AB300" s="2">
        <f t="shared" si="63"/>
        <v>420000</v>
      </c>
      <c r="AC300" s="2">
        <f t="shared" si="64"/>
        <v>54878429.838655025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230</v>
      </c>
      <c r="C301" s="7"/>
      <c r="D301" s="2" t="e">
        <f t="shared" si="55"/>
        <v>#N/A</v>
      </c>
      <c r="E301" s="2" t="e">
        <f t="shared" si="67"/>
        <v>#N/A</v>
      </c>
      <c r="F301" s="2">
        <v>1375451.119327724</v>
      </c>
      <c r="G301" s="2">
        <f t="shared" si="70"/>
        <v>638938.14285714284</v>
      </c>
      <c r="H301" s="2">
        <f t="shared" si="65"/>
        <v>160303223.41008389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3159375.1428571469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1404829.867947191</v>
      </c>
      <c r="Q301" s="2">
        <f t="shared" si="71"/>
        <v>650000</v>
      </c>
      <c r="R301" s="2">
        <f t="shared" si="66"/>
        <v>163314180.95078018</v>
      </c>
      <c r="S301" s="2">
        <f t="shared" si="58"/>
        <v>638938.14285713434</v>
      </c>
      <c r="T301" s="2">
        <f t="shared" si="59"/>
        <v>11061.857142857276</v>
      </c>
      <c r="U301" s="2">
        <f t="shared" si="60"/>
        <v>650000</v>
      </c>
      <c r="V301" s="2">
        <f t="shared" si="34"/>
        <v>106632419.41008396</v>
      </c>
      <c r="W301" s="2">
        <f t="shared" si="61"/>
        <v>638938.14285714924</v>
      </c>
      <c r="X301" s="2">
        <f t="shared" si="51"/>
        <v>11061.857142850757</v>
      </c>
      <c r="Y301" s="2">
        <f t="shared" si="62"/>
        <v>56681761.540696189</v>
      </c>
      <c r="Z301" s="2" t="str">
        <f t="shared" si="52"/>
        <v>MEEP</v>
      </c>
      <c r="AA301" s="2">
        <f>IF(Z301="HERE",Y301,AA300+Graph!$G$1*1000)</f>
        <v>89396812.969267994</v>
      </c>
      <c r="AB301" s="2">
        <f t="shared" si="63"/>
        <v>420000</v>
      </c>
      <c r="AC301" s="2">
        <f t="shared" si="64"/>
        <v>54878429.838655025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231</v>
      </c>
      <c r="C302" s="7"/>
      <c r="D302" s="2" t="e">
        <f t="shared" si="55"/>
        <v>#N/A</v>
      </c>
      <c r="E302" s="2" t="e">
        <f t="shared" si="67"/>
        <v>#N/A</v>
      </c>
      <c r="F302" s="2">
        <v>1379465.435534209</v>
      </c>
      <c r="G302" s="2">
        <f t="shared" si="70"/>
        <v>638938.14285714284</v>
      </c>
      <c r="H302" s="2">
        <f t="shared" si="65"/>
        <v>160942161.55294102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3170437.0000000042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1408946.6446578503</v>
      </c>
      <c r="Q302" s="2">
        <f t="shared" si="71"/>
        <v>650000</v>
      </c>
      <c r="R302" s="2">
        <f t="shared" si="66"/>
        <v>163964180.95078018</v>
      </c>
      <c r="S302" s="2">
        <f t="shared" si="58"/>
        <v>638938.14285713434</v>
      </c>
      <c r="T302" s="2">
        <f t="shared" si="59"/>
        <v>11061.857142857276</v>
      </c>
      <c r="U302" s="2">
        <f t="shared" si="60"/>
        <v>650000</v>
      </c>
      <c r="V302" s="2">
        <f t="shared" si="34"/>
        <v>107271357.55294111</v>
      </c>
      <c r="W302" s="2">
        <f t="shared" si="61"/>
        <v>638938.14285714924</v>
      </c>
      <c r="X302" s="2">
        <f t="shared" si="51"/>
        <v>11061.857142850757</v>
      </c>
      <c r="Y302" s="2">
        <f t="shared" si="62"/>
        <v>56692823.39783904</v>
      </c>
      <c r="Z302" s="2" t="str">
        <f t="shared" si="52"/>
        <v>MEEP</v>
      </c>
      <c r="AA302" s="2">
        <f>IF(Z302="HERE",Y302,AA301+Graph!$G$1*1000)</f>
        <v>89816812.969267994</v>
      </c>
      <c r="AB302" s="2">
        <f t="shared" si="63"/>
        <v>420000</v>
      </c>
      <c r="AC302" s="2">
        <f t="shared" si="64"/>
        <v>54878429.838655025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232</v>
      </c>
      <c r="C303" s="7"/>
      <c r="D303" s="2" t="e">
        <f t="shared" si="55"/>
        <v>#N/A</v>
      </c>
      <c r="E303" s="2" t="e">
        <f t="shared" si="67"/>
        <v>#N/A</v>
      </c>
      <c r="F303" s="2">
        <v>1383479.751740694</v>
      </c>
      <c r="G303" s="2">
        <f t="shared" si="70"/>
        <v>638938.14285714284</v>
      </c>
      <c r="H303" s="2">
        <f t="shared" si="65"/>
        <v>161581099.69579816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3181498.8571428615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1413063.4213685393</v>
      </c>
      <c r="Q303" s="2">
        <f t="shared" si="71"/>
        <v>650000</v>
      </c>
      <c r="R303" s="2">
        <f t="shared" si="66"/>
        <v>164614180.95078018</v>
      </c>
      <c r="S303" s="2">
        <f t="shared" si="58"/>
        <v>638938.14285713434</v>
      </c>
      <c r="T303" s="2">
        <f t="shared" si="59"/>
        <v>11061.857142857276</v>
      </c>
      <c r="U303" s="2">
        <f t="shared" si="60"/>
        <v>650000</v>
      </c>
      <c r="V303" s="2">
        <f t="shared" si="34"/>
        <v>107910295.69579826</v>
      </c>
      <c r="W303" s="2">
        <f t="shared" si="61"/>
        <v>638938.14285714924</v>
      </c>
      <c r="X303" s="2">
        <f t="shared" si="51"/>
        <v>11061.857142850757</v>
      </c>
      <c r="Y303" s="2">
        <f t="shared" si="62"/>
        <v>56703885.25498189</v>
      </c>
      <c r="Z303" s="2" t="str">
        <f t="shared" si="52"/>
        <v>MEEP</v>
      </c>
      <c r="AA303" s="2">
        <f>IF(Z303="HERE",Y303,AA302+Graph!$G$1*1000)</f>
        <v>90236812.969267994</v>
      </c>
      <c r="AB303" s="2">
        <f t="shared" si="63"/>
        <v>420000</v>
      </c>
      <c r="AC303" s="2">
        <f t="shared" si="64"/>
        <v>54878429.838655025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233</v>
      </c>
      <c r="C304" s="7"/>
      <c r="D304" s="2" t="e">
        <f t="shared" si="55"/>
        <v>#N/A</v>
      </c>
      <c r="E304" s="2" t="e">
        <f t="shared" si="67"/>
        <v>#N/A</v>
      </c>
      <c r="F304" s="2">
        <v>1387494.0679471791</v>
      </c>
      <c r="G304" s="2">
        <f t="shared" si="70"/>
        <v>638938.14285714284</v>
      </c>
      <c r="H304" s="2">
        <f t="shared" si="65"/>
        <v>162220037.83865529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3192560.7142857187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1417180.1980792284</v>
      </c>
      <c r="Q304" s="2">
        <f t="shared" si="71"/>
        <v>650000</v>
      </c>
      <c r="R304" s="2">
        <f t="shared" si="66"/>
        <v>165264180.95078018</v>
      </c>
      <c r="S304" s="2">
        <f t="shared" si="58"/>
        <v>638938.14285713434</v>
      </c>
      <c r="T304" s="2">
        <f t="shared" si="59"/>
        <v>11061.857142857276</v>
      </c>
      <c r="U304" s="2">
        <f t="shared" si="60"/>
        <v>650000</v>
      </c>
      <c r="V304" s="2">
        <f t="shared" si="34"/>
        <v>108549233.83865541</v>
      </c>
      <c r="W304" s="2">
        <f t="shared" si="61"/>
        <v>638938.14285714924</v>
      </c>
      <c r="X304" s="2">
        <f t="shared" si="51"/>
        <v>11061.857142850757</v>
      </c>
      <c r="Y304" s="2">
        <f t="shared" si="62"/>
        <v>56714947.112124741</v>
      </c>
      <c r="Z304" s="2" t="str">
        <f t="shared" si="52"/>
        <v>MEEP</v>
      </c>
      <c r="AA304" s="2">
        <f>IF(Z304="HERE",Y304,AA303+Graph!$G$1*1000)</f>
        <v>90656812.969267994</v>
      </c>
      <c r="AB304" s="2">
        <f t="shared" si="63"/>
        <v>420000</v>
      </c>
      <c r="AC304" s="2">
        <f t="shared" si="64"/>
        <v>54878429.838655025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234</v>
      </c>
      <c r="C305" s="7"/>
      <c r="D305" s="2" t="e">
        <f t="shared" si="55"/>
        <v>#N/A</v>
      </c>
      <c r="E305" s="2" t="e">
        <f t="shared" si="67"/>
        <v>#N/A</v>
      </c>
      <c r="F305" s="2">
        <v>1391508.3841536641</v>
      </c>
      <c r="G305" s="2">
        <f t="shared" si="70"/>
        <v>638938.14285714284</v>
      </c>
      <c r="H305" s="2">
        <f t="shared" si="65"/>
        <v>162858975.98151243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3203622.571428576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1421296.9747899175</v>
      </c>
      <c r="Q305" s="2">
        <f t="shared" si="71"/>
        <v>650000</v>
      </c>
      <c r="R305" s="2">
        <f t="shared" si="66"/>
        <v>165914180.95078018</v>
      </c>
      <c r="S305" s="2">
        <f t="shared" si="58"/>
        <v>638938.14285713434</v>
      </c>
      <c r="T305" s="2">
        <f t="shared" si="59"/>
        <v>11061.857142857276</v>
      </c>
      <c r="U305" s="2">
        <f t="shared" si="60"/>
        <v>650000</v>
      </c>
      <c r="V305" s="2">
        <f t="shared" si="34"/>
        <v>109188171.98151256</v>
      </c>
      <c r="W305" s="2">
        <f t="shared" si="61"/>
        <v>638938.14285714924</v>
      </c>
      <c r="X305" s="2">
        <f t="shared" si="51"/>
        <v>11061.857142850757</v>
      </c>
      <c r="Y305" s="2">
        <f t="shared" si="62"/>
        <v>56726008.969267592</v>
      </c>
      <c r="Z305" s="2" t="str">
        <f t="shared" si="52"/>
        <v>MEEP</v>
      </c>
      <c r="AA305" s="2">
        <f>IF(Z305="HERE",Y305,AA304+Graph!$G$1*1000)</f>
        <v>91076812.969267994</v>
      </c>
      <c r="AB305" s="2">
        <f t="shared" si="63"/>
        <v>420000</v>
      </c>
      <c r="AC305" s="2">
        <f t="shared" si="64"/>
        <v>54878429.838655025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235</v>
      </c>
      <c r="C306" s="7"/>
      <c r="D306" s="2" t="e">
        <f t="shared" si="55"/>
        <v>#N/A</v>
      </c>
      <c r="E306" s="2" t="e">
        <f t="shared" si="67"/>
        <v>#N/A</v>
      </c>
      <c r="F306" s="2">
        <v>1395522.7003601491</v>
      </c>
      <c r="G306" s="2">
        <f t="shared" si="70"/>
        <v>638938.14285714284</v>
      </c>
      <c r="H306" s="2">
        <f t="shared" si="65"/>
        <v>163497914.12436956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3214684.4285714333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1425413.7515006065</v>
      </c>
      <c r="Q306" s="2">
        <f t="shared" si="71"/>
        <v>650000</v>
      </c>
      <c r="R306" s="2">
        <f t="shared" si="66"/>
        <v>166564180.95078018</v>
      </c>
      <c r="S306" s="2">
        <f t="shared" si="58"/>
        <v>638938.14285713434</v>
      </c>
      <c r="T306" s="2">
        <f t="shared" si="59"/>
        <v>11061.857142857276</v>
      </c>
      <c r="U306" s="2">
        <f t="shared" si="60"/>
        <v>650000</v>
      </c>
      <c r="V306" s="2">
        <f t="shared" si="34"/>
        <v>109827110.12436971</v>
      </c>
      <c r="W306" s="2">
        <f t="shared" si="61"/>
        <v>638938.14285714924</v>
      </c>
      <c r="X306" s="2">
        <f t="shared" si="51"/>
        <v>11061.857142850757</v>
      </c>
      <c r="Y306" s="2">
        <f t="shared" si="62"/>
        <v>56737070.826410443</v>
      </c>
      <c r="Z306" s="2" t="str">
        <f t="shared" si="52"/>
        <v>MEEP</v>
      </c>
      <c r="AA306" s="2">
        <f>IF(Z306="HERE",Y306,AA305+Graph!$G$1*1000)</f>
        <v>91496812.969267994</v>
      </c>
      <c r="AB306" s="2">
        <f t="shared" si="63"/>
        <v>420000</v>
      </c>
      <c r="AC306" s="2">
        <f t="shared" si="64"/>
        <v>54878429.838655025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236</v>
      </c>
      <c r="C307" s="7"/>
      <c r="D307" s="2" t="e">
        <f t="shared" si="55"/>
        <v>#N/A</v>
      </c>
      <c r="E307" s="2" t="e">
        <f t="shared" si="67"/>
        <v>#N/A</v>
      </c>
      <c r="F307" s="2">
        <v>1399537.0165666044</v>
      </c>
      <c r="G307" s="2">
        <f t="shared" si="70"/>
        <v>638938.14285714284</v>
      </c>
      <c r="H307" s="2">
        <f t="shared" si="65"/>
        <v>164136852.2672267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3225746.2857142906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1429530.5282112956</v>
      </c>
      <c r="Q307" s="2">
        <f t="shared" si="71"/>
        <v>650000</v>
      </c>
      <c r="R307" s="2">
        <f t="shared" si="66"/>
        <v>167214180.95078018</v>
      </c>
      <c r="S307" s="2">
        <f t="shared" si="58"/>
        <v>638938.14285713434</v>
      </c>
      <c r="T307" s="2">
        <f t="shared" si="59"/>
        <v>11061.857142857276</v>
      </c>
      <c r="U307" s="2">
        <f t="shared" si="60"/>
        <v>650000</v>
      </c>
      <c r="V307" s="2">
        <f t="shared" si="34"/>
        <v>110466048.26722686</v>
      </c>
      <c r="W307" s="2">
        <f t="shared" si="61"/>
        <v>638938.14285714924</v>
      </c>
      <c r="X307" s="2">
        <f t="shared" si="51"/>
        <v>11061.857142850757</v>
      </c>
      <c r="Y307" s="2">
        <f t="shared" si="62"/>
        <v>56748132.683553293</v>
      </c>
      <c r="Z307" s="2" t="str">
        <f t="shared" si="52"/>
        <v>MEEP</v>
      </c>
      <c r="AA307" s="2">
        <f>IF(Z307="HERE",Y307,AA306+Graph!$G$1*1000)</f>
        <v>91916812.969267994</v>
      </c>
      <c r="AB307" s="2">
        <f t="shared" si="63"/>
        <v>420000</v>
      </c>
      <c r="AC307" s="2">
        <f t="shared" si="64"/>
        <v>54878429.838655025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237</v>
      </c>
      <c r="C308" s="7"/>
      <c r="D308" s="2" t="e">
        <f t="shared" si="55"/>
        <v>#N/A</v>
      </c>
      <c r="E308" s="2" t="e">
        <f t="shared" si="67"/>
        <v>#N/A</v>
      </c>
      <c r="F308" s="2">
        <v>1403551.3327730894</v>
      </c>
      <c r="G308" s="2">
        <f t="shared" si="70"/>
        <v>638938.14285714284</v>
      </c>
      <c r="H308" s="2">
        <f t="shared" si="65"/>
        <v>164775790.41008383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3236808.1428571478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1433647.3049219549</v>
      </c>
      <c r="Q308" s="2">
        <f t="shared" si="71"/>
        <v>650000</v>
      </c>
      <c r="R308" s="2">
        <f t="shared" si="66"/>
        <v>167864180.95078018</v>
      </c>
      <c r="S308" s="2">
        <f t="shared" si="58"/>
        <v>638938.14285713434</v>
      </c>
      <c r="T308" s="2">
        <f t="shared" si="59"/>
        <v>11061.857142857276</v>
      </c>
      <c r="U308" s="2">
        <f t="shared" si="60"/>
        <v>650000</v>
      </c>
      <c r="V308" s="2">
        <f t="shared" si="34"/>
        <v>111104986.41008401</v>
      </c>
      <c r="W308" s="2">
        <f t="shared" si="61"/>
        <v>638938.14285714924</v>
      </c>
      <c r="X308" s="2">
        <f t="shared" si="51"/>
        <v>11061.857142850757</v>
      </c>
      <c r="Y308" s="2">
        <f t="shared" si="62"/>
        <v>56759194.540696144</v>
      </c>
      <c r="Z308" s="2" t="str">
        <f t="shared" si="52"/>
        <v>MEEP</v>
      </c>
      <c r="AA308" s="2">
        <f>IF(Z308="HERE",Y308,AA307+Graph!$G$1*1000)</f>
        <v>92336812.969267994</v>
      </c>
      <c r="AB308" s="2">
        <f t="shared" si="63"/>
        <v>420000</v>
      </c>
      <c r="AC308" s="2">
        <f t="shared" si="64"/>
        <v>54878429.838655025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238</v>
      </c>
      <c r="C309" s="7"/>
      <c r="D309" s="2" t="e">
        <f t="shared" si="55"/>
        <v>#N/A</v>
      </c>
      <c r="E309" s="2" t="e">
        <f t="shared" si="67"/>
        <v>#N/A</v>
      </c>
      <c r="F309" s="2">
        <v>1407565.6489795744</v>
      </c>
      <c r="G309" s="2">
        <f t="shared" si="70"/>
        <v>638938.14285714284</v>
      </c>
      <c r="H309" s="2">
        <f t="shared" si="65"/>
        <v>165414728.55294096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3247870.0000000051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1437764.0816326439</v>
      </c>
      <c r="Q309" s="2">
        <f t="shared" si="71"/>
        <v>650000</v>
      </c>
      <c r="R309" s="2">
        <f t="shared" si="66"/>
        <v>168514180.95078018</v>
      </c>
      <c r="S309" s="2">
        <f t="shared" si="58"/>
        <v>638938.14285713434</v>
      </c>
      <c r="T309" s="2">
        <f t="shared" si="59"/>
        <v>11061.857142857276</v>
      </c>
      <c r="U309" s="2">
        <f t="shared" si="60"/>
        <v>650000</v>
      </c>
      <c r="V309" s="2">
        <f t="shared" si="34"/>
        <v>111743924.55294116</v>
      </c>
      <c r="W309" s="2">
        <f t="shared" si="61"/>
        <v>638938.14285714924</v>
      </c>
      <c r="X309" s="2">
        <f t="shared" si="51"/>
        <v>11061.857142850757</v>
      </c>
      <c r="Y309" s="2">
        <f t="shared" si="62"/>
        <v>56770256.397838995</v>
      </c>
      <c r="Z309" s="2" t="str">
        <f t="shared" si="52"/>
        <v>MEEP</v>
      </c>
      <c r="AA309" s="2">
        <f>IF(Z309="HERE",Y309,AA308+Graph!$G$1*1000)</f>
        <v>92756812.969267994</v>
      </c>
      <c r="AB309" s="2">
        <f t="shared" si="63"/>
        <v>420000</v>
      </c>
      <c r="AC309" s="2">
        <f t="shared" si="64"/>
        <v>54878429.838655025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239</v>
      </c>
      <c r="C310" s="7"/>
      <c r="D310" s="2" t="e">
        <f t="shared" si="55"/>
        <v>#N/A</v>
      </c>
      <c r="E310" s="2" t="e">
        <f t="shared" si="67"/>
        <v>#N/A</v>
      </c>
      <c r="F310" s="2">
        <v>1411579.9651860595</v>
      </c>
      <c r="G310" s="2">
        <f t="shared" si="70"/>
        <v>638938.14285714284</v>
      </c>
      <c r="H310" s="2">
        <f t="shared" si="65"/>
        <v>166053666.6957981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3258931.8571428624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1441880.858343333</v>
      </c>
      <c r="Q310" s="2">
        <f t="shared" si="71"/>
        <v>650000</v>
      </c>
      <c r="R310" s="2">
        <f t="shared" si="66"/>
        <v>169164180.95078018</v>
      </c>
      <c r="S310" s="2">
        <f t="shared" si="58"/>
        <v>638938.14285713434</v>
      </c>
      <c r="T310" s="2">
        <f t="shared" si="59"/>
        <v>11061.857142857276</v>
      </c>
      <c r="U310" s="2">
        <f t="shared" si="60"/>
        <v>650000</v>
      </c>
      <c r="V310" s="2">
        <f t="shared" si="34"/>
        <v>112382862.69579831</v>
      </c>
      <c r="W310" s="2">
        <f t="shared" si="61"/>
        <v>638938.14285714924</v>
      </c>
      <c r="X310" s="2">
        <f t="shared" si="51"/>
        <v>11061.857142850757</v>
      </c>
      <c r="Y310" s="2">
        <f t="shared" si="62"/>
        <v>56781318.254981846</v>
      </c>
      <c r="Z310" s="2" t="str">
        <f t="shared" si="52"/>
        <v>MEEP</v>
      </c>
      <c r="AA310" s="2">
        <f>IF(Z310="HERE",Y310,AA309+Graph!$G$1*1000)</f>
        <v>93176812.969267994</v>
      </c>
      <c r="AB310" s="2">
        <f t="shared" si="63"/>
        <v>420000</v>
      </c>
      <c r="AC310" s="2">
        <f t="shared" si="64"/>
        <v>54878429.838655025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240</v>
      </c>
      <c r="C311" s="7"/>
      <c r="D311" s="2" t="e">
        <f t="shared" si="55"/>
        <v>#N/A</v>
      </c>
      <c r="E311" s="2" t="e">
        <f t="shared" si="67"/>
        <v>#N/A</v>
      </c>
      <c r="F311" s="2">
        <v>1415594.2813925445</v>
      </c>
      <c r="G311" s="2">
        <f t="shared" si="70"/>
        <v>638938.14285714284</v>
      </c>
      <c r="H311" s="2">
        <f t="shared" si="65"/>
        <v>166692604.83865523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3269993.7142857197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1445997.6350540221</v>
      </c>
      <c r="Q311" s="2">
        <f t="shared" si="71"/>
        <v>650000</v>
      </c>
      <c r="R311" s="2">
        <f t="shared" si="66"/>
        <v>169814180.95078018</v>
      </c>
      <c r="S311" s="2">
        <f t="shared" si="58"/>
        <v>638938.14285713434</v>
      </c>
      <c r="T311" s="2">
        <f t="shared" si="59"/>
        <v>11061.857142857276</v>
      </c>
      <c r="U311" s="2">
        <f t="shared" si="60"/>
        <v>650000</v>
      </c>
      <c r="V311" s="2">
        <f t="shared" si="34"/>
        <v>113021800.83865546</v>
      </c>
      <c r="W311" s="2">
        <f t="shared" si="61"/>
        <v>638938.14285714924</v>
      </c>
      <c r="X311" s="2">
        <f t="shared" si="51"/>
        <v>11061.857142850757</v>
      </c>
      <c r="Y311" s="2">
        <f t="shared" si="62"/>
        <v>56792380.112124696</v>
      </c>
      <c r="Z311" s="2" t="str">
        <f t="shared" si="52"/>
        <v>MEEP</v>
      </c>
      <c r="AA311" s="2">
        <f>IF(Z311="HERE",Y311,AA310+Graph!$G$1*1000)</f>
        <v>93596812.969267994</v>
      </c>
      <c r="AB311" s="2">
        <f t="shared" si="63"/>
        <v>420000</v>
      </c>
      <c r="AC311" s="2">
        <f t="shared" si="64"/>
        <v>54878429.838655025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241</v>
      </c>
      <c r="C312" s="7"/>
      <c r="D312" s="2" t="e">
        <f t="shared" si="55"/>
        <v>#N/A</v>
      </c>
      <c r="E312" s="2" t="e">
        <f t="shared" si="67"/>
        <v>#N/A</v>
      </c>
      <c r="F312" s="2">
        <v>1419608.5975990295</v>
      </c>
      <c r="G312" s="2">
        <f t="shared" si="70"/>
        <v>638938.14285714284</v>
      </c>
      <c r="H312" s="2">
        <f t="shared" si="65"/>
        <v>167331542.98151237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3281055.5714285769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1450114.4117647111</v>
      </c>
      <c r="Q312" s="2">
        <f t="shared" si="71"/>
        <v>650000</v>
      </c>
      <c r="R312" s="2">
        <f t="shared" si="66"/>
        <v>170464180.95078018</v>
      </c>
      <c r="S312" s="2">
        <f t="shared" si="58"/>
        <v>638938.14285713434</v>
      </c>
      <c r="T312" s="2">
        <f t="shared" si="59"/>
        <v>11061.857142857276</v>
      </c>
      <c r="U312" s="2">
        <f t="shared" si="60"/>
        <v>650000</v>
      </c>
      <c r="V312" s="2">
        <f t="shared" si="34"/>
        <v>113660738.98151261</v>
      </c>
      <c r="W312" s="2">
        <f t="shared" si="61"/>
        <v>638938.14285714924</v>
      </c>
      <c r="X312" s="2">
        <f t="shared" si="51"/>
        <v>11061.857142850757</v>
      </c>
      <c r="Y312" s="2">
        <f t="shared" si="62"/>
        <v>56803441.969267547</v>
      </c>
      <c r="Z312" s="2" t="str">
        <f t="shared" si="52"/>
        <v>MEEP</v>
      </c>
      <c r="AA312" s="2">
        <f>IF(Z312="HERE",Y312,AA311+Graph!$G$1*1000)</f>
        <v>94016812.969267994</v>
      </c>
      <c r="AB312" s="2">
        <f t="shared" si="63"/>
        <v>420000</v>
      </c>
      <c r="AC312" s="2">
        <f t="shared" si="64"/>
        <v>54878429.838655025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242</v>
      </c>
      <c r="C313" s="7"/>
      <c r="D313" s="2" t="e">
        <f t="shared" si="55"/>
        <v>#N/A</v>
      </c>
      <c r="E313" s="2" t="e">
        <f t="shared" si="67"/>
        <v>#N/A</v>
      </c>
      <c r="F313" s="2">
        <v>1423622.9138055146</v>
      </c>
      <c r="G313" s="2">
        <f t="shared" si="70"/>
        <v>638938.14285714284</v>
      </c>
      <c r="H313" s="2">
        <f t="shared" si="65"/>
        <v>167970481.1243695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3292117.4285714342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1454231.1884754002</v>
      </c>
      <c r="Q313" s="2">
        <f t="shared" si="71"/>
        <v>650000</v>
      </c>
      <c r="R313" s="2">
        <f t="shared" si="66"/>
        <v>171114180.95078018</v>
      </c>
      <c r="S313" s="2">
        <f t="shared" si="58"/>
        <v>638938.14285713434</v>
      </c>
      <c r="T313" s="2">
        <f t="shared" si="59"/>
        <v>11061.857142857276</v>
      </c>
      <c r="U313" s="2">
        <f t="shared" si="60"/>
        <v>650000</v>
      </c>
      <c r="V313" s="2">
        <f t="shared" si="34"/>
        <v>114299677.12436976</v>
      </c>
      <c r="W313" s="2">
        <f t="shared" si="61"/>
        <v>638938.14285714924</v>
      </c>
      <c r="X313" s="2">
        <f t="shared" si="51"/>
        <v>11061.857142850757</v>
      </c>
      <c r="Y313" s="2">
        <f t="shared" si="62"/>
        <v>56814503.826410398</v>
      </c>
      <c r="Z313" s="2" t="str">
        <f t="shared" si="52"/>
        <v>MEEP</v>
      </c>
      <c r="AA313" s="2">
        <f>IF(Z313="HERE",Y313,AA312+Graph!$G$1*1000)</f>
        <v>94436812.969267994</v>
      </c>
      <c r="AB313" s="2">
        <f t="shared" si="63"/>
        <v>420000</v>
      </c>
      <c r="AC313" s="2">
        <f t="shared" si="64"/>
        <v>54878429.838655025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243</v>
      </c>
      <c r="C314" s="7"/>
      <c r="D314" s="2" t="e">
        <f t="shared" si="55"/>
        <v>#N/A</v>
      </c>
      <c r="E314" s="2" t="e">
        <f t="shared" si="67"/>
        <v>#N/A</v>
      </c>
      <c r="F314" s="2">
        <v>1427637.2300119996</v>
      </c>
      <c r="G314" s="2">
        <f t="shared" si="70"/>
        <v>638938.14285714284</v>
      </c>
      <c r="H314" s="2">
        <f t="shared" si="65"/>
        <v>168609419.26722664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3303179.2857142915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1458347.9651860595</v>
      </c>
      <c r="Q314" s="2">
        <f t="shared" si="71"/>
        <v>650000</v>
      </c>
      <c r="R314" s="2">
        <f t="shared" si="66"/>
        <v>171764180.95078018</v>
      </c>
      <c r="S314" s="2">
        <f t="shared" si="58"/>
        <v>638938.14285713434</v>
      </c>
      <c r="T314" s="2">
        <f t="shared" si="59"/>
        <v>11061.857142857276</v>
      </c>
      <c r="U314" s="2">
        <f t="shared" si="60"/>
        <v>650000</v>
      </c>
      <c r="V314" s="2">
        <f t="shared" si="34"/>
        <v>114938615.2672269</v>
      </c>
      <c r="W314" s="2">
        <f t="shared" si="61"/>
        <v>638938.14285714924</v>
      </c>
      <c r="X314" s="2">
        <f t="shared" si="51"/>
        <v>11061.857142850757</v>
      </c>
      <c r="Y314" s="2">
        <f t="shared" si="62"/>
        <v>56825565.683553249</v>
      </c>
      <c r="Z314" s="2" t="str">
        <f t="shared" si="52"/>
        <v>MEEP</v>
      </c>
      <c r="AA314" s="2">
        <f>IF(Z314="HERE",Y314,AA313+Graph!$G$1*1000)</f>
        <v>94856812.969267994</v>
      </c>
      <c r="AB314" s="2">
        <f t="shared" si="63"/>
        <v>420000</v>
      </c>
      <c r="AC314" s="2">
        <f t="shared" si="64"/>
        <v>54878429.838655025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244</v>
      </c>
      <c r="C315" s="7"/>
      <c r="D315" s="2" t="e">
        <f t="shared" si="55"/>
        <v>#N/A</v>
      </c>
      <c r="E315" s="2" t="e">
        <f t="shared" si="67"/>
        <v>#N/A</v>
      </c>
      <c r="F315" s="2">
        <v>1431651.5462184846</v>
      </c>
      <c r="G315" s="2">
        <f t="shared" si="70"/>
        <v>638938.14285714284</v>
      </c>
      <c r="H315" s="2">
        <f t="shared" si="65"/>
        <v>169248357.41008377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3314241.1428571488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1462464.7418967485</v>
      </c>
      <c r="Q315" s="2">
        <f t="shared" si="71"/>
        <v>650000</v>
      </c>
      <c r="R315" s="2">
        <f t="shared" si="66"/>
        <v>172414180.95078018</v>
      </c>
      <c r="S315" s="2">
        <f t="shared" si="58"/>
        <v>638938.14285713434</v>
      </c>
      <c r="T315" s="2">
        <f t="shared" si="59"/>
        <v>11061.857142857276</v>
      </c>
      <c r="U315" s="2">
        <f t="shared" si="60"/>
        <v>650000</v>
      </c>
      <c r="V315" s="2">
        <f t="shared" si="34"/>
        <v>115577553.41008405</v>
      </c>
      <c r="W315" s="2">
        <f t="shared" si="61"/>
        <v>638938.14285714924</v>
      </c>
      <c r="X315" s="2">
        <f t="shared" si="51"/>
        <v>11061.857142850757</v>
      </c>
      <c r="Y315" s="2">
        <f t="shared" si="62"/>
        <v>56836627.540696099</v>
      </c>
      <c r="Z315" s="2" t="str">
        <f t="shared" si="52"/>
        <v>MEEP</v>
      </c>
      <c r="AA315" s="2">
        <f>IF(Z315="HERE",Y315,AA314+Graph!$G$1*1000)</f>
        <v>95276812.969267994</v>
      </c>
      <c r="AB315" s="2">
        <f t="shared" si="63"/>
        <v>420000</v>
      </c>
      <c r="AC315" s="2">
        <f t="shared" si="64"/>
        <v>54878429.838655025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245</v>
      </c>
      <c r="C316" s="7"/>
      <c r="D316" s="2" t="e">
        <f t="shared" si="55"/>
        <v>#N/A</v>
      </c>
      <c r="E316" s="2" t="e">
        <f t="shared" si="67"/>
        <v>#N/A</v>
      </c>
      <c r="F316" s="2">
        <v>1435665.8624249697</v>
      </c>
      <c r="G316" s="2">
        <f t="shared" si="70"/>
        <v>638938.14285714284</v>
      </c>
      <c r="H316" s="2">
        <f t="shared" si="65"/>
        <v>169887295.55294091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3325303.0000000061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1466581.5186074376</v>
      </c>
      <c r="Q316" s="2">
        <f t="shared" si="71"/>
        <v>650000</v>
      </c>
      <c r="R316" s="2">
        <f t="shared" si="66"/>
        <v>173064180.95078018</v>
      </c>
      <c r="S316" s="2">
        <f t="shared" si="58"/>
        <v>638938.14285713434</v>
      </c>
      <c r="T316" s="2">
        <f t="shared" si="59"/>
        <v>11061.857142857276</v>
      </c>
      <c r="U316" s="2">
        <f t="shared" si="60"/>
        <v>650000</v>
      </c>
      <c r="V316" s="2">
        <f t="shared" si="34"/>
        <v>116216491.5529412</v>
      </c>
      <c r="W316" s="2">
        <f t="shared" si="61"/>
        <v>638938.14285714924</v>
      </c>
      <c r="X316" s="2">
        <f t="shared" si="51"/>
        <v>11061.857142850757</v>
      </c>
      <c r="Y316" s="2">
        <f t="shared" si="62"/>
        <v>56847689.39783895</v>
      </c>
      <c r="Z316" s="2" t="str">
        <f t="shared" si="52"/>
        <v>MEEP</v>
      </c>
      <c r="AA316" s="2">
        <f>IF(Z316="HERE",Y316,AA315+Graph!$G$1*1000)</f>
        <v>95696812.969267994</v>
      </c>
      <c r="AB316" s="2">
        <f t="shared" si="63"/>
        <v>420000</v>
      </c>
      <c r="AC316" s="2">
        <f t="shared" si="64"/>
        <v>54878429.838655025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246</v>
      </c>
      <c r="C317" s="7"/>
      <c r="D317" s="2" t="e">
        <f t="shared" si="55"/>
        <v>#N/A</v>
      </c>
      <c r="E317" s="2" t="e">
        <f t="shared" si="67"/>
        <v>#N/A</v>
      </c>
      <c r="F317" s="2">
        <v>1439680.1786314547</v>
      </c>
      <c r="G317" s="2">
        <f t="shared" si="70"/>
        <v>638938.14285714284</v>
      </c>
      <c r="H317" s="2">
        <f t="shared" si="65"/>
        <v>170526233.69579804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3336364.8571428633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1470698.2953181267</v>
      </c>
      <c r="Q317" s="2">
        <f t="shared" si="71"/>
        <v>650000</v>
      </c>
      <c r="R317" s="2">
        <f t="shared" si="66"/>
        <v>173714180.95078018</v>
      </c>
      <c r="S317" s="2">
        <f t="shared" si="58"/>
        <v>638938.14285713434</v>
      </c>
      <c r="T317" s="2">
        <f t="shared" si="59"/>
        <v>11061.857142857276</v>
      </c>
      <c r="U317" s="2">
        <f t="shared" si="60"/>
        <v>650000</v>
      </c>
      <c r="V317" s="2">
        <f t="shared" si="34"/>
        <v>116855429.69579835</v>
      </c>
      <c r="W317" s="2">
        <f t="shared" si="61"/>
        <v>638938.14285714924</v>
      </c>
      <c r="X317" s="2">
        <f t="shared" si="51"/>
        <v>11061.857142850757</v>
      </c>
      <c r="Y317" s="2">
        <f t="shared" si="62"/>
        <v>56858751.254981801</v>
      </c>
      <c r="Z317" s="2" t="str">
        <f t="shared" si="52"/>
        <v>MEEP</v>
      </c>
      <c r="AA317" s="2">
        <f>IF(Z317="HERE",Y317,AA316+Graph!$G$1*1000)</f>
        <v>96116812.969267994</v>
      </c>
      <c r="AB317" s="2">
        <f t="shared" si="63"/>
        <v>420000</v>
      </c>
      <c r="AC317" s="2">
        <f t="shared" si="64"/>
        <v>54878429.838655025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247</v>
      </c>
      <c r="C318" s="7"/>
      <c r="D318" s="2" t="e">
        <f t="shared" si="55"/>
        <v>#N/A</v>
      </c>
      <c r="E318" s="2" t="e">
        <f t="shared" si="67"/>
        <v>#N/A</v>
      </c>
      <c r="F318" s="2">
        <v>1443694.4948379397</v>
      </c>
      <c r="G318" s="2">
        <f t="shared" si="70"/>
        <v>638938.14285714284</v>
      </c>
      <c r="H318" s="2">
        <f t="shared" si="65"/>
        <v>171165171.83865517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3347426.7142857206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1474815.0720288157</v>
      </c>
      <c r="Q318" s="2">
        <f t="shared" si="71"/>
        <v>650000</v>
      </c>
      <c r="R318" s="2">
        <f t="shared" si="66"/>
        <v>174364180.95078018</v>
      </c>
      <c r="S318" s="2">
        <f t="shared" si="58"/>
        <v>638938.14285713434</v>
      </c>
      <c r="T318" s="2">
        <f t="shared" si="59"/>
        <v>11061.857142857276</v>
      </c>
      <c r="U318" s="2">
        <f t="shared" si="60"/>
        <v>650000</v>
      </c>
      <c r="V318" s="2">
        <f t="shared" si="34"/>
        <v>117494367.8386555</v>
      </c>
      <c r="W318" s="2">
        <f t="shared" si="61"/>
        <v>638938.14285714924</v>
      </c>
      <c r="X318" s="2">
        <f t="shared" si="51"/>
        <v>11061.857142850757</v>
      </c>
      <c r="Y318" s="2">
        <f t="shared" si="62"/>
        <v>56869813.112124652</v>
      </c>
      <c r="Z318" s="2" t="str">
        <f t="shared" si="52"/>
        <v>MEEP</v>
      </c>
      <c r="AA318" s="2">
        <f>IF(Z318="HERE",Y318,AA317+Graph!$G$1*1000)</f>
        <v>96536812.969267994</v>
      </c>
      <c r="AB318" s="2">
        <f t="shared" si="63"/>
        <v>420000</v>
      </c>
      <c r="AC318" s="2">
        <f t="shared" si="64"/>
        <v>54878429.838655025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248</v>
      </c>
      <c r="C319" s="7"/>
      <c r="D319" s="2" t="e">
        <f t="shared" si="55"/>
        <v>#N/A</v>
      </c>
      <c r="E319" s="2" t="e">
        <f t="shared" si="67"/>
        <v>#N/A</v>
      </c>
      <c r="F319" s="2">
        <v>1447708.811044395</v>
      </c>
      <c r="G319" s="2">
        <f t="shared" si="70"/>
        <v>638938.14285714284</v>
      </c>
      <c r="H319" s="2">
        <f t="shared" si="65"/>
        <v>171804109.98151231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3358488.5714285779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1478931.8487395048</v>
      </c>
      <c r="Q319" s="2">
        <f t="shared" si="71"/>
        <v>650000</v>
      </c>
      <c r="R319" s="2">
        <f t="shared" si="66"/>
        <v>175014180.95078018</v>
      </c>
      <c r="S319" s="2">
        <f t="shared" si="58"/>
        <v>638938.14285713434</v>
      </c>
      <c r="T319" s="2">
        <f t="shared" si="59"/>
        <v>11061.857142857276</v>
      </c>
      <c r="U319" s="2">
        <f t="shared" si="60"/>
        <v>650000</v>
      </c>
      <c r="V319" s="2">
        <f t="shared" si="34"/>
        <v>118133305.98151265</v>
      </c>
      <c r="W319" s="2">
        <f t="shared" si="61"/>
        <v>638938.14285714924</v>
      </c>
      <c r="X319" s="2">
        <f t="shared" si="51"/>
        <v>11061.857142850757</v>
      </c>
      <c r="Y319" s="2">
        <f t="shared" si="62"/>
        <v>56880874.969267502</v>
      </c>
      <c r="Z319" s="2" t="str">
        <f t="shared" si="52"/>
        <v>MEEP</v>
      </c>
      <c r="AA319" s="2">
        <f>IF(Z319="HERE",Y319,AA318+Graph!$G$1*1000)</f>
        <v>96956812.969267994</v>
      </c>
      <c r="AB319" s="2">
        <f t="shared" si="63"/>
        <v>420000</v>
      </c>
      <c r="AC319" s="2">
        <f t="shared" si="64"/>
        <v>54878429.838655025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249</v>
      </c>
      <c r="C320" s="7"/>
      <c r="D320" s="2" t="e">
        <f t="shared" si="55"/>
        <v>#N/A</v>
      </c>
      <c r="E320" s="2" t="e">
        <f t="shared" si="67"/>
        <v>#N/A</v>
      </c>
      <c r="F320" s="2">
        <v>1451723.12725088</v>
      </c>
      <c r="G320" s="2">
        <f t="shared" si="70"/>
        <v>638938.14285714284</v>
      </c>
      <c r="H320" s="2">
        <f t="shared" si="65"/>
        <v>172443048.12436944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3369550.4285714352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1483048.6254501641</v>
      </c>
      <c r="Q320" s="2">
        <f t="shared" si="71"/>
        <v>650000</v>
      </c>
      <c r="R320" s="2">
        <f t="shared" si="66"/>
        <v>175664180.95078018</v>
      </c>
      <c r="S320" s="2">
        <f t="shared" si="58"/>
        <v>638938.14285713434</v>
      </c>
      <c r="T320" s="2">
        <f t="shared" si="59"/>
        <v>11061.857142857276</v>
      </c>
      <c r="U320" s="2">
        <f t="shared" si="60"/>
        <v>650000</v>
      </c>
      <c r="V320" s="2">
        <f t="shared" si="34"/>
        <v>118772244.1243698</v>
      </c>
      <c r="W320" s="2">
        <f t="shared" si="61"/>
        <v>638938.14285714924</v>
      </c>
      <c r="X320" s="2">
        <f t="shared" si="51"/>
        <v>11061.857142850757</v>
      </c>
      <c r="Y320" s="2">
        <f t="shared" si="62"/>
        <v>56891936.826410353</v>
      </c>
      <c r="Z320" s="2" t="str">
        <f t="shared" si="52"/>
        <v>MEEP</v>
      </c>
      <c r="AA320" s="2">
        <f>IF(Z320="HERE",Y320,AA319+Graph!$G$1*1000)</f>
        <v>97376812.969267994</v>
      </c>
      <c r="AB320" s="2">
        <f t="shared" si="63"/>
        <v>420000</v>
      </c>
      <c r="AC320" s="2">
        <f t="shared" si="64"/>
        <v>54878429.838655025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250</v>
      </c>
      <c r="C321" s="7"/>
      <c r="D321" s="2" t="e">
        <f t="shared" si="55"/>
        <v>#N/A</v>
      </c>
      <c r="E321" s="2" t="e">
        <f t="shared" si="67"/>
        <v>#N/A</v>
      </c>
      <c r="F321" s="2">
        <v>1455737.443457365</v>
      </c>
      <c r="G321" s="2">
        <f t="shared" si="70"/>
        <v>638938.14285714284</v>
      </c>
      <c r="H321" s="2">
        <f t="shared" si="65"/>
        <v>173081986.26722658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3380612.2857142924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1487165.4021608531</v>
      </c>
      <c r="Q321" s="2">
        <f t="shared" si="71"/>
        <v>650000</v>
      </c>
      <c r="R321" s="2">
        <f t="shared" si="66"/>
        <v>176314180.95078018</v>
      </c>
      <c r="S321" s="2">
        <f t="shared" si="58"/>
        <v>638938.14285713434</v>
      </c>
      <c r="T321" s="2">
        <f t="shared" si="59"/>
        <v>11061.857142857276</v>
      </c>
      <c r="U321" s="2">
        <f t="shared" si="60"/>
        <v>650000</v>
      </c>
      <c r="V321" s="2">
        <f t="shared" si="34"/>
        <v>119411182.26722695</v>
      </c>
      <c r="W321" s="2">
        <f t="shared" si="61"/>
        <v>638938.14285714924</v>
      </c>
      <c r="X321" s="2">
        <f t="shared" si="51"/>
        <v>11061.857142850757</v>
      </c>
      <c r="Y321" s="2">
        <f t="shared" si="62"/>
        <v>56902998.683553204</v>
      </c>
      <c r="Z321" s="2" t="str">
        <f t="shared" si="52"/>
        <v>MEEP</v>
      </c>
      <c r="AA321" s="2">
        <f>IF(Z321="HERE",Y321,AA320+Graph!$G$1*1000)</f>
        <v>97796812.969267994</v>
      </c>
      <c r="AB321" s="2">
        <f t="shared" si="63"/>
        <v>420000</v>
      </c>
      <c r="AC321" s="2">
        <f t="shared" si="64"/>
        <v>54878429.838655025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251</v>
      </c>
      <c r="C322" s="7"/>
      <c r="D322" s="2" t="e">
        <f t="shared" si="55"/>
        <v>#N/A</v>
      </c>
      <c r="E322" s="2" t="e">
        <f t="shared" si="67"/>
        <v>#N/A</v>
      </c>
      <c r="F322" s="2">
        <v>1459751.7596638501</v>
      </c>
      <c r="G322" s="2">
        <f t="shared" si="70"/>
        <v>638938.14285714284</v>
      </c>
      <c r="H322" s="2">
        <f t="shared" si="65"/>
        <v>173720924.41008371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3391674.1428571497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1491282.1788715422</v>
      </c>
      <c r="Q322" s="2">
        <f t="shared" si="71"/>
        <v>650000</v>
      </c>
      <c r="R322" s="2">
        <f t="shared" si="66"/>
        <v>176964180.95078018</v>
      </c>
      <c r="S322" s="2">
        <f t="shared" si="58"/>
        <v>638938.14285713434</v>
      </c>
      <c r="T322" s="2">
        <f t="shared" si="59"/>
        <v>11061.857142857276</v>
      </c>
      <c r="U322" s="2">
        <f t="shared" si="60"/>
        <v>650000</v>
      </c>
      <c r="V322" s="2">
        <f t="shared" si="34"/>
        <v>120050120.4100841</v>
      </c>
      <c r="W322" s="2">
        <f t="shared" si="61"/>
        <v>638938.14285714924</v>
      </c>
      <c r="X322" s="2">
        <f t="shared" si="51"/>
        <v>11061.857142850757</v>
      </c>
      <c r="Y322" s="2">
        <f t="shared" si="62"/>
        <v>56914060.540696055</v>
      </c>
      <c r="Z322" s="2" t="str">
        <f t="shared" si="52"/>
        <v>MEEP</v>
      </c>
      <c r="AA322" s="2">
        <f>IF(Z322="HERE",Y322,AA321+Graph!$G$1*1000)</f>
        <v>98216812.969267994</v>
      </c>
      <c r="AB322" s="2">
        <f t="shared" si="63"/>
        <v>420000</v>
      </c>
      <c r="AC322" s="2">
        <f t="shared" si="64"/>
        <v>54878429.838655025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252</v>
      </c>
      <c r="C323" s="7"/>
      <c r="D323" s="2" t="e">
        <f t="shared" si="55"/>
        <v>#N/A</v>
      </c>
      <c r="E323" s="2" t="e">
        <f t="shared" si="67"/>
        <v>#N/A</v>
      </c>
      <c r="F323" s="2">
        <v>1463766.0758703351</v>
      </c>
      <c r="G323" s="2">
        <f t="shared" si="70"/>
        <v>638938.14285714284</v>
      </c>
      <c r="H323" s="2">
        <f t="shared" si="65"/>
        <v>174359862.55294085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3402736.000000007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1495398.9555822313</v>
      </c>
      <c r="Q323" s="2">
        <f t="shared" si="71"/>
        <v>650000</v>
      </c>
      <c r="R323" s="2">
        <f t="shared" si="66"/>
        <v>177614180.95078018</v>
      </c>
      <c r="S323" s="2">
        <f t="shared" si="58"/>
        <v>638938.14285713434</v>
      </c>
      <c r="T323" s="2">
        <f t="shared" si="59"/>
        <v>11061.857142857276</v>
      </c>
      <c r="U323" s="2">
        <f t="shared" si="60"/>
        <v>650000</v>
      </c>
      <c r="V323" s="2">
        <f t="shared" si="34"/>
        <v>120689058.55294125</v>
      </c>
      <c r="W323" s="2">
        <f t="shared" si="61"/>
        <v>638938.14285714924</v>
      </c>
      <c r="X323" s="2">
        <f t="shared" si="51"/>
        <v>11061.857142850757</v>
      </c>
      <c r="Y323" s="2">
        <f t="shared" si="62"/>
        <v>56925122.397838905</v>
      </c>
      <c r="Z323" s="2" t="str">
        <f t="shared" si="52"/>
        <v>MEEP</v>
      </c>
      <c r="AA323" s="2">
        <f>IF(Z323="HERE",Y323,AA322+Graph!$G$1*1000)</f>
        <v>98636812.969267994</v>
      </c>
      <c r="AB323" s="2">
        <f t="shared" si="63"/>
        <v>420000</v>
      </c>
      <c r="AC323" s="2">
        <f t="shared" si="64"/>
        <v>54878429.838655025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253</v>
      </c>
      <c r="C324" s="7"/>
      <c r="D324" s="2" t="e">
        <f t="shared" si="55"/>
        <v>#N/A</v>
      </c>
      <c r="E324" s="2" t="e">
        <f t="shared" si="67"/>
        <v>#N/A</v>
      </c>
      <c r="F324" s="2">
        <v>1467780.3920768201</v>
      </c>
      <c r="G324" s="2">
        <f t="shared" si="70"/>
        <v>638938.14285714284</v>
      </c>
      <c r="H324" s="2">
        <f t="shared" si="65"/>
        <v>174998800.69579798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3413797.8571428643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1499515.7322929204</v>
      </c>
      <c r="Q324" s="2">
        <f t="shared" si="71"/>
        <v>650000</v>
      </c>
      <c r="R324" s="2">
        <f t="shared" si="66"/>
        <v>178264180.95078018</v>
      </c>
      <c r="S324" s="2">
        <f t="shared" si="58"/>
        <v>638938.14285713434</v>
      </c>
      <c r="T324" s="2">
        <f t="shared" si="59"/>
        <v>11061.857142857276</v>
      </c>
      <c r="U324" s="2">
        <f t="shared" si="60"/>
        <v>650000</v>
      </c>
      <c r="V324" s="2">
        <f t="shared" si="34"/>
        <v>121327996.6957984</v>
      </c>
      <c r="W324" s="2">
        <f t="shared" si="61"/>
        <v>638938.14285714924</v>
      </c>
      <c r="X324" s="2">
        <f t="shared" si="51"/>
        <v>11061.857142850757</v>
      </c>
      <c r="Y324" s="2">
        <f t="shared" si="62"/>
        <v>56936184.254981756</v>
      </c>
      <c r="Z324" s="2" t="str">
        <f t="shared" si="52"/>
        <v>MEEP</v>
      </c>
      <c r="AA324" s="2">
        <f>IF(Z324="HERE",Y324,AA323+Graph!$G$1*1000)</f>
        <v>99056812.969267994</v>
      </c>
      <c r="AB324" s="2">
        <f t="shared" si="63"/>
        <v>420000</v>
      </c>
      <c r="AC324" s="2">
        <f t="shared" si="64"/>
        <v>54878429.838655025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254</v>
      </c>
      <c r="C325" s="7"/>
      <c r="D325" s="2" t="e">
        <f t="shared" si="55"/>
        <v>#N/A</v>
      </c>
      <c r="E325" s="2" t="e">
        <f t="shared" si="67"/>
        <v>#N/A</v>
      </c>
      <c r="F325" s="2">
        <v>1471794.7082833052</v>
      </c>
      <c r="G325" s="2">
        <f t="shared" si="70"/>
        <v>638938.14285714284</v>
      </c>
      <c r="H325" s="2">
        <f t="shared" si="65"/>
        <v>175637738.83865511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3424859.7142857215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1503632.5090036094</v>
      </c>
      <c r="Q325" s="2">
        <f t="shared" si="71"/>
        <v>650000</v>
      </c>
      <c r="R325" s="2">
        <f t="shared" si="66"/>
        <v>178914180.95078018</v>
      </c>
      <c r="S325" s="2">
        <f t="shared" si="58"/>
        <v>638938.14285713434</v>
      </c>
      <c r="T325" s="2">
        <f t="shared" si="59"/>
        <v>11061.857142857276</v>
      </c>
      <c r="U325" s="2">
        <f t="shared" si="60"/>
        <v>650000</v>
      </c>
      <c r="V325" s="2">
        <f t="shared" si="34"/>
        <v>121966934.83865555</v>
      </c>
      <c r="W325" s="2">
        <f t="shared" si="61"/>
        <v>638938.14285714924</v>
      </c>
      <c r="X325" s="2">
        <f t="shared" si="51"/>
        <v>11061.857142850757</v>
      </c>
      <c r="Y325" s="2">
        <f t="shared" si="62"/>
        <v>56947246.112124607</v>
      </c>
      <c r="Z325" s="2" t="str">
        <f t="shared" si="52"/>
        <v>MEEP</v>
      </c>
      <c r="AA325" s="2">
        <f>IF(Z325="HERE",Y325,AA324+Graph!$G$1*1000)</f>
        <v>99476812.969267994</v>
      </c>
      <c r="AB325" s="2">
        <f t="shared" si="63"/>
        <v>420000</v>
      </c>
      <c r="AC325" s="2">
        <f t="shared" si="64"/>
        <v>54878429.838655025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255</v>
      </c>
      <c r="C326" s="7"/>
      <c r="D326" s="2" t="e">
        <f t="shared" si="55"/>
        <v>#N/A</v>
      </c>
      <c r="E326" s="2" t="e">
        <f t="shared" si="67"/>
        <v>#N/A</v>
      </c>
      <c r="F326" s="2">
        <v>1475809.0244897902</v>
      </c>
      <c r="G326" s="2">
        <f t="shared" si="70"/>
        <v>638938.14285714284</v>
      </c>
      <c r="H326" s="2">
        <f t="shared" si="65"/>
        <v>176276676.98151225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3435921.5714285788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1507749.2857142687</v>
      </c>
      <c r="Q326" s="2">
        <f t="shared" si="71"/>
        <v>650000</v>
      </c>
      <c r="R326" s="2">
        <f t="shared" si="66"/>
        <v>179564180.95078018</v>
      </c>
      <c r="S326" s="2">
        <f t="shared" si="58"/>
        <v>638938.14285713434</v>
      </c>
      <c r="T326" s="2">
        <f t="shared" si="59"/>
        <v>11061.857142857276</v>
      </c>
      <c r="U326" s="2">
        <f t="shared" si="60"/>
        <v>650000</v>
      </c>
      <c r="V326" s="2">
        <f t="shared" si="34"/>
        <v>122605872.9815127</v>
      </c>
      <c r="W326" s="2">
        <f t="shared" si="61"/>
        <v>638938.14285714924</v>
      </c>
      <c r="X326" s="2">
        <f t="shared" si="51"/>
        <v>11061.857142850757</v>
      </c>
      <c r="Y326" s="2">
        <f t="shared" si="62"/>
        <v>56958307.969267458</v>
      </c>
      <c r="Z326" s="2" t="str">
        <f t="shared" si="52"/>
        <v>MEEP</v>
      </c>
      <c r="AA326" s="2">
        <f>IF(Z326="HERE",Y326,AA325+Graph!$G$1*1000)</f>
        <v>99896812.969267994</v>
      </c>
      <c r="AB326" s="2">
        <f t="shared" si="63"/>
        <v>420000</v>
      </c>
      <c r="AC326" s="2">
        <f t="shared" si="64"/>
        <v>54878429.838655025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256</v>
      </c>
      <c r="C327" s="7"/>
      <c r="D327" s="2" t="e">
        <f t="shared" si="55"/>
        <v>#N/A</v>
      </c>
      <c r="E327" s="2" t="e">
        <f t="shared" si="67"/>
        <v>#N/A</v>
      </c>
      <c r="F327" s="2">
        <v>1479823.3406962752</v>
      </c>
      <c r="G327" s="2">
        <f t="shared" si="70"/>
        <v>638938.14285714284</v>
      </c>
      <c r="H327" s="2">
        <f t="shared" si="65"/>
        <v>176915615.12436938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3446983.4285714361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1511866.0624249578</v>
      </c>
      <c r="Q327" s="2">
        <f t="shared" si="71"/>
        <v>650000</v>
      </c>
      <c r="R327" s="2">
        <f t="shared" si="66"/>
        <v>180214180.95078018</v>
      </c>
      <c r="S327" s="2">
        <f t="shared" si="58"/>
        <v>638938.14285713434</v>
      </c>
      <c r="T327" s="2">
        <f t="shared" si="59"/>
        <v>11061.857142857276</v>
      </c>
      <c r="U327" s="2">
        <f t="shared" si="60"/>
        <v>650000</v>
      </c>
      <c r="V327" s="2">
        <f t="shared" si="34"/>
        <v>123244811.12436984</v>
      </c>
      <c r="W327" s="2">
        <f t="shared" si="61"/>
        <v>638938.14285714924</v>
      </c>
      <c r="X327" s="2">
        <f t="shared" si="51"/>
        <v>11061.857142850757</v>
      </c>
      <c r="Y327" s="2">
        <f t="shared" si="62"/>
        <v>56969369.826410308</v>
      </c>
      <c r="Z327" s="2" t="str">
        <f t="shared" si="52"/>
        <v>MEEP</v>
      </c>
      <c r="AA327" s="2">
        <f>IF(Z327="HERE",Y327,AA326+Graph!$G$1*1000)</f>
        <v>100316812.96926799</v>
      </c>
      <c r="AB327" s="2">
        <f t="shared" si="63"/>
        <v>420000</v>
      </c>
      <c r="AC327" s="2">
        <f t="shared" si="64"/>
        <v>54878429.838655025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257</v>
      </c>
      <c r="C328" s="7"/>
      <c r="D328" s="2" t="e">
        <f t="shared" si="55"/>
        <v>#N/A</v>
      </c>
      <c r="E328" s="2" t="e">
        <f t="shared" si="67"/>
        <v>#N/A</v>
      </c>
      <c r="F328" s="2">
        <v>1483837.6569027603</v>
      </c>
      <c r="G328" s="2">
        <f t="shared" si="70"/>
        <v>638938.14285714284</v>
      </c>
      <c r="H328" s="2">
        <f t="shared" si="65"/>
        <v>177554553.26722652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3458045.2857142934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1515982.8391356468</v>
      </c>
      <c r="Q328" s="2">
        <f t="shared" si="71"/>
        <v>650000</v>
      </c>
      <c r="R328" s="2">
        <f t="shared" si="66"/>
        <v>180864180.95078018</v>
      </c>
      <c r="S328" s="2">
        <f t="shared" si="58"/>
        <v>638938.14285713434</v>
      </c>
      <c r="T328" s="2">
        <f t="shared" si="59"/>
        <v>11061.857142857276</v>
      </c>
      <c r="U328" s="2">
        <f t="shared" si="60"/>
        <v>650000</v>
      </c>
      <c r="V328" s="2">
        <f t="shared" si="34"/>
        <v>123883749.26722699</v>
      </c>
      <c r="W328" s="2">
        <f t="shared" si="61"/>
        <v>638938.14285714924</v>
      </c>
      <c r="X328" s="2">
        <f t="shared" si="51"/>
        <v>11061.857142850757</v>
      </c>
      <c r="Y328" s="2">
        <f t="shared" si="62"/>
        <v>56980431.683553159</v>
      </c>
      <c r="Z328" s="2" t="str">
        <f t="shared" si="52"/>
        <v>MEEP</v>
      </c>
      <c r="AA328" s="2">
        <f>IF(Z328="HERE",Y328,AA327+Graph!$G$1*1000)</f>
        <v>100736812.96926799</v>
      </c>
      <c r="AB328" s="2">
        <f t="shared" si="63"/>
        <v>420000</v>
      </c>
      <c r="AC328" s="2">
        <f t="shared" si="64"/>
        <v>54878429.838655025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258</v>
      </c>
      <c r="C329" s="7"/>
      <c r="D329" s="2" t="e">
        <f t="shared" si="55"/>
        <v>#N/A</v>
      </c>
      <c r="E329" s="2" t="e">
        <f t="shared" si="67"/>
        <v>#N/A</v>
      </c>
      <c r="F329" s="2">
        <v>1487851.9731092453</v>
      </c>
      <c r="G329" s="2">
        <f t="shared" si="70"/>
        <v>638938.14285714284</v>
      </c>
      <c r="H329" s="2">
        <f t="shared" si="65"/>
        <v>178193491.41008365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3469107.1428571506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1520099.6158463359</v>
      </c>
      <c r="Q329" s="2">
        <f t="shared" si="71"/>
        <v>650000</v>
      </c>
      <c r="R329" s="2">
        <f t="shared" si="66"/>
        <v>181514180.95078018</v>
      </c>
      <c r="S329" s="2">
        <f t="shared" si="58"/>
        <v>638938.14285713434</v>
      </c>
      <c r="T329" s="2">
        <f t="shared" si="59"/>
        <v>11061.857142857276</v>
      </c>
      <c r="U329" s="2">
        <f t="shared" si="60"/>
        <v>650000</v>
      </c>
      <c r="V329" s="2">
        <f t="shared" si="34"/>
        <v>124522687.41008414</v>
      </c>
      <c r="W329" s="2">
        <f t="shared" si="61"/>
        <v>638938.14285714924</v>
      </c>
      <c r="X329" s="2">
        <f t="shared" si="51"/>
        <v>11061.857142850757</v>
      </c>
      <c r="Y329" s="2">
        <f t="shared" si="62"/>
        <v>56991493.54069601</v>
      </c>
      <c r="Z329" s="2" t="str">
        <f t="shared" si="52"/>
        <v>MEEP</v>
      </c>
      <c r="AA329" s="2">
        <f>IF(Z329="HERE",Y329,AA328+Graph!$G$1*1000)</f>
        <v>101156812.96926799</v>
      </c>
      <c r="AB329" s="2">
        <f t="shared" si="63"/>
        <v>420000</v>
      </c>
      <c r="AC329" s="2">
        <f t="shared" si="64"/>
        <v>54878429.838655025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259</v>
      </c>
      <c r="C330" s="7"/>
      <c r="D330" s="2" t="e">
        <f t="shared" si="55"/>
        <v>#N/A</v>
      </c>
      <c r="E330" s="2" t="e">
        <f t="shared" si="67"/>
        <v>#N/A</v>
      </c>
      <c r="F330" s="2">
        <v>1491866.2893157303</v>
      </c>
      <c r="G330" s="2">
        <f t="shared" si="70"/>
        <v>638938.14285714284</v>
      </c>
      <c r="H330" s="2">
        <f t="shared" si="65"/>
        <v>178832429.55294079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3480169.0000000079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1524216.392557025</v>
      </c>
      <c r="Q330" s="2">
        <f t="shared" si="71"/>
        <v>650000</v>
      </c>
      <c r="R330" s="2">
        <f t="shared" si="66"/>
        <v>182164180.95078018</v>
      </c>
      <c r="S330" s="2">
        <f t="shared" si="58"/>
        <v>638938.14285713434</v>
      </c>
      <c r="T330" s="2">
        <f t="shared" si="59"/>
        <v>11061.857142857276</v>
      </c>
      <c r="U330" s="2">
        <f t="shared" si="60"/>
        <v>650000</v>
      </c>
      <c r="V330" s="2">
        <f t="shared" si="34"/>
        <v>125161625.55294129</v>
      </c>
      <c r="W330" s="2">
        <f t="shared" si="61"/>
        <v>638938.14285714924</v>
      </c>
      <c r="X330" s="2">
        <f t="shared" si="51"/>
        <v>11061.857142850757</v>
      </c>
      <c r="Y330" s="2">
        <f t="shared" si="62"/>
        <v>57002555.397838861</v>
      </c>
      <c r="Z330" s="2" t="str">
        <f t="shared" si="52"/>
        <v>MEEP</v>
      </c>
      <c r="AA330" s="2">
        <f>IF(Z330="HERE",Y330,AA329+Graph!$G$1*1000)</f>
        <v>101576812.96926799</v>
      </c>
      <c r="AB330" s="2">
        <f t="shared" si="63"/>
        <v>420000</v>
      </c>
      <c r="AC330" s="2">
        <f t="shared" si="64"/>
        <v>54878429.838655025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260</v>
      </c>
      <c r="C331" s="7"/>
      <c r="D331" s="2" t="e">
        <f t="shared" si="55"/>
        <v>#N/A</v>
      </c>
      <c r="E331" s="2" t="e">
        <f t="shared" si="67"/>
        <v>#N/A</v>
      </c>
      <c r="F331" s="2">
        <v>1495880.6055222154</v>
      </c>
      <c r="G331" s="2">
        <f t="shared" si="70"/>
        <v>638938.14285714284</v>
      </c>
      <c r="H331" s="2">
        <f t="shared" si="65"/>
        <v>179471367.69579792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3491230.8571428652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1528333.169267714</v>
      </c>
      <c r="Q331" s="2">
        <f t="shared" si="71"/>
        <v>650000</v>
      </c>
      <c r="R331" s="2">
        <f t="shared" si="66"/>
        <v>182814180.95078018</v>
      </c>
      <c r="S331" s="2">
        <f t="shared" si="58"/>
        <v>638938.14285713434</v>
      </c>
      <c r="T331" s="2">
        <f t="shared" si="59"/>
        <v>11061.857142857276</v>
      </c>
      <c r="U331" s="2">
        <f t="shared" si="60"/>
        <v>650000</v>
      </c>
      <c r="V331" s="2">
        <f t="shared" si="34"/>
        <v>125800563.69579844</v>
      </c>
      <c r="W331" s="2">
        <f t="shared" si="61"/>
        <v>638938.14285714924</v>
      </c>
      <c r="X331" s="2">
        <f t="shared" si="51"/>
        <v>11061.857142850757</v>
      </c>
      <c r="Y331" s="2">
        <f t="shared" si="62"/>
        <v>57013617.254981712</v>
      </c>
      <c r="Z331" s="2" t="str">
        <f t="shared" si="52"/>
        <v>MEEP</v>
      </c>
      <c r="AA331" s="2">
        <f>IF(Z331="HERE",Y331,AA330+Graph!$G$1*1000)</f>
        <v>101996812.96926799</v>
      </c>
      <c r="AB331" s="2">
        <f t="shared" si="63"/>
        <v>420000</v>
      </c>
      <c r="AC331" s="2">
        <f t="shared" si="64"/>
        <v>54878429.838655025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261</v>
      </c>
      <c r="C332" s="7"/>
      <c r="D332" s="2" t="e">
        <f t="shared" si="55"/>
        <v>#N/A</v>
      </c>
      <c r="E332" s="2" t="e">
        <f t="shared" si="67"/>
        <v>#N/A</v>
      </c>
      <c r="F332" s="2">
        <v>1499894.9217286706</v>
      </c>
      <c r="G332" s="2">
        <f t="shared" si="70"/>
        <v>638938.14285714284</v>
      </c>
      <c r="H332" s="2">
        <f t="shared" si="65"/>
        <v>180110305.83865505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3502292.7142857225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1532449.9459784031</v>
      </c>
      <c r="Q332" s="2">
        <f t="shared" si="71"/>
        <v>650000</v>
      </c>
      <c r="R332" s="2">
        <f t="shared" si="66"/>
        <v>183464180.95078018</v>
      </c>
      <c r="S332" s="2">
        <f t="shared" si="58"/>
        <v>638938.14285713434</v>
      </c>
      <c r="T332" s="2">
        <f t="shared" si="59"/>
        <v>11061.857142857276</v>
      </c>
      <c r="U332" s="2">
        <f t="shared" si="60"/>
        <v>650000</v>
      </c>
      <c r="V332" s="2">
        <f t="shared" si="34"/>
        <v>126439501.83865559</v>
      </c>
      <c r="W332" s="2">
        <f t="shared" si="61"/>
        <v>638938.14285714924</v>
      </c>
      <c r="X332" s="2">
        <f t="shared" si="51"/>
        <v>11061.857142850757</v>
      </c>
      <c r="Y332" s="2">
        <f t="shared" si="62"/>
        <v>57024679.112124562</v>
      </c>
      <c r="Z332" s="2" t="str">
        <f t="shared" si="52"/>
        <v>MEEP</v>
      </c>
      <c r="AA332" s="2">
        <f>IF(Z332="HERE",Y332,AA331+Graph!$G$1*1000)</f>
        <v>102416812.96926799</v>
      </c>
      <c r="AB332" s="2">
        <f t="shared" si="63"/>
        <v>420000</v>
      </c>
      <c r="AC332" s="2">
        <f t="shared" si="64"/>
        <v>54878429.838655025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262</v>
      </c>
      <c r="C333" s="7"/>
      <c r="D333" s="2" t="e">
        <f t="shared" si="55"/>
        <v>#N/A</v>
      </c>
      <c r="E333" s="2" t="e">
        <f t="shared" si="67"/>
        <v>#N/A</v>
      </c>
      <c r="F333" s="2">
        <v>1503909.2379351556</v>
      </c>
      <c r="G333" s="2">
        <f t="shared" si="70"/>
        <v>638938.14285714284</v>
      </c>
      <c r="H333" s="2">
        <f t="shared" si="65"/>
        <v>180749243.98151219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3513354.5714285797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1536566.7226890624</v>
      </c>
      <c r="Q333" s="2">
        <f t="shared" si="71"/>
        <v>650000</v>
      </c>
      <c r="R333" s="2">
        <f t="shared" si="66"/>
        <v>184114180.95078018</v>
      </c>
      <c r="S333" s="2">
        <f t="shared" si="58"/>
        <v>638938.14285713434</v>
      </c>
      <c r="T333" s="2">
        <f t="shared" si="59"/>
        <v>11061.857142857276</v>
      </c>
      <c r="U333" s="2">
        <f t="shared" si="60"/>
        <v>650000</v>
      </c>
      <c r="V333" s="2">
        <f t="shared" si="34"/>
        <v>127078439.98151274</v>
      </c>
      <c r="W333" s="2">
        <f t="shared" si="61"/>
        <v>638938.14285714924</v>
      </c>
      <c r="X333" s="2">
        <f t="shared" si="51"/>
        <v>11061.857142850757</v>
      </c>
      <c r="Y333" s="2">
        <f t="shared" si="62"/>
        <v>57035740.969267413</v>
      </c>
      <c r="Z333" s="2" t="str">
        <f t="shared" si="52"/>
        <v>MEEP</v>
      </c>
      <c r="AA333" s="2">
        <f>IF(Z333="HERE",Y333,AA332+Graph!$G$1*1000)</f>
        <v>102836812.96926799</v>
      </c>
      <c r="AB333" s="2">
        <f t="shared" si="63"/>
        <v>420000</v>
      </c>
      <c r="AC333" s="2">
        <f t="shared" si="64"/>
        <v>54878429.838655025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263</v>
      </c>
      <c r="C334" s="7"/>
      <c r="D334" s="2" t="e">
        <f t="shared" si="55"/>
        <v>#N/A</v>
      </c>
      <c r="E334" s="2" t="e">
        <f t="shared" si="67"/>
        <v>#N/A</v>
      </c>
      <c r="F334" s="2">
        <v>1507923.5541416407</v>
      </c>
      <c r="G334" s="2">
        <f t="shared" si="70"/>
        <v>638938.14285714284</v>
      </c>
      <c r="H334" s="2">
        <f t="shared" si="65"/>
        <v>181388182.12436932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3524416.428571437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1540683.4993997514</v>
      </c>
      <c r="Q334" s="2">
        <f t="shared" si="71"/>
        <v>650000</v>
      </c>
      <c r="R334" s="2">
        <f t="shared" si="66"/>
        <v>184764180.95078018</v>
      </c>
      <c r="S334" s="2">
        <f t="shared" si="58"/>
        <v>638938.14285713434</v>
      </c>
      <c r="T334" s="2">
        <f t="shared" si="59"/>
        <v>11061.857142857276</v>
      </c>
      <c r="U334" s="2">
        <f t="shared" si="60"/>
        <v>650000</v>
      </c>
      <c r="V334" s="2">
        <f t="shared" si="34"/>
        <v>127717378.12436989</v>
      </c>
      <c r="W334" s="2">
        <f t="shared" si="61"/>
        <v>638938.14285714924</v>
      </c>
      <c r="X334" s="2">
        <f t="shared" si="51"/>
        <v>11061.857142850757</v>
      </c>
      <c r="Y334" s="2">
        <f t="shared" si="62"/>
        <v>57046802.826410264</v>
      </c>
      <c r="Z334" s="2" t="str">
        <f t="shared" si="52"/>
        <v>MEEP</v>
      </c>
      <c r="AA334" s="2">
        <f>IF(Z334="HERE",Y334,AA333+Graph!$G$1*1000)</f>
        <v>103256812.96926799</v>
      </c>
      <c r="AB334" s="2">
        <f t="shared" si="63"/>
        <v>420000</v>
      </c>
      <c r="AC334" s="2">
        <f t="shared" si="64"/>
        <v>54878429.838655025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264</v>
      </c>
      <c r="C335" s="7"/>
      <c r="D335" s="2" t="e">
        <f t="shared" si="55"/>
        <v>#N/A</v>
      </c>
      <c r="E335" s="2" t="e">
        <f t="shared" si="67"/>
        <v>#N/A</v>
      </c>
      <c r="F335" s="2">
        <v>1511937.8703481257</v>
      </c>
      <c r="G335" s="2">
        <f t="shared" si="70"/>
        <v>638938.14285714284</v>
      </c>
      <c r="H335" s="2">
        <f t="shared" si="65"/>
        <v>182027120.26722646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3535478.2857142943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1544800.2761104405</v>
      </c>
      <c r="Q335" s="2">
        <f t="shared" si="71"/>
        <v>650000</v>
      </c>
      <c r="R335" s="2">
        <f t="shared" si="66"/>
        <v>185414180.95078018</v>
      </c>
      <c r="S335" s="2">
        <f t="shared" si="58"/>
        <v>638938.14285713434</v>
      </c>
      <c r="T335" s="2">
        <f t="shared" si="59"/>
        <v>11061.857142857276</v>
      </c>
      <c r="U335" s="2">
        <f t="shared" si="60"/>
        <v>650000</v>
      </c>
      <c r="V335" s="2">
        <f t="shared" si="34"/>
        <v>128356316.26722704</v>
      </c>
      <c r="W335" s="2">
        <f t="shared" si="61"/>
        <v>638938.14285714924</v>
      </c>
      <c r="X335" s="2">
        <f t="shared" si="51"/>
        <v>11061.857142850757</v>
      </c>
      <c r="Y335" s="2">
        <f t="shared" si="62"/>
        <v>57057864.683553115</v>
      </c>
      <c r="Z335" s="2" t="str">
        <f t="shared" si="52"/>
        <v>MEEP</v>
      </c>
      <c r="AA335" s="2">
        <f>IF(Z335="HERE",Y335,AA334+Graph!$G$1*1000)</f>
        <v>103676812.96926799</v>
      </c>
      <c r="AB335" s="2">
        <f t="shared" si="63"/>
        <v>420000</v>
      </c>
      <c r="AC335" s="2">
        <f t="shared" si="64"/>
        <v>54878429.838655025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265</v>
      </c>
      <c r="C336" s="7"/>
      <c r="D336" s="2" t="e">
        <f t="shared" si="55"/>
        <v>#N/A</v>
      </c>
      <c r="E336" s="2" t="e">
        <f t="shared" si="67"/>
        <v>#N/A</v>
      </c>
      <c r="F336" s="2">
        <v>1515952.1865546107</v>
      </c>
      <c r="G336" s="2">
        <f t="shared" si="70"/>
        <v>638938.14285714284</v>
      </c>
      <c r="H336" s="2">
        <f t="shared" si="65"/>
        <v>182666058.41008359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3546540.1428571516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1548917.0528211296</v>
      </c>
      <c r="Q336" s="2">
        <f t="shared" si="71"/>
        <v>650000</v>
      </c>
      <c r="R336" s="2">
        <f t="shared" si="66"/>
        <v>186064180.95078018</v>
      </c>
      <c r="S336" s="2">
        <f t="shared" si="58"/>
        <v>638938.14285713434</v>
      </c>
      <c r="T336" s="2">
        <f t="shared" si="59"/>
        <v>11061.857142857276</v>
      </c>
      <c r="U336" s="2">
        <f t="shared" si="60"/>
        <v>650000</v>
      </c>
      <c r="V336" s="2">
        <f t="shared" si="34"/>
        <v>128995254.41008419</v>
      </c>
      <c r="W336" s="2">
        <f t="shared" si="61"/>
        <v>638938.14285714924</v>
      </c>
      <c r="X336" s="2">
        <f t="shared" si="51"/>
        <v>11061.857142850757</v>
      </c>
      <c r="Y336" s="2">
        <f t="shared" si="62"/>
        <v>57068926.540695965</v>
      </c>
      <c r="Z336" s="2" t="str">
        <f t="shared" si="52"/>
        <v>MEEP</v>
      </c>
      <c r="AA336" s="2">
        <f>IF(Z336="HERE",Y336,AA335+Graph!$G$1*1000)</f>
        <v>104096812.96926799</v>
      </c>
      <c r="AB336" s="2">
        <f t="shared" si="63"/>
        <v>420000</v>
      </c>
      <c r="AC336" s="2">
        <f t="shared" si="64"/>
        <v>54878429.838655025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266</v>
      </c>
      <c r="C337" s="7"/>
      <c r="D337" s="2" t="e">
        <f t="shared" si="55"/>
        <v>#N/A</v>
      </c>
      <c r="E337" s="2" t="e">
        <f t="shared" si="67"/>
        <v>#N/A</v>
      </c>
      <c r="F337" s="2">
        <v>1519966.5027610958</v>
      </c>
      <c r="G337" s="2">
        <f t="shared" si="70"/>
        <v>638938.14285714284</v>
      </c>
      <c r="H337" s="2">
        <f t="shared" si="65"/>
        <v>183304996.55294073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3557602.0000000088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1553033.8295318186</v>
      </c>
      <c r="Q337" s="2">
        <f t="shared" si="71"/>
        <v>650000</v>
      </c>
      <c r="R337" s="2">
        <f t="shared" si="66"/>
        <v>186714180.95078018</v>
      </c>
      <c r="S337" s="2">
        <f t="shared" si="58"/>
        <v>638938.14285713434</v>
      </c>
      <c r="T337" s="2">
        <f t="shared" si="59"/>
        <v>11061.857142857276</v>
      </c>
      <c r="U337" s="2">
        <f t="shared" si="60"/>
        <v>650000</v>
      </c>
      <c r="V337" s="2">
        <f t="shared" si="34"/>
        <v>129634192.55294134</v>
      </c>
      <c r="W337" s="2">
        <f t="shared" si="61"/>
        <v>638938.14285714924</v>
      </c>
      <c r="X337" s="2">
        <f t="shared" si="51"/>
        <v>11061.857142850757</v>
      </c>
      <c r="Y337" s="2">
        <f t="shared" si="62"/>
        <v>57079988.397838816</v>
      </c>
      <c r="Z337" s="2" t="str">
        <f t="shared" si="52"/>
        <v>MEEP</v>
      </c>
      <c r="AA337" s="2">
        <f>IF(Z337="HERE",Y337,AA336+Graph!$G$1*1000)</f>
        <v>104516812.96926799</v>
      </c>
      <c r="AB337" s="2">
        <f t="shared" si="63"/>
        <v>420000</v>
      </c>
      <c r="AC337" s="2">
        <f t="shared" si="64"/>
        <v>54878429.838655025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267</v>
      </c>
      <c r="C338" s="7"/>
      <c r="D338" s="2" t="e">
        <f t="shared" si="55"/>
        <v>#N/A</v>
      </c>
      <c r="E338" s="2" t="e">
        <f t="shared" si="67"/>
        <v>#N/A</v>
      </c>
      <c r="F338" s="2">
        <v>1523980.8189675808</v>
      </c>
      <c r="G338" s="2">
        <f t="shared" si="70"/>
        <v>638938.14285714284</v>
      </c>
      <c r="H338" s="2">
        <f t="shared" si="65"/>
        <v>183943934.69579786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3568663.8571428661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1557150.6062425077</v>
      </c>
      <c r="Q338" s="2">
        <f t="shared" si="71"/>
        <v>650000</v>
      </c>
      <c r="R338" s="2">
        <f t="shared" si="66"/>
        <v>187364180.95078018</v>
      </c>
      <c r="S338" s="2">
        <f t="shared" si="58"/>
        <v>638938.14285713434</v>
      </c>
      <c r="T338" s="2">
        <f t="shared" si="59"/>
        <v>11061.857142857276</v>
      </c>
      <c r="U338" s="2">
        <f t="shared" si="60"/>
        <v>650000</v>
      </c>
      <c r="V338" s="2">
        <f t="shared" si="34"/>
        <v>130273130.69579849</v>
      </c>
      <c r="W338" s="2">
        <f t="shared" si="61"/>
        <v>638938.14285714924</v>
      </c>
      <c r="X338" s="2">
        <f t="shared" si="51"/>
        <v>11061.857142850757</v>
      </c>
      <c r="Y338" s="2">
        <f t="shared" si="62"/>
        <v>57091050.254981667</v>
      </c>
      <c r="Z338" s="2" t="str">
        <f t="shared" si="52"/>
        <v>MEEP</v>
      </c>
      <c r="AA338" s="2">
        <f>IF(Z338="HERE",Y338,AA337+Graph!$G$1*1000)</f>
        <v>104936812.96926799</v>
      </c>
      <c r="AB338" s="2">
        <f t="shared" si="63"/>
        <v>420000</v>
      </c>
      <c r="AC338" s="2">
        <f t="shared" si="64"/>
        <v>54878429.838655025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268</v>
      </c>
      <c r="C339" s="7"/>
      <c r="D339" s="2" t="e">
        <f t="shared" si="55"/>
        <v>#N/A</v>
      </c>
      <c r="E339" s="2" t="e">
        <f t="shared" si="67"/>
        <v>#N/A</v>
      </c>
      <c r="F339" s="2">
        <v>1527995.1351740658</v>
      </c>
      <c r="G339" s="2">
        <f t="shared" si="70"/>
        <v>638938.14285714284</v>
      </c>
      <c r="H339" s="2">
        <f t="shared" si="65"/>
        <v>184582872.83865499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3579725.7142857234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1561267.382953167</v>
      </c>
      <c r="Q339" s="2">
        <f t="shared" si="71"/>
        <v>650000</v>
      </c>
      <c r="R339" s="2">
        <f t="shared" si="66"/>
        <v>188014180.95078018</v>
      </c>
      <c r="S339" s="2">
        <f t="shared" si="58"/>
        <v>638938.14285713434</v>
      </c>
      <c r="T339" s="2">
        <f t="shared" si="59"/>
        <v>11061.857142857276</v>
      </c>
      <c r="U339" s="2">
        <f t="shared" si="60"/>
        <v>650000</v>
      </c>
      <c r="V339" s="2">
        <f t="shared" si="34"/>
        <v>130912068.83865564</v>
      </c>
      <c r="W339" s="2">
        <f t="shared" si="61"/>
        <v>638938.14285714924</v>
      </c>
      <c r="X339" s="2">
        <f t="shared" si="51"/>
        <v>11061.857142850757</v>
      </c>
      <c r="Y339" s="2">
        <f t="shared" si="62"/>
        <v>57102112.112124518</v>
      </c>
      <c r="Z339" s="2" t="str">
        <f t="shared" si="52"/>
        <v>MEEP</v>
      </c>
      <c r="AA339" s="2">
        <f>IF(Z339="HERE",Y339,AA338+Graph!$G$1*1000)</f>
        <v>105356812.96926799</v>
      </c>
      <c r="AB339" s="2">
        <f t="shared" si="63"/>
        <v>420000</v>
      </c>
      <c r="AC339" s="2">
        <f t="shared" si="64"/>
        <v>54878429.838655025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269</v>
      </c>
      <c r="C340" s="7"/>
      <c r="D340" s="2" t="e">
        <f t="shared" si="55"/>
        <v>#N/A</v>
      </c>
      <c r="E340" s="2" t="e">
        <f t="shared" si="67"/>
        <v>#N/A</v>
      </c>
      <c r="F340" s="2">
        <v>1532009.4513805509</v>
      </c>
      <c r="G340" s="2">
        <f t="shared" si="70"/>
        <v>638938.14285714284</v>
      </c>
      <c r="H340" s="2">
        <f t="shared" si="65"/>
        <v>185221810.98151213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3590787.5714285807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1565384.159663856</v>
      </c>
      <c r="Q340" s="2">
        <f t="shared" si="71"/>
        <v>650000</v>
      </c>
      <c r="R340" s="2">
        <f t="shared" si="66"/>
        <v>188664180.95078018</v>
      </c>
      <c r="S340" s="2">
        <f t="shared" si="58"/>
        <v>638938.14285713434</v>
      </c>
      <c r="T340" s="2">
        <f t="shared" si="59"/>
        <v>11061.857142857276</v>
      </c>
      <c r="U340" s="2">
        <f t="shared" si="60"/>
        <v>650000</v>
      </c>
      <c r="V340" s="2">
        <f t="shared" si="34"/>
        <v>131551006.98151278</v>
      </c>
      <c r="W340" s="2">
        <f t="shared" si="61"/>
        <v>638938.14285714924</v>
      </c>
      <c r="X340" s="2">
        <f t="shared" si="51"/>
        <v>11061.857142850757</v>
      </c>
      <c r="Y340" s="2">
        <f t="shared" si="62"/>
        <v>57113173.969267368</v>
      </c>
      <c r="Z340" s="2" t="str">
        <f t="shared" si="52"/>
        <v>MEEP</v>
      </c>
      <c r="AA340" s="2">
        <f>IF(Z340="HERE",Y340,AA339+Graph!$G$1*1000)</f>
        <v>105776812.96926799</v>
      </c>
      <c r="AB340" s="2">
        <f t="shared" si="63"/>
        <v>420000</v>
      </c>
      <c r="AC340" s="2">
        <f t="shared" si="64"/>
        <v>54878429.838655025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270</v>
      </c>
      <c r="C341" s="7"/>
      <c r="D341" s="2" t="e">
        <f t="shared" si="55"/>
        <v>#N/A</v>
      </c>
      <c r="E341" s="2" t="e">
        <f t="shared" si="67"/>
        <v>#N/A</v>
      </c>
      <c r="F341" s="2">
        <v>1536023.7675870359</v>
      </c>
      <c r="G341" s="2">
        <f t="shared" si="70"/>
        <v>638938.14285714284</v>
      </c>
      <c r="H341" s="2">
        <f t="shared" si="65"/>
        <v>185860749.12436926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3601849.428571438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1569500.9363745451</v>
      </c>
      <c r="Q341" s="2">
        <f t="shared" si="71"/>
        <v>650000</v>
      </c>
      <c r="R341" s="2">
        <f t="shared" si="66"/>
        <v>189314180.95078018</v>
      </c>
      <c r="S341" s="2">
        <f t="shared" si="58"/>
        <v>638938.14285713434</v>
      </c>
      <c r="T341" s="2">
        <f t="shared" si="59"/>
        <v>11061.857142857276</v>
      </c>
      <c r="U341" s="2">
        <f t="shared" si="60"/>
        <v>650000</v>
      </c>
      <c r="V341" s="2">
        <f t="shared" si="34"/>
        <v>132189945.12436993</v>
      </c>
      <c r="W341" s="2">
        <f t="shared" si="61"/>
        <v>638938.14285714924</v>
      </c>
      <c r="X341" s="2">
        <f t="shared" si="51"/>
        <v>11061.857142850757</v>
      </c>
      <c r="Y341" s="2">
        <f t="shared" si="62"/>
        <v>57124235.826410219</v>
      </c>
      <c r="Z341" s="2" t="str">
        <f t="shared" si="52"/>
        <v>MEEP</v>
      </c>
      <c r="AA341" s="2">
        <f>IF(Z341="HERE",Y341,AA340+Graph!$G$1*1000)</f>
        <v>106196812.96926799</v>
      </c>
      <c r="AB341" s="2">
        <f t="shared" si="63"/>
        <v>420000</v>
      </c>
      <c r="AC341" s="2">
        <f t="shared" si="64"/>
        <v>54878429.838655025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271</v>
      </c>
      <c r="C342" s="7"/>
      <c r="D342" s="2" t="e">
        <f t="shared" si="55"/>
        <v>#N/A</v>
      </c>
      <c r="E342" s="2" t="e">
        <f t="shared" si="67"/>
        <v>#N/A</v>
      </c>
      <c r="F342" s="2">
        <v>1540038.0837935209</v>
      </c>
      <c r="G342" s="2">
        <f t="shared" si="70"/>
        <v>638938.14285714284</v>
      </c>
      <c r="H342" s="2">
        <f t="shared" si="65"/>
        <v>186499687.2672264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3612911.2857142952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1573617.7130852342</v>
      </c>
      <c r="Q342" s="2">
        <f t="shared" si="71"/>
        <v>650000</v>
      </c>
      <c r="R342" s="2">
        <f t="shared" si="66"/>
        <v>189964180.95078018</v>
      </c>
      <c r="S342" s="2">
        <f t="shared" si="58"/>
        <v>638938.14285713434</v>
      </c>
      <c r="T342" s="2">
        <f t="shared" si="59"/>
        <v>11061.857142857276</v>
      </c>
      <c r="U342" s="2">
        <f t="shared" si="60"/>
        <v>650000</v>
      </c>
      <c r="V342" s="2">
        <f t="shared" si="34"/>
        <v>132828883.26722708</v>
      </c>
      <c r="W342" s="2">
        <f t="shared" si="61"/>
        <v>638938.14285714924</v>
      </c>
      <c r="X342" s="2">
        <f t="shared" si="51"/>
        <v>11061.857142850757</v>
      </c>
      <c r="Y342" s="2">
        <f t="shared" si="62"/>
        <v>57135297.68355307</v>
      </c>
      <c r="Z342" s="2" t="str">
        <f t="shared" si="52"/>
        <v>MEEP</v>
      </c>
      <c r="AA342" s="2">
        <f>IF(Z342="HERE",Y342,AA341+Graph!$G$1*1000)</f>
        <v>106616812.96926799</v>
      </c>
      <c r="AB342" s="2">
        <f t="shared" si="63"/>
        <v>420000</v>
      </c>
      <c r="AC342" s="2">
        <f t="shared" si="64"/>
        <v>54878429.838655025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272</v>
      </c>
      <c r="C343" s="7"/>
      <c r="D343" s="2" t="e">
        <f t="shared" si="55"/>
        <v>#N/A</v>
      </c>
      <c r="E343" s="2" t="e">
        <f t="shared" si="67"/>
        <v>#N/A</v>
      </c>
      <c r="F343" s="2">
        <v>1544052.400000006</v>
      </c>
      <c r="G343" s="2">
        <f t="shared" si="70"/>
        <v>638938.14285714284</v>
      </c>
      <c r="H343" s="2">
        <f t="shared" si="65"/>
        <v>187138625.41008353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3623973.1428571525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1577734.4897959232</v>
      </c>
      <c r="Q343" s="2">
        <f t="shared" si="71"/>
        <v>650000</v>
      </c>
      <c r="R343" s="2">
        <f t="shared" si="66"/>
        <v>190614180.95078018</v>
      </c>
      <c r="S343" s="2">
        <f t="shared" si="58"/>
        <v>638938.14285713434</v>
      </c>
      <c r="T343" s="2">
        <f t="shared" si="59"/>
        <v>11061.857142857276</v>
      </c>
      <c r="U343" s="2">
        <f t="shared" si="60"/>
        <v>650000</v>
      </c>
      <c r="V343" s="2">
        <f t="shared" si="34"/>
        <v>133467821.41008423</v>
      </c>
      <c r="W343" s="2">
        <f t="shared" si="61"/>
        <v>638938.14285714924</v>
      </c>
      <c r="X343" s="2">
        <f t="shared" si="51"/>
        <v>11061.857142850757</v>
      </c>
      <c r="Y343" s="2">
        <f t="shared" si="62"/>
        <v>57146359.540695921</v>
      </c>
      <c r="Z343" s="2" t="str">
        <f t="shared" si="52"/>
        <v>MEEP</v>
      </c>
      <c r="AA343" s="2">
        <f>IF(Z343="HERE",Y343,AA342+Graph!$G$1*1000)</f>
        <v>107036812.96926799</v>
      </c>
      <c r="AB343" s="2">
        <f t="shared" si="63"/>
        <v>420000</v>
      </c>
      <c r="AC343" s="2">
        <f t="shared" si="64"/>
        <v>54878429.838655025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273</v>
      </c>
      <c r="C344" s="7"/>
      <c r="D344" s="2" t="e">
        <f t="shared" si="55"/>
        <v>#N/A</v>
      </c>
      <c r="E344" s="2" t="e">
        <f t="shared" si="67"/>
        <v>#N/A</v>
      </c>
      <c r="F344" s="2">
        <v>1548066.7162064612</v>
      </c>
      <c r="G344" s="2">
        <f t="shared" si="70"/>
        <v>638938.14285714284</v>
      </c>
      <c r="H344" s="2">
        <f t="shared" si="65"/>
        <v>187777563.55294067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3635035.0000000098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1581851.2665066123</v>
      </c>
      <c r="Q344" s="2">
        <f t="shared" si="71"/>
        <v>650000</v>
      </c>
      <c r="R344" s="2">
        <f t="shared" si="66"/>
        <v>191264180.95078018</v>
      </c>
      <c r="S344" s="2">
        <f t="shared" si="58"/>
        <v>638938.14285713434</v>
      </c>
      <c r="T344" s="2">
        <f t="shared" si="59"/>
        <v>11061.857142857276</v>
      </c>
      <c r="U344" s="2">
        <f t="shared" si="60"/>
        <v>650000</v>
      </c>
      <c r="V344" s="2">
        <f t="shared" si="34"/>
        <v>134106759.55294138</v>
      </c>
      <c r="W344" s="2">
        <f t="shared" si="61"/>
        <v>638938.14285714924</v>
      </c>
      <c r="X344" s="2">
        <f t="shared" si="51"/>
        <v>11061.857142850757</v>
      </c>
      <c r="Y344" s="2">
        <f t="shared" si="62"/>
        <v>57157421.397838771</v>
      </c>
      <c r="Z344" s="2" t="str">
        <f t="shared" si="52"/>
        <v>MEEP</v>
      </c>
      <c r="AA344" s="2">
        <f>IF(Z344="HERE",Y344,AA343+Graph!$G$1*1000)</f>
        <v>107456812.96926799</v>
      </c>
      <c r="AB344" s="2">
        <f t="shared" si="63"/>
        <v>420000</v>
      </c>
      <c r="AC344" s="2">
        <f t="shared" si="64"/>
        <v>54878429.838655025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274</v>
      </c>
      <c r="C345" s="7"/>
      <c r="D345" s="2" t="e">
        <f t="shared" si="55"/>
        <v>#N/A</v>
      </c>
      <c r="E345" s="2" t="e">
        <f t="shared" si="67"/>
        <v>#N/A</v>
      </c>
      <c r="F345" s="2">
        <v>1552081.0324129462</v>
      </c>
      <c r="G345" s="2">
        <f t="shared" si="70"/>
        <v>638938.14285714284</v>
      </c>
      <c r="H345" s="2">
        <f t="shared" si="65"/>
        <v>188416501.6957978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3646096.8571428671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1585968.0432172716</v>
      </c>
      <c r="Q345" s="2">
        <f t="shared" si="71"/>
        <v>650000</v>
      </c>
      <c r="R345" s="2">
        <f t="shared" si="66"/>
        <v>191914180.95078018</v>
      </c>
      <c r="S345" s="2">
        <f t="shared" si="58"/>
        <v>638938.14285713434</v>
      </c>
      <c r="T345" s="2">
        <f t="shared" si="59"/>
        <v>11061.857142857276</v>
      </c>
      <c r="U345" s="2">
        <f t="shared" si="60"/>
        <v>650000</v>
      </c>
      <c r="V345" s="2">
        <f t="shared" si="34"/>
        <v>134745697.69579852</v>
      </c>
      <c r="W345" s="2">
        <f t="shared" si="61"/>
        <v>638938.14285713434</v>
      </c>
      <c r="X345" s="2">
        <f t="shared" si="51"/>
        <v>11061.857142865658</v>
      </c>
      <c r="Y345" s="2">
        <f t="shared" si="62"/>
        <v>57168483.254981637</v>
      </c>
      <c r="Z345" s="2" t="str">
        <f t="shared" si="52"/>
        <v>MEEP</v>
      </c>
      <c r="AA345" s="2">
        <f>IF(Z345="HERE",Y345,AA344+Graph!$G$1*1000)</f>
        <v>107876812.96926799</v>
      </c>
      <c r="AB345" s="2">
        <f t="shared" si="63"/>
        <v>420000</v>
      </c>
      <c r="AC345" s="2">
        <f t="shared" si="64"/>
        <v>54878429.838655025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275</v>
      </c>
      <c r="C346" s="7"/>
      <c r="D346" s="2" t="e">
        <f t="shared" si="55"/>
        <v>#N/A</v>
      </c>
      <c r="E346" s="2" t="e">
        <f t="shared" si="67"/>
        <v>#N/A</v>
      </c>
      <c r="F346" s="2">
        <v>1556095.3486194313</v>
      </c>
      <c r="G346" s="2">
        <f t="shared" si="70"/>
        <v>638938.14285714284</v>
      </c>
      <c r="H346" s="2">
        <f t="shared" si="65"/>
        <v>189055439.83865494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3657158.7142857243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1590084.8199279606</v>
      </c>
      <c r="Q346" s="2">
        <f t="shared" si="71"/>
        <v>650000</v>
      </c>
      <c r="R346" s="2">
        <f t="shared" si="66"/>
        <v>192564180.95078018</v>
      </c>
      <c r="S346" s="2">
        <f t="shared" si="58"/>
        <v>638938.14285713434</v>
      </c>
      <c r="T346" s="2">
        <f t="shared" si="59"/>
        <v>11061.857142857276</v>
      </c>
      <c r="U346" s="2">
        <f t="shared" si="60"/>
        <v>650000</v>
      </c>
      <c r="V346" s="2">
        <f t="shared" si="34"/>
        <v>135384635.83865565</v>
      </c>
      <c r="W346" s="2">
        <f t="shared" si="61"/>
        <v>638938.14285713434</v>
      </c>
      <c r="X346" s="2">
        <f t="shared" si="51"/>
        <v>11061.857142865658</v>
      </c>
      <c r="Y346" s="2">
        <f t="shared" si="62"/>
        <v>57179545.112124503</v>
      </c>
      <c r="Z346" s="2" t="str">
        <f t="shared" si="52"/>
        <v>MEEP</v>
      </c>
      <c r="AA346" s="2">
        <f>IF(Z346="HERE",Y346,AA345+Graph!$G$1*1000)</f>
        <v>108296812.96926799</v>
      </c>
      <c r="AB346" s="2">
        <f t="shared" si="63"/>
        <v>420000</v>
      </c>
      <c r="AC346" s="2">
        <f t="shared" si="64"/>
        <v>54878429.838655025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276</v>
      </c>
      <c r="C347" s="7"/>
      <c r="D347" s="2" t="e">
        <f t="shared" si="55"/>
        <v>#N/A</v>
      </c>
      <c r="E347" s="2" t="e">
        <f t="shared" si="67"/>
        <v>#N/A</v>
      </c>
      <c r="F347" s="2">
        <v>1560109.6648259163</v>
      </c>
      <c r="G347" s="2">
        <f t="shared" si="70"/>
        <v>638938.14285714284</v>
      </c>
      <c r="H347" s="2">
        <f t="shared" si="65"/>
        <v>189694377.98151207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3668220.5714285816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1594201.5966386497</v>
      </c>
      <c r="Q347" s="2">
        <f t="shared" si="71"/>
        <v>650000</v>
      </c>
      <c r="R347" s="2">
        <f t="shared" si="66"/>
        <v>193214180.95078018</v>
      </c>
      <c r="S347" s="2">
        <f t="shared" si="58"/>
        <v>638938.14285713434</v>
      </c>
      <c r="T347" s="2">
        <f t="shared" si="59"/>
        <v>11061.857142857276</v>
      </c>
      <c r="U347" s="2">
        <f t="shared" si="60"/>
        <v>650000</v>
      </c>
      <c r="V347" s="2">
        <f t="shared" si="34"/>
        <v>136023573.98151278</v>
      </c>
      <c r="W347" s="2">
        <f t="shared" si="61"/>
        <v>638938.14285713434</v>
      </c>
      <c r="X347" s="2">
        <f t="shared" si="51"/>
        <v>11061.857142865658</v>
      </c>
      <c r="Y347" s="2">
        <f t="shared" si="62"/>
        <v>57190606.969267368</v>
      </c>
      <c r="Z347" s="2" t="str">
        <f t="shared" si="52"/>
        <v>MEEP</v>
      </c>
      <c r="AA347" s="2">
        <f>IF(Z347="HERE",Y347,AA346+Graph!$G$1*1000)</f>
        <v>108716812.96926799</v>
      </c>
      <c r="AB347" s="2">
        <f t="shared" si="63"/>
        <v>420000</v>
      </c>
      <c r="AC347" s="2">
        <f t="shared" si="64"/>
        <v>54878429.838655025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277</v>
      </c>
      <c r="C348" s="7"/>
      <c r="D348" s="2" t="e">
        <f t="shared" si="55"/>
        <v>#N/A</v>
      </c>
      <c r="E348" s="2" t="e">
        <f t="shared" si="67"/>
        <v>#N/A</v>
      </c>
      <c r="F348" s="2">
        <v>1564123.9810324013</v>
      </c>
      <c r="G348" s="2">
        <f t="shared" si="70"/>
        <v>638938.14285714284</v>
      </c>
      <c r="H348" s="2">
        <f t="shared" si="65"/>
        <v>190333316.1243692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3679282.4285714389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1598318.3733493388</v>
      </c>
      <c r="Q348" s="2">
        <f t="shared" si="71"/>
        <v>650000</v>
      </c>
      <c r="R348" s="2">
        <f t="shared" si="66"/>
        <v>193864180.95078018</v>
      </c>
      <c r="S348" s="2">
        <f t="shared" si="58"/>
        <v>638938.14285713434</v>
      </c>
      <c r="T348" s="2">
        <f t="shared" si="59"/>
        <v>11061.857142857276</v>
      </c>
      <c r="U348" s="2">
        <f t="shared" si="60"/>
        <v>650000</v>
      </c>
      <c r="V348" s="2">
        <f t="shared" si="34"/>
        <v>136662512.12436992</v>
      </c>
      <c r="W348" s="2">
        <f t="shared" si="61"/>
        <v>638938.14285713434</v>
      </c>
      <c r="X348" s="2">
        <f t="shared" si="51"/>
        <v>11061.857142865658</v>
      </c>
      <c r="Y348" s="2">
        <f t="shared" si="62"/>
        <v>57201668.826410234</v>
      </c>
      <c r="Z348" s="2" t="str">
        <f t="shared" si="52"/>
        <v>MEEP</v>
      </c>
      <c r="AA348" s="2">
        <f>IF(Z348="HERE",Y348,AA347+Graph!$G$1*1000)</f>
        <v>109136812.96926799</v>
      </c>
      <c r="AB348" s="2">
        <f t="shared" si="63"/>
        <v>420000</v>
      </c>
      <c r="AC348" s="2">
        <f t="shared" si="64"/>
        <v>54878429.838655025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278</v>
      </c>
      <c r="C349" s="7"/>
      <c r="D349" s="2" t="e">
        <f t="shared" si="55"/>
        <v>#N/A</v>
      </c>
      <c r="E349" s="2" t="e">
        <f t="shared" si="67"/>
        <v>#N/A</v>
      </c>
      <c r="F349" s="2">
        <v>1568138.2972388864</v>
      </c>
      <c r="G349" s="2">
        <f t="shared" si="70"/>
        <v>638938.14285714284</v>
      </c>
      <c r="H349" s="2">
        <f t="shared" si="65"/>
        <v>190972254.26722634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3690344.2857142962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1602435.1500600278</v>
      </c>
      <c r="Q349" s="2">
        <f t="shared" si="71"/>
        <v>650000</v>
      </c>
      <c r="R349" s="2">
        <f t="shared" si="66"/>
        <v>194514180.95078018</v>
      </c>
      <c r="S349" s="2">
        <f t="shared" si="58"/>
        <v>638938.14285713434</v>
      </c>
      <c r="T349" s="2">
        <f t="shared" si="59"/>
        <v>11061.857142857276</v>
      </c>
      <c r="U349" s="2">
        <f t="shared" si="60"/>
        <v>650000</v>
      </c>
      <c r="V349" s="2">
        <f t="shared" si="34"/>
        <v>137301450.26722705</v>
      </c>
      <c r="W349" s="2">
        <f t="shared" si="61"/>
        <v>638938.14285713434</v>
      </c>
      <c r="X349" s="2">
        <f t="shared" si="51"/>
        <v>11061.857142865658</v>
      </c>
      <c r="Y349" s="2">
        <f t="shared" si="62"/>
        <v>57212730.6835531</v>
      </c>
      <c r="Z349" s="2" t="str">
        <f t="shared" si="52"/>
        <v>MEEP</v>
      </c>
      <c r="AA349" s="2">
        <f>IF(Z349="HERE",Y349,AA348+Graph!$G$1*1000)</f>
        <v>109556812.96926799</v>
      </c>
      <c r="AB349" s="2">
        <f t="shared" si="63"/>
        <v>420000</v>
      </c>
      <c r="AC349" s="2">
        <f t="shared" si="64"/>
        <v>54878429.838655025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279</v>
      </c>
      <c r="C350" s="7"/>
      <c r="D350" s="2" t="e">
        <f t="shared" si="55"/>
        <v>#N/A</v>
      </c>
      <c r="E350" s="2" t="e">
        <f t="shared" si="67"/>
        <v>#N/A</v>
      </c>
      <c r="F350" s="2">
        <v>1572152.6134453714</v>
      </c>
      <c r="G350" s="2">
        <f t="shared" si="70"/>
        <v>638938.14285714284</v>
      </c>
      <c r="H350" s="2">
        <f t="shared" si="65"/>
        <v>191611192.41008347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3701406.1428571534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1606551.9267707169</v>
      </c>
      <c r="Q350" s="2">
        <f t="shared" si="71"/>
        <v>650000</v>
      </c>
      <c r="R350" s="2">
        <f t="shared" si="66"/>
        <v>195164180.95078018</v>
      </c>
      <c r="S350" s="2">
        <f t="shared" si="58"/>
        <v>638938.14285713434</v>
      </c>
      <c r="T350" s="2">
        <f t="shared" si="59"/>
        <v>11061.857142857276</v>
      </c>
      <c r="U350" s="2">
        <f t="shared" si="60"/>
        <v>650000</v>
      </c>
      <c r="V350" s="2">
        <f t="shared" si="34"/>
        <v>137940388.41008419</v>
      </c>
      <c r="W350" s="2">
        <f t="shared" si="61"/>
        <v>638938.14285713434</v>
      </c>
      <c r="X350" s="2">
        <f t="shared" si="51"/>
        <v>11061.857142865658</v>
      </c>
      <c r="Y350" s="2">
        <f t="shared" si="62"/>
        <v>57223792.540695965</v>
      </c>
      <c r="Z350" s="2" t="str">
        <f t="shared" si="52"/>
        <v>MEEP</v>
      </c>
      <c r="AA350" s="2">
        <f>IF(Z350="HERE",Y350,AA349+Graph!$G$1*1000)</f>
        <v>109976812.96926799</v>
      </c>
      <c r="AB350" s="2">
        <f t="shared" si="63"/>
        <v>420000</v>
      </c>
      <c r="AC350" s="2">
        <f t="shared" si="64"/>
        <v>54878429.838655025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280</v>
      </c>
      <c r="C351" s="7"/>
      <c r="D351" s="2" t="e">
        <f t="shared" si="55"/>
        <v>#N/A</v>
      </c>
      <c r="E351" s="2" t="e">
        <f t="shared" si="67"/>
        <v>#N/A</v>
      </c>
      <c r="F351" s="2">
        <v>1576166.9296518564</v>
      </c>
      <c r="G351" s="2">
        <f t="shared" si="70"/>
        <v>638938.14285714284</v>
      </c>
      <c r="H351" s="2">
        <f t="shared" si="65"/>
        <v>192250130.55294061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3712468.0000000107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1610668.7034813762</v>
      </c>
      <c r="Q351" s="2">
        <f t="shared" si="71"/>
        <v>650000</v>
      </c>
      <c r="R351" s="2">
        <f t="shared" si="66"/>
        <v>195814180.95078018</v>
      </c>
      <c r="S351" s="2">
        <f t="shared" si="58"/>
        <v>638938.14285713434</v>
      </c>
      <c r="T351" s="2">
        <f t="shared" si="59"/>
        <v>11061.857142857276</v>
      </c>
      <c r="U351" s="2">
        <f t="shared" si="60"/>
        <v>650000</v>
      </c>
      <c r="V351" s="2">
        <f t="shared" si="34"/>
        <v>138579326.55294132</v>
      </c>
      <c r="W351" s="2">
        <f t="shared" si="61"/>
        <v>638938.14285713434</v>
      </c>
      <c r="X351" s="2">
        <f t="shared" si="51"/>
        <v>11061.857142865658</v>
      </c>
      <c r="Y351" s="2">
        <f t="shared" ref="Y351:Y385" si="74">IF(COUNT($C352)=0,IF(COUNT($C351)=1,C351,SUM(Y350+X351)),C351)</f>
        <v>57234854.397838831</v>
      </c>
      <c r="Z351" s="2" t="str">
        <f t="shared" si="52"/>
        <v>MEEP</v>
      </c>
      <c r="AA351" s="2">
        <f>IF(Z351="HERE",Y351,AA350+Graph!$G$1*1000)</f>
        <v>110396812.96926799</v>
      </c>
      <c r="AB351" s="2">
        <f t="shared" si="63"/>
        <v>420000</v>
      </c>
      <c r="AC351" s="2">
        <f t="shared" ref="AC351:AC385" si="75">IF(Z352="HERE",V351,AC350)</f>
        <v>54878429.838655025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281</v>
      </c>
      <c r="C352" s="7"/>
      <c r="D352" s="2" t="e">
        <f t="shared" si="55"/>
        <v>#N/A</v>
      </c>
      <c r="E352" s="2" t="e">
        <f t="shared" si="67"/>
        <v>#N/A</v>
      </c>
      <c r="F352" s="2">
        <v>1580181.2458583415</v>
      </c>
      <c r="G352" s="2">
        <f t="shared" si="70"/>
        <v>638938.14285714284</v>
      </c>
      <c r="H352" s="2">
        <f t="shared" ref="H352:H385" si="76">IF(COUNT($C353)=0,IF(COUNT($C352)=1,C352,SUM(H351+G352)),C352)</f>
        <v>192889068.69579774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3723529.857142868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1614785.4801920652</v>
      </c>
      <c r="Q352" s="2">
        <f t="shared" si="71"/>
        <v>650000</v>
      </c>
      <c r="R352" s="2">
        <f t="shared" ref="R352:R385" si="77">IF(COUNT($C353)=0,IF(COUNT($C352)=1,M352,SUM(R351+Q352)),M352)</f>
        <v>196464180.95078018</v>
      </c>
      <c r="S352" s="2">
        <f t="shared" si="58"/>
        <v>638938.14285713434</v>
      </c>
      <c r="T352" s="2">
        <f t="shared" si="59"/>
        <v>11061.857142857276</v>
      </c>
      <c r="U352" s="2">
        <f t="shared" si="60"/>
        <v>650000</v>
      </c>
      <c r="V352" s="2">
        <f t="shared" si="34"/>
        <v>139218264.69579846</v>
      </c>
      <c r="W352" s="2">
        <f t="shared" si="61"/>
        <v>638938.14285713434</v>
      </c>
      <c r="X352" s="2">
        <f t="shared" si="51"/>
        <v>11061.857142865658</v>
      </c>
      <c r="Y352" s="2">
        <f t="shared" si="74"/>
        <v>57245916.254981697</v>
      </c>
      <c r="Z352" s="2" t="str">
        <f t="shared" si="52"/>
        <v>MEEP</v>
      </c>
      <c r="AA352" s="2">
        <f>IF(Z352="HERE",Y352,AA351+Graph!$G$1*1000)</f>
        <v>110816812.96926799</v>
      </c>
      <c r="AB352" s="2">
        <f t="shared" si="63"/>
        <v>420000</v>
      </c>
      <c r="AC352" s="2">
        <f t="shared" si="75"/>
        <v>54878429.838655025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282</v>
      </c>
      <c r="C353" s="7"/>
      <c r="D353" s="2" t="e">
        <f t="shared" si="55"/>
        <v>#N/A</v>
      </c>
      <c r="E353" s="2" t="e">
        <f t="shared" si="67"/>
        <v>#N/A</v>
      </c>
      <c r="F353" s="2">
        <v>1584195.5620648265</v>
      </c>
      <c r="G353" s="2">
        <f t="shared" si="70"/>
        <v>638938.14285714284</v>
      </c>
      <c r="H353" s="2">
        <f t="shared" si="76"/>
        <v>193528006.83865488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3734591.7142857253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1618902.2569027543</v>
      </c>
      <c r="Q353" s="2">
        <f t="shared" si="71"/>
        <v>650000</v>
      </c>
      <c r="R353" s="2">
        <f t="shared" si="77"/>
        <v>197114180.95078018</v>
      </c>
      <c r="S353" s="2">
        <f t="shared" si="58"/>
        <v>638938.14285713434</v>
      </c>
      <c r="T353" s="2">
        <f t="shared" si="59"/>
        <v>11061.857142857276</v>
      </c>
      <c r="U353" s="2">
        <f t="shared" si="60"/>
        <v>650000</v>
      </c>
      <c r="V353" s="2">
        <f t="shared" si="34"/>
        <v>139857202.83865559</v>
      </c>
      <c r="W353" s="2">
        <f t="shared" si="61"/>
        <v>638938.14285713434</v>
      </c>
      <c r="X353" s="2">
        <f t="shared" si="51"/>
        <v>11061.857142865658</v>
      </c>
      <c r="Y353" s="2">
        <f t="shared" si="74"/>
        <v>57256978.112124562</v>
      </c>
      <c r="Z353" s="2" t="str">
        <f t="shared" si="52"/>
        <v>MEEP</v>
      </c>
      <c r="AA353" s="2">
        <f>IF(Z353="HERE",Y353,AA352+Graph!$G$1*1000)</f>
        <v>111236812.96926799</v>
      </c>
      <c r="AB353" s="2">
        <f t="shared" si="63"/>
        <v>420000</v>
      </c>
      <c r="AC353" s="2">
        <f t="shared" si="75"/>
        <v>54878429.838655025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283</v>
      </c>
      <c r="C354" s="7"/>
      <c r="D354" s="2" t="e">
        <f t="shared" si="55"/>
        <v>#N/A</v>
      </c>
      <c r="E354" s="2" t="e">
        <f t="shared" si="67"/>
        <v>#N/A</v>
      </c>
      <c r="F354" s="2">
        <v>1588209.8782713115</v>
      </c>
      <c r="G354" s="2">
        <f t="shared" si="70"/>
        <v>638938.14285714284</v>
      </c>
      <c r="H354" s="2">
        <f t="shared" si="76"/>
        <v>194166944.98151201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3745653.5714285825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1623019.0336134434</v>
      </c>
      <c r="Q354" s="2">
        <f t="shared" si="71"/>
        <v>650000</v>
      </c>
      <c r="R354" s="2">
        <f t="shared" si="77"/>
        <v>197764180.95078018</v>
      </c>
      <c r="S354" s="2">
        <f t="shared" si="58"/>
        <v>638938.14285713434</v>
      </c>
      <c r="T354" s="2">
        <f t="shared" si="59"/>
        <v>11061.857142857276</v>
      </c>
      <c r="U354" s="2">
        <f t="shared" si="60"/>
        <v>650000</v>
      </c>
      <c r="V354" s="2">
        <f t="shared" si="34"/>
        <v>140496140.98151273</v>
      </c>
      <c r="W354" s="2">
        <f t="shared" si="61"/>
        <v>638938.14285713434</v>
      </c>
      <c r="X354" s="2">
        <f t="shared" si="51"/>
        <v>11061.857142865658</v>
      </c>
      <c r="Y354" s="2">
        <f t="shared" si="74"/>
        <v>57268039.969267428</v>
      </c>
      <c r="Z354" s="2" t="str">
        <f t="shared" si="52"/>
        <v>MEEP</v>
      </c>
      <c r="AA354" s="2">
        <f>IF(Z354="HERE",Y354,AA353+Graph!$G$1*1000)</f>
        <v>111656812.96926799</v>
      </c>
      <c r="AB354" s="2">
        <f t="shared" si="63"/>
        <v>420000</v>
      </c>
      <c r="AC354" s="2">
        <f t="shared" si="75"/>
        <v>54878429.838655025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284</v>
      </c>
      <c r="C355" s="7"/>
      <c r="D355" s="2" t="e">
        <f t="shared" si="55"/>
        <v>#N/A</v>
      </c>
      <c r="E355" s="2" t="e">
        <f t="shared" si="67"/>
        <v>#N/A</v>
      </c>
      <c r="F355" s="2">
        <v>1592224.1944777966</v>
      </c>
      <c r="G355" s="2">
        <f t="shared" si="70"/>
        <v>638938.14285714284</v>
      </c>
      <c r="H355" s="2">
        <f t="shared" si="76"/>
        <v>194805883.12436914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3756715.4285714398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1627135.8103241324</v>
      </c>
      <c r="Q355" s="2">
        <f t="shared" si="71"/>
        <v>650000</v>
      </c>
      <c r="R355" s="2">
        <f t="shared" si="77"/>
        <v>198414180.95078018</v>
      </c>
      <c r="S355" s="2">
        <f t="shared" si="58"/>
        <v>638938.14285713434</v>
      </c>
      <c r="T355" s="2">
        <f t="shared" si="59"/>
        <v>11061.857142857276</v>
      </c>
      <c r="U355" s="2">
        <f t="shared" si="60"/>
        <v>650000</v>
      </c>
      <c r="V355" s="2">
        <f t="shared" si="34"/>
        <v>141135079.12436986</v>
      </c>
      <c r="W355" s="2">
        <f t="shared" si="61"/>
        <v>638938.14285713434</v>
      </c>
      <c r="X355" s="2">
        <f t="shared" si="51"/>
        <v>11061.857142865658</v>
      </c>
      <c r="Y355" s="2">
        <f t="shared" si="74"/>
        <v>57279101.826410294</v>
      </c>
      <c r="Z355" s="2" t="str">
        <f t="shared" si="52"/>
        <v>MEEP</v>
      </c>
      <c r="AA355" s="2">
        <f>IF(Z355="HERE",Y355,AA354+Graph!$G$1*1000)</f>
        <v>112076812.96926799</v>
      </c>
      <c r="AB355" s="2">
        <f t="shared" si="63"/>
        <v>420000</v>
      </c>
      <c r="AC355" s="2">
        <f t="shared" si="75"/>
        <v>54878429.838655025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285</v>
      </c>
      <c r="C356" s="7"/>
      <c r="D356" s="2" t="e">
        <f t="shared" si="55"/>
        <v>#N/A</v>
      </c>
      <c r="E356" s="2" t="e">
        <f t="shared" si="67"/>
        <v>#N/A</v>
      </c>
      <c r="F356" s="2">
        <v>1596238.5106842518</v>
      </c>
      <c r="G356" s="2">
        <f t="shared" si="70"/>
        <v>638938.14285714284</v>
      </c>
      <c r="H356" s="2">
        <f t="shared" si="76"/>
        <v>195444821.26722628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3767777.2857142971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1631252.5870348215</v>
      </c>
      <c r="Q356" s="2">
        <f t="shared" si="71"/>
        <v>650000</v>
      </c>
      <c r="R356" s="2">
        <f t="shared" si="77"/>
        <v>199064180.95078018</v>
      </c>
      <c r="S356" s="2">
        <f t="shared" si="58"/>
        <v>638938.14285713434</v>
      </c>
      <c r="T356" s="2">
        <f t="shared" si="59"/>
        <v>11061.857142857276</v>
      </c>
      <c r="U356" s="2">
        <f t="shared" si="60"/>
        <v>650000</v>
      </c>
      <c r="V356" s="2">
        <f t="shared" ref="V356:V385" si="78">H272</f>
        <v>141774017.26722699</v>
      </c>
      <c r="W356" s="2">
        <f t="shared" si="61"/>
        <v>638938.14285713434</v>
      </c>
      <c r="X356" s="2">
        <f t="shared" si="51"/>
        <v>11061.857142865658</v>
      </c>
      <c r="Y356" s="2">
        <f t="shared" si="74"/>
        <v>57290163.683553159</v>
      </c>
      <c r="Z356" s="2" t="str">
        <f t="shared" si="52"/>
        <v>MEEP</v>
      </c>
      <c r="AA356" s="2">
        <f>IF(Z356="HERE",Y356,AA355+Graph!$G$1*1000)</f>
        <v>112496812.96926799</v>
      </c>
      <c r="AB356" s="2">
        <f t="shared" si="63"/>
        <v>420000</v>
      </c>
      <c r="AC356" s="2">
        <f t="shared" si="75"/>
        <v>54878429.838655025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286</v>
      </c>
      <c r="C357" s="7"/>
      <c r="D357" s="2" t="e">
        <f t="shared" si="55"/>
        <v>#N/A</v>
      </c>
      <c r="E357" s="2" t="e">
        <f t="shared" si="67"/>
        <v>#N/A</v>
      </c>
      <c r="F357" s="2">
        <v>1600252.8268907368</v>
      </c>
      <c r="G357" s="2">
        <f t="shared" si="70"/>
        <v>638938.14285714284</v>
      </c>
      <c r="H357" s="2">
        <f t="shared" si="76"/>
        <v>196083759.41008341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3778839.1428571544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1635369.3637455106</v>
      </c>
      <c r="Q357" s="2">
        <f t="shared" si="71"/>
        <v>650000</v>
      </c>
      <c r="R357" s="2">
        <f t="shared" si="77"/>
        <v>199714180.95078018</v>
      </c>
      <c r="S357" s="2">
        <f t="shared" si="58"/>
        <v>638938.14285713434</v>
      </c>
      <c r="T357" s="2">
        <f t="shared" si="59"/>
        <v>11061.857142857276</v>
      </c>
      <c r="U357" s="2">
        <f t="shared" si="60"/>
        <v>650000</v>
      </c>
      <c r="V357" s="2">
        <f t="shared" si="78"/>
        <v>142412955.41008413</v>
      </c>
      <c r="W357" s="2">
        <f t="shared" si="61"/>
        <v>638938.14285713434</v>
      </c>
      <c r="X357" s="2">
        <f t="shared" si="51"/>
        <v>11061.857142865658</v>
      </c>
      <c r="Y357" s="2">
        <f t="shared" si="74"/>
        <v>57301225.540696025</v>
      </c>
      <c r="Z357" s="2" t="str">
        <f t="shared" si="52"/>
        <v>MEEP</v>
      </c>
      <c r="AA357" s="2">
        <f>IF(Z357="HERE",Y357,AA356+Graph!$G$1*1000)</f>
        <v>112916812.96926799</v>
      </c>
      <c r="AB357" s="2">
        <f t="shared" si="63"/>
        <v>420000</v>
      </c>
      <c r="AC357" s="2">
        <f t="shared" si="75"/>
        <v>54878429.838655025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287</v>
      </c>
      <c r="C358" s="7"/>
      <c r="D358" s="2" t="e">
        <f t="shared" si="55"/>
        <v>#N/A</v>
      </c>
      <c r="E358" s="2" t="e">
        <f t="shared" si="67"/>
        <v>#N/A</v>
      </c>
      <c r="F358" s="2">
        <v>1604267.1430972219</v>
      </c>
      <c r="G358" s="2">
        <f t="shared" ref="G358:G385" si="79">IF(F358&gt;650000,$AK$31*1000,F358)</f>
        <v>638938.14285714284</v>
      </c>
      <c r="H358" s="2">
        <f t="shared" si="76"/>
        <v>196722697.55294055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3789901.0000000116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1639486.1404561698</v>
      </c>
      <c r="Q358" s="2">
        <f t="shared" ref="Q358:Q385" si="80">IF(P358&gt;650000,650000,P358)</f>
        <v>650000</v>
      </c>
      <c r="R358" s="2">
        <f t="shared" si="77"/>
        <v>200364180.95078018</v>
      </c>
      <c r="S358" s="2">
        <f t="shared" si="58"/>
        <v>638938.14285713434</v>
      </c>
      <c r="T358" s="2">
        <f t="shared" si="59"/>
        <v>11061.857142857276</v>
      </c>
      <c r="U358" s="2">
        <f t="shared" si="60"/>
        <v>650000</v>
      </c>
      <c r="V358" s="2">
        <f t="shared" si="78"/>
        <v>143051893.55294126</v>
      </c>
      <c r="W358" s="2">
        <f t="shared" si="61"/>
        <v>638938.14285713434</v>
      </c>
      <c r="X358" s="2">
        <f t="shared" si="51"/>
        <v>11061.857142865658</v>
      </c>
      <c r="Y358" s="2">
        <f t="shared" si="74"/>
        <v>57312287.397838891</v>
      </c>
      <c r="Z358" s="2" t="str">
        <f t="shared" si="52"/>
        <v>MEEP</v>
      </c>
      <c r="AA358" s="2">
        <f>IF(Z358="HERE",Y358,AA357+Graph!$G$1*1000)</f>
        <v>113336812.96926799</v>
      </c>
      <c r="AB358" s="2">
        <f t="shared" si="63"/>
        <v>420000</v>
      </c>
      <c r="AC358" s="2">
        <f t="shared" si="75"/>
        <v>54878429.838655025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288</v>
      </c>
      <c r="C359" s="7"/>
      <c r="D359" s="2" t="e">
        <f t="shared" si="55"/>
        <v>#N/A</v>
      </c>
      <c r="E359" s="2" t="e">
        <f t="shared" si="67"/>
        <v>#N/A</v>
      </c>
      <c r="F359" s="2">
        <v>1608281.4593037069</v>
      </c>
      <c r="G359" s="2">
        <f t="shared" si="79"/>
        <v>638938.14285714284</v>
      </c>
      <c r="H359" s="2">
        <f t="shared" si="76"/>
        <v>197361635.69579768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3800962.8571428689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1643602.9171668589</v>
      </c>
      <c r="Q359" s="2">
        <f t="shared" si="80"/>
        <v>650000</v>
      </c>
      <c r="R359" s="2">
        <f t="shared" si="77"/>
        <v>201014180.95078018</v>
      </c>
      <c r="S359" s="2">
        <f t="shared" si="58"/>
        <v>638938.14285713434</v>
      </c>
      <c r="T359" s="2">
        <f t="shared" si="59"/>
        <v>11061.857142857276</v>
      </c>
      <c r="U359" s="2">
        <f t="shared" si="60"/>
        <v>650000</v>
      </c>
      <c r="V359" s="2">
        <f t="shared" si="78"/>
        <v>143690831.6957984</v>
      </c>
      <c r="W359" s="2">
        <f t="shared" si="61"/>
        <v>638938.14285713434</v>
      </c>
      <c r="X359" s="2">
        <f t="shared" si="51"/>
        <v>11061.857142865658</v>
      </c>
      <c r="Y359" s="2">
        <f t="shared" si="74"/>
        <v>57323349.254981756</v>
      </c>
      <c r="Z359" s="2" t="str">
        <f t="shared" si="52"/>
        <v>MEEP</v>
      </c>
      <c r="AA359" s="2">
        <f>IF(Z359="HERE",Y359,AA358+Graph!$G$1*1000)</f>
        <v>113756812.96926799</v>
      </c>
      <c r="AB359" s="2">
        <f t="shared" si="63"/>
        <v>420000</v>
      </c>
      <c r="AC359" s="2">
        <f t="shared" si="75"/>
        <v>54878429.838655025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289</v>
      </c>
      <c r="C360" s="7"/>
      <c r="D360" s="2" t="e">
        <f t="shared" si="55"/>
        <v>#N/A</v>
      </c>
      <c r="E360" s="2" t="e">
        <f t="shared" si="67"/>
        <v>#N/A</v>
      </c>
      <c r="F360" s="2">
        <v>1612295.7755101919</v>
      </c>
      <c r="G360" s="2">
        <f t="shared" si="79"/>
        <v>638938.14285714284</v>
      </c>
      <c r="H360" s="2">
        <f t="shared" si="76"/>
        <v>198000573.83865482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3812024.7142857262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1647719.693877548</v>
      </c>
      <c r="Q360" s="2">
        <f t="shared" si="80"/>
        <v>650000</v>
      </c>
      <c r="R360" s="2">
        <f t="shared" si="77"/>
        <v>201664180.95078018</v>
      </c>
      <c r="S360" s="2">
        <f t="shared" si="58"/>
        <v>638938.14285713434</v>
      </c>
      <c r="T360" s="2">
        <f t="shared" si="59"/>
        <v>11061.857142857276</v>
      </c>
      <c r="U360" s="2">
        <f t="shared" si="60"/>
        <v>650000</v>
      </c>
      <c r="V360" s="2">
        <f t="shared" si="78"/>
        <v>144329769.83865553</v>
      </c>
      <c r="W360" s="2">
        <f t="shared" si="61"/>
        <v>638938.14285713434</v>
      </c>
      <c r="X360" s="2">
        <f t="shared" si="51"/>
        <v>11061.857142865658</v>
      </c>
      <c r="Y360" s="2">
        <f t="shared" si="74"/>
        <v>57334411.112124622</v>
      </c>
      <c r="Z360" s="2" t="str">
        <f t="shared" si="52"/>
        <v>MEEP</v>
      </c>
      <c r="AA360" s="2">
        <f>IF(Z360="HERE",Y360,AA359+Graph!$G$1*1000)</f>
        <v>114176812.96926799</v>
      </c>
      <c r="AB360" s="2">
        <f t="shared" si="63"/>
        <v>420000</v>
      </c>
      <c r="AC360" s="2">
        <f t="shared" si="75"/>
        <v>54878429.838655025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290</v>
      </c>
      <c r="C361" s="7"/>
      <c r="D361" s="2" t="e">
        <f t="shared" si="55"/>
        <v>#N/A</v>
      </c>
      <c r="E361" s="2" t="e">
        <f t="shared" si="67"/>
        <v>#N/A</v>
      </c>
      <c r="F361" s="2">
        <v>1616310.091716677</v>
      </c>
      <c r="G361" s="2">
        <f t="shared" si="79"/>
        <v>638938.14285714284</v>
      </c>
      <c r="H361" s="2">
        <f t="shared" si="76"/>
        <v>198639511.98151195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3823086.5714285835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1651836.470588237</v>
      </c>
      <c r="Q361" s="2">
        <f t="shared" si="80"/>
        <v>650000</v>
      </c>
      <c r="R361" s="2">
        <f t="shared" si="77"/>
        <v>202314180.95078018</v>
      </c>
      <c r="S361" s="2">
        <f t="shared" si="58"/>
        <v>638938.14285713434</v>
      </c>
      <c r="T361" s="2">
        <f t="shared" si="59"/>
        <v>11061.857142857276</v>
      </c>
      <c r="U361" s="2">
        <f t="shared" si="60"/>
        <v>650000</v>
      </c>
      <c r="V361" s="2">
        <f t="shared" si="78"/>
        <v>144968707.98151267</v>
      </c>
      <c r="W361" s="2">
        <f t="shared" si="61"/>
        <v>638938.14285713434</v>
      </c>
      <c r="X361" s="2">
        <f t="shared" si="51"/>
        <v>11061.857142865658</v>
      </c>
      <c r="Y361" s="2">
        <f t="shared" si="74"/>
        <v>57345472.969267488</v>
      </c>
      <c r="Z361" s="2" t="str">
        <f t="shared" si="52"/>
        <v>MEEP</v>
      </c>
      <c r="AA361" s="2">
        <f>IF(Z361="HERE",Y361,AA360+Graph!$G$1*1000)</f>
        <v>114596812.96926799</v>
      </c>
      <c r="AB361" s="2">
        <f t="shared" si="63"/>
        <v>420000</v>
      </c>
      <c r="AC361" s="2">
        <f t="shared" si="75"/>
        <v>54878429.838655025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291</v>
      </c>
      <c r="C362" s="7"/>
      <c r="D362" s="2" t="e">
        <f t="shared" si="55"/>
        <v>#N/A</v>
      </c>
      <c r="E362" s="2" t="e">
        <f t="shared" si="67"/>
        <v>#N/A</v>
      </c>
      <c r="F362" s="2">
        <v>1620324.407923162</v>
      </c>
      <c r="G362" s="2">
        <f t="shared" si="79"/>
        <v>638938.14285714284</v>
      </c>
      <c r="H362" s="2">
        <f t="shared" si="76"/>
        <v>199278450.12436908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3834148.4285714407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1655953.2472989261</v>
      </c>
      <c r="Q362" s="2">
        <f t="shared" si="80"/>
        <v>650000</v>
      </c>
      <c r="R362" s="2">
        <f t="shared" si="77"/>
        <v>202964180.95078018</v>
      </c>
      <c r="S362" s="2">
        <f t="shared" si="58"/>
        <v>638938.14285713434</v>
      </c>
      <c r="T362" s="2">
        <f t="shared" si="59"/>
        <v>11061.857142857276</v>
      </c>
      <c r="U362" s="2">
        <f t="shared" si="60"/>
        <v>650000</v>
      </c>
      <c r="V362" s="2">
        <f t="shared" si="78"/>
        <v>145607646.1243698</v>
      </c>
      <c r="W362" s="2">
        <f t="shared" si="61"/>
        <v>638938.14285713434</v>
      </c>
      <c r="X362" s="2">
        <f t="shared" si="51"/>
        <v>11061.857142865658</v>
      </c>
      <c r="Y362" s="2">
        <f t="shared" si="74"/>
        <v>57356534.826410353</v>
      </c>
      <c r="Z362" s="2" t="str">
        <f t="shared" si="52"/>
        <v>MEEP</v>
      </c>
      <c r="AA362" s="2">
        <f>IF(Z362="HERE",Y362,AA361+Graph!$G$1*1000)</f>
        <v>115016812.96926799</v>
      </c>
      <c r="AB362" s="2">
        <f t="shared" si="63"/>
        <v>420000</v>
      </c>
      <c r="AC362" s="2">
        <f t="shared" si="75"/>
        <v>54878429.838655025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292</v>
      </c>
      <c r="C363" s="7"/>
      <c r="D363" s="2" t="e">
        <f t="shared" si="55"/>
        <v>#N/A</v>
      </c>
      <c r="E363" s="2" t="e">
        <f t="shared" si="67"/>
        <v>#N/A</v>
      </c>
      <c r="F363" s="2">
        <v>1624338.724129647</v>
      </c>
      <c r="G363" s="2">
        <f t="shared" si="79"/>
        <v>638938.14285714284</v>
      </c>
      <c r="H363" s="2">
        <f t="shared" si="76"/>
        <v>199917388.26722622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3845210.285714298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1660070.0240096152</v>
      </c>
      <c r="Q363" s="2">
        <f t="shared" si="80"/>
        <v>650000</v>
      </c>
      <c r="R363" s="2">
        <f t="shared" si="77"/>
        <v>203614180.95078018</v>
      </c>
      <c r="S363" s="2">
        <f t="shared" si="58"/>
        <v>638938.14285713434</v>
      </c>
      <c r="T363" s="2">
        <f t="shared" si="59"/>
        <v>11061.857142857276</v>
      </c>
      <c r="U363" s="2">
        <f t="shared" si="60"/>
        <v>650000</v>
      </c>
      <c r="V363" s="2">
        <f t="shared" si="78"/>
        <v>146246584.26722693</v>
      </c>
      <c r="W363" s="2">
        <f t="shared" si="61"/>
        <v>638938.14285713434</v>
      </c>
      <c r="X363" s="2">
        <f t="shared" si="51"/>
        <v>11061.857142865658</v>
      </c>
      <c r="Y363" s="2">
        <f t="shared" si="74"/>
        <v>57367596.683553219</v>
      </c>
      <c r="Z363" s="2" t="str">
        <f t="shared" si="52"/>
        <v>MEEP</v>
      </c>
      <c r="AA363" s="2">
        <f>IF(Z363="HERE",Y363,AA362+Graph!$G$1*1000)</f>
        <v>115436812.96926799</v>
      </c>
      <c r="AB363" s="2">
        <f t="shared" si="63"/>
        <v>420000</v>
      </c>
      <c r="AC363" s="2">
        <f t="shared" si="75"/>
        <v>54878429.838655025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293</v>
      </c>
      <c r="C364" s="7"/>
      <c r="D364" s="2" t="e">
        <f t="shared" si="55"/>
        <v>#N/A</v>
      </c>
      <c r="E364" s="2" t="e">
        <f t="shared" si="67"/>
        <v>#N/A</v>
      </c>
      <c r="F364" s="2">
        <v>1628353.040336132</v>
      </c>
      <c r="G364" s="2">
        <f t="shared" si="79"/>
        <v>638938.14285714284</v>
      </c>
      <c r="H364" s="2">
        <f t="shared" si="76"/>
        <v>200556326.41008335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3856272.1428571553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1664186.8007202744</v>
      </c>
      <c r="Q364" s="2">
        <f t="shared" si="80"/>
        <v>650000</v>
      </c>
      <c r="R364" s="2">
        <f t="shared" si="77"/>
        <v>204264180.95078018</v>
      </c>
      <c r="S364" s="2">
        <f t="shared" si="58"/>
        <v>638938.14285713434</v>
      </c>
      <c r="T364" s="2">
        <f t="shared" si="59"/>
        <v>11061.857142857276</v>
      </c>
      <c r="U364" s="2">
        <f t="shared" si="60"/>
        <v>650000</v>
      </c>
      <c r="V364" s="2">
        <f t="shared" si="78"/>
        <v>146885522.41008407</v>
      </c>
      <c r="W364" s="2">
        <f t="shared" si="61"/>
        <v>638938.14285713434</v>
      </c>
      <c r="X364" s="2">
        <f t="shared" si="51"/>
        <v>11061.857142865658</v>
      </c>
      <c r="Y364" s="2">
        <f t="shared" si="74"/>
        <v>57378658.540696084</v>
      </c>
      <c r="Z364" s="2" t="str">
        <f t="shared" si="52"/>
        <v>MEEP</v>
      </c>
      <c r="AA364" s="2">
        <f>IF(Z364="HERE",Y364,AA363+Graph!$G$1*1000)</f>
        <v>115856812.96926799</v>
      </c>
      <c r="AB364" s="2">
        <f t="shared" si="63"/>
        <v>420000</v>
      </c>
      <c r="AC364" s="2">
        <f t="shared" si="75"/>
        <v>54878429.838655025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294</v>
      </c>
      <c r="C365" s="7"/>
      <c r="D365" s="2" t="e">
        <f t="shared" si="55"/>
        <v>#N/A</v>
      </c>
      <c r="E365" s="2" t="e">
        <f t="shared" si="67"/>
        <v>#N/A</v>
      </c>
      <c r="F365" s="2">
        <v>1632367.3565426171</v>
      </c>
      <c r="G365" s="2">
        <f t="shared" si="79"/>
        <v>638938.14285714284</v>
      </c>
      <c r="H365" s="2">
        <f t="shared" si="76"/>
        <v>201195264.55294049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3867334.0000000126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1668303.5774309635</v>
      </c>
      <c r="Q365" s="2">
        <f t="shared" si="80"/>
        <v>650000</v>
      </c>
      <c r="R365" s="2">
        <f t="shared" si="77"/>
        <v>204914180.95078018</v>
      </c>
      <c r="S365" s="2">
        <f t="shared" si="58"/>
        <v>638938.14285713434</v>
      </c>
      <c r="T365" s="2">
        <f t="shared" si="59"/>
        <v>11061.857142857276</v>
      </c>
      <c r="U365" s="2">
        <f t="shared" si="60"/>
        <v>650000</v>
      </c>
      <c r="V365" s="2">
        <f t="shared" si="78"/>
        <v>147524460.5529412</v>
      </c>
      <c r="W365" s="2">
        <f t="shared" si="61"/>
        <v>638938.14285713434</v>
      </c>
      <c r="X365" s="2">
        <f t="shared" si="51"/>
        <v>11061.857142865658</v>
      </c>
      <c r="Y365" s="2">
        <f t="shared" si="74"/>
        <v>57389720.39783895</v>
      </c>
      <c r="Z365" s="2" t="str">
        <f t="shared" si="52"/>
        <v>MEEP</v>
      </c>
      <c r="AA365" s="2">
        <f>IF(Z365="HERE",Y365,AA364+Graph!$G$1*1000)</f>
        <v>116276812.96926799</v>
      </c>
      <c r="AB365" s="2">
        <f t="shared" si="63"/>
        <v>420000</v>
      </c>
      <c r="AC365" s="2">
        <f t="shared" si="75"/>
        <v>54878429.838655025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295</v>
      </c>
      <c r="C366" s="7"/>
      <c r="D366" s="2" t="e">
        <f t="shared" si="55"/>
        <v>#N/A</v>
      </c>
      <c r="E366" s="2" t="e">
        <f t="shared" si="67"/>
        <v>#N/A</v>
      </c>
      <c r="F366" s="2">
        <v>1636381.6727491021</v>
      </c>
      <c r="G366" s="2">
        <f t="shared" si="79"/>
        <v>638938.14285714284</v>
      </c>
      <c r="H366" s="2">
        <f t="shared" si="76"/>
        <v>201834202.69579762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3878395.8571428698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1672420.3541416526</v>
      </c>
      <c r="Q366" s="2">
        <f t="shared" si="80"/>
        <v>650000</v>
      </c>
      <c r="R366" s="2">
        <f t="shared" si="77"/>
        <v>205564180.95078018</v>
      </c>
      <c r="S366" s="2">
        <f t="shared" si="58"/>
        <v>638938.14285713434</v>
      </c>
      <c r="T366" s="2">
        <f t="shared" si="59"/>
        <v>11061.857142857276</v>
      </c>
      <c r="U366" s="2">
        <f t="shared" si="60"/>
        <v>650000</v>
      </c>
      <c r="V366" s="2">
        <f t="shared" si="78"/>
        <v>148163398.69579834</v>
      </c>
      <c r="W366" s="2">
        <f t="shared" si="61"/>
        <v>638938.14285713434</v>
      </c>
      <c r="X366" s="2">
        <f t="shared" si="51"/>
        <v>11061.857142865658</v>
      </c>
      <c r="Y366" s="2">
        <f t="shared" si="74"/>
        <v>57400782.254981816</v>
      </c>
      <c r="Z366" s="2" t="str">
        <f t="shared" si="52"/>
        <v>MEEP</v>
      </c>
      <c r="AA366" s="2">
        <f>IF(Z366="HERE",Y366,AA365+Graph!$G$1*1000)</f>
        <v>116696812.96926799</v>
      </c>
      <c r="AB366" s="2">
        <f t="shared" si="63"/>
        <v>420000</v>
      </c>
      <c r="AC366" s="2">
        <f t="shared" si="75"/>
        <v>54878429.838655025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296</v>
      </c>
      <c r="C367" s="7"/>
      <c r="D367" s="2" t="e">
        <f t="shared" si="55"/>
        <v>#N/A</v>
      </c>
      <c r="E367" s="2" t="e">
        <f t="shared" si="67"/>
        <v>#N/A</v>
      </c>
      <c r="F367" s="2">
        <v>1640395.9889555871</v>
      </c>
      <c r="G367" s="2">
        <f t="shared" si="79"/>
        <v>638938.14285714284</v>
      </c>
      <c r="H367" s="2">
        <f t="shared" si="76"/>
        <v>202473140.83865476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3889457.7142857271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1676537.1308523417</v>
      </c>
      <c r="Q367" s="2">
        <f t="shared" si="80"/>
        <v>650000</v>
      </c>
      <c r="R367" s="2">
        <f t="shared" si="77"/>
        <v>206214180.95078018</v>
      </c>
      <c r="S367" s="2">
        <f t="shared" si="58"/>
        <v>638938.14285713434</v>
      </c>
      <c r="T367" s="2">
        <f t="shared" si="59"/>
        <v>11061.857142857276</v>
      </c>
      <c r="U367" s="2">
        <f t="shared" si="60"/>
        <v>650000</v>
      </c>
      <c r="V367" s="2">
        <f t="shared" si="78"/>
        <v>148802336.83865547</v>
      </c>
      <c r="W367" s="2">
        <f t="shared" si="61"/>
        <v>638938.14285713434</v>
      </c>
      <c r="X367" s="2">
        <f t="shared" si="51"/>
        <v>11061.857142865658</v>
      </c>
      <c r="Y367" s="2">
        <f t="shared" si="74"/>
        <v>57411844.112124681</v>
      </c>
      <c r="Z367" s="2" t="str">
        <f t="shared" si="52"/>
        <v>MEEP</v>
      </c>
      <c r="AA367" s="2">
        <f>IF(Z367="HERE",Y367,AA366+Graph!$G$1*1000)</f>
        <v>117116812.96926799</v>
      </c>
      <c r="AB367" s="2">
        <f t="shared" si="63"/>
        <v>420000</v>
      </c>
      <c r="AC367" s="2">
        <f t="shared" si="75"/>
        <v>54878429.838655025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297</v>
      </c>
      <c r="C368" s="7"/>
      <c r="D368" s="2" t="e">
        <f t="shared" si="55"/>
        <v>#N/A</v>
      </c>
      <c r="E368" s="2" t="e">
        <f t="shared" si="67"/>
        <v>#N/A</v>
      </c>
      <c r="F368" s="2">
        <v>1644410.3051620424</v>
      </c>
      <c r="G368" s="2">
        <f t="shared" si="79"/>
        <v>638938.14285714284</v>
      </c>
      <c r="H368" s="2">
        <f t="shared" si="76"/>
        <v>203112078.98151189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3900519.5714285844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1680653.9075630307</v>
      </c>
      <c r="Q368" s="2">
        <f t="shared" si="80"/>
        <v>650000</v>
      </c>
      <c r="R368" s="2">
        <f t="shared" si="77"/>
        <v>206864180.95078018</v>
      </c>
      <c r="S368" s="2">
        <f t="shared" si="58"/>
        <v>638938.14285713434</v>
      </c>
      <c r="T368" s="2">
        <f t="shared" si="59"/>
        <v>11061.857142857276</v>
      </c>
      <c r="U368" s="2">
        <f t="shared" si="60"/>
        <v>650000</v>
      </c>
      <c r="V368" s="2">
        <f t="shared" si="78"/>
        <v>149441274.98151261</v>
      </c>
      <c r="W368" s="2">
        <f t="shared" si="61"/>
        <v>638938.14285713434</v>
      </c>
      <c r="X368" s="2">
        <f t="shared" si="51"/>
        <v>11061.857142865658</v>
      </c>
      <c r="Y368" s="2">
        <f t="shared" si="74"/>
        <v>57422905.969267547</v>
      </c>
      <c r="Z368" s="2" t="str">
        <f t="shared" si="52"/>
        <v>MEEP</v>
      </c>
      <c r="AA368" s="2">
        <f>IF(Z368="HERE",Y368,AA367+Graph!$G$1*1000)</f>
        <v>117536812.96926799</v>
      </c>
      <c r="AB368" s="2">
        <f t="shared" si="63"/>
        <v>420000</v>
      </c>
      <c r="AC368" s="2">
        <f t="shared" si="75"/>
        <v>54878429.838655025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298</v>
      </c>
      <c r="C369" s="7"/>
      <c r="D369" s="2" t="e">
        <f t="shared" si="55"/>
        <v>#N/A</v>
      </c>
      <c r="E369" s="2" t="e">
        <f t="shared" si="67"/>
        <v>#N/A</v>
      </c>
      <c r="F369" s="2">
        <v>1648424.6213685274</v>
      </c>
      <c r="G369" s="2">
        <f t="shared" si="79"/>
        <v>638938.14285714284</v>
      </c>
      <c r="H369" s="2">
        <f t="shared" si="76"/>
        <v>203751017.12436903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3911581.4285714417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1684770.6842737198</v>
      </c>
      <c r="Q369" s="2">
        <f t="shared" si="80"/>
        <v>650000</v>
      </c>
      <c r="R369" s="2">
        <f t="shared" si="77"/>
        <v>207514180.95078018</v>
      </c>
      <c r="S369" s="2">
        <f t="shared" si="58"/>
        <v>638938.14285713434</v>
      </c>
      <c r="T369" s="2">
        <f t="shared" si="59"/>
        <v>11061.857142857276</v>
      </c>
      <c r="U369" s="2">
        <f t="shared" si="60"/>
        <v>650000</v>
      </c>
      <c r="V369" s="2">
        <f t="shared" si="78"/>
        <v>150080213.12436974</v>
      </c>
      <c r="W369" s="2">
        <f t="shared" si="61"/>
        <v>638938.14285713434</v>
      </c>
      <c r="X369" s="2">
        <f t="shared" si="51"/>
        <v>11061.857142865658</v>
      </c>
      <c r="Y369" s="2">
        <f t="shared" si="74"/>
        <v>57433967.826410413</v>
      </c>
      <c r="Z369" s="2" t="str">
        <f t="shared" si="52"/>
        <v>MEEP</v>
      </c>
      <c r="AA369" s="2">
        <f>IF(Z369="HERE",Y369,AA368+Graph!$G$1*1000)</f>
        <v>117956812.96926799</v>
      </c>
      <c r="AB369" s="2">
        <f t="shared" si="63"/>
        <v>420000</v>
      </c>
      <c r="AC369" s="2">
        <f t="shared" si="75"/>
        <v>54878429.838655025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299</v>
      </c>
      <c r="C370" s="7"/>
      <c r="D370" s="2" t="e">
        <f t="shared" si="55"/>
        <v>#N/A</v>
      </c>
      <c r="E370" s="2" t="e">
        <f t="shared" si="67"/>
        <v>#N/A</v>
      </c>
      <c r="F370" s="2">
        <v>1652438.9375750124</v>
      </c>
      <c r="G370" s="2">
        <f t="shared" si="79"/>
        <v>638938.14285714284</v>
      </c>
      <c r="H370" s="2">
        <f t="shared" si="76"/>
        <v>204389955.26722616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3922643.285714299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1688887.4609843791</v>
      </c>
      <c r="Q370" s="2">
        <f t="shared" si="80"/>
        <v>650000</v>
      </c>
      <c r="R370" s="2">
        <f t="shared" si="77"/>
        <v>208164180.95078018</v>
      </c>
      <c r="S370" s="2">
        <f t="shared" si="58"/>
        <v>638938.14285713434</v>
      </c>
      <c r="T370" s="2">
        <f t="shared" si="59"/>
        <v>11061.857142857276</v>
      </c>
      <c r="U370" s="2">
        <f t="shared" si="60"/>
        <v>650000</v>
      </c>
      <c r="V370" s="2">
        <f t="shared" si="78"/>
        <v>150719151.26722687</v>
      </c>
      <c r="W370" s="2">
        <f t="shared" si="61"/>
        <v>638938.14285713434</v>
      </c>
      <c r="X370" s="2">
        <f t="shared" si="51"/>
        <v>11061.857142865658</v>
      </c>
      <c r="Y370" s="2">
        <f t="shared" si="74"/>
        <v>57445029.683553278</v>
      </c>
      <c r="Z370" s="2" t="str">
        <f t="shared" si="52"/>
        <v>MEEP</v>
      </c>
      <c r="AA370" s="2">
        <f>IF(Z370="HERE",Y370,AA369+Graph!$G$1*1000)</f>
        <v>118376812.96926799</v>
      </c>
      <c r="AB370" s="2">
        <f t="shared" si="63"/>
        <v>420000</v>
      </c>
      <c r="AC370" s="2">
        <f t="shared" si="75"/>
        <v>54878429.838655025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300</v>
      </c>
      <c r="C371" s="7"/>
      <c r="D371" s="2" t="e">
        <f t="shared" si="55"/>
        <v>#N/A</v>
      </c>
      <c r="E371" s="2" t="e">
        <f t="shared" si="67"/>
        <v>#N/A</v>
      </c>
      <c r="F371" s="2">
        <v>1656453.2537814975</v>
      </c>
      <c r="G371" s="2">
        <f t="shared" si="79"/>
        <v>638938.14285714284</v>
      </c>
      <c r="H371" s="2">
        <f t="shared" si="76"/>
        <v>205028893.41008329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3933705.1428571562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1693004.2376950681</v>
      </c>
      <c r="Q371" s="2">
        <f t="shared" si="80"/>
        <v>650000</v>
      </c>
      <c r="R371" s="2">
        <f t="shared" si="77"/>
        <v>208814180.95078018</v>
      </c>
      <c r="S371" s="2">
        <f t="shared" si="58"/>
        <v>638938.14285713434</v>
      </c>
      <c r="T371" s="2">
        <f t="shared" si="59"/>
        <v>11061.857142857276</v>
      </c>
      <c r="U371" s="2">
        <f t="shared" si="60"/>
        <v>650000</v>
      </c>
      <c r="V371" s="2">
        <f t="shared" si="78"/>
        <v>151358089.41008401</v>
      </c>
      <c r="W371" s="2">
        <f t="shared" si="61"/>
        <v>638938.14285713434</v>
      </c>
      <c r="X371" s="2">
        <f t="shared" si="51"/>
        <v>11061.857142865658</v>
      </c>
      <c r="Y371" s="2">
        <f t="shared" si="74"/>
        <v>57456091.540696144</v>
      </c>
      <c r="Z371" s="2" t="str">
        <f t="shared" si="52"/>
        <v>MEEP</v>
      </c>
      <c r="AA371" s="2">
        <f>IF(Z371="HERE",Y371,AA370+Graph!$G$1*1000)</f>
        <v>118796812.96926799</v>
      </c>
      <c r="AB371" s="2">
        <f t="shared" si="63"/>
        <v>420000</v>
      </c>
      <c r="AC371" s="2">
        <f t="shared" si="75"/>
        <v>54878429.838655025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301</v>
      </c>
      <c r="C372" s="7"/>
      <c r="D372" s="2" t="e">
        <f t="shared" si="55"/>
        <v>#N/A</v>
      </c>
      <c r="E372" s="2" t="e">
        <f t="shared" si="67"/>
        <v>#N/A</v>
      </c>
      <c r="F372" s="2">
        <v>1660467.5699879825</v>
      </c>
      <c r="G372" s="2">
        <f t="shared" si="79"/>
        <v>638938.14285714284</v>
      </c>
      <c r="H372" s="2">
        <f t="shared" si="76"/>
        <v>205667831.55294043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3944767.0000000135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1697121.0144057572</v>
      </c>
      <c r="Q372" s="2">
        <f t="shared" si="80"/>
        <v>650000</v>
      </c>
      <c r="R372" s="2">
        <f t="shared" si="77"/>
        <v>209464180.95078018</v>
      </c>
      <c r="S372" s="2">
        <f t="shared" si="58"/>
        <v>638938.14285713434</v>
      </c>
      <c r="T372" s="2">
        <f t="shared" si="59"/>
        <v>11061.857142857276</v>
      </c>
      <c r="U372" s="2">
        <f t="shared" si="60"/>
        <v>650000</v>
      </c>
      <c r="V372" s="2">
        <f t="shared" si="78"/>
        <v>151997027.55294114</v>
      </c>
      <c r="W372" s="2">
        <f t="shared" si="61"/>
        <v>638938.14285713434</v>
      </c>
      <c r="X372" s="2">
        <f t="shared" si="51"/>
        <v>11061.857142865658</v>
      </c>
      <c r="Y372" s="2">
        <f t="shared" si="74"/>
        <v>57467153.39783901</v>
      </c>
      <c r="Z372" s="2" t="str">
        <f t="shared" si="52"/>
        <v>MEEP</v>
      </c>
      <c r="AA372" s="2">
        <f>IF(Z372="HERE",Y372,AA371+Graph!$G$1*1000)</f>
        <v>119216812.96926799</v>
      </c>
      <c r="AB372" s="2">
        <f t="shared" si="63"/>
        <v>420000</v>
      </c>
      <c r="AC372" s="2">
        <f t="shared" si="75"/>
        <v>54878429.838655025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302</v>
      </c>
      <c r="C373" s="7"/>
      <c r="D373" s="2" t="e">
        <f t="shared" si="55"/>
        <v>#N/A</v>
      </c>
      <c r="E373" s="2" t="e">
        <f t="shared" si="67"/>
        <v>#N/A</v>
      </c>
      <c r="F373" s="2">
        <v>1664481.8861944675</v>
      </c>
      <c r="G373" s="2">
        <f t="shared" si="79"/>
        <v>638938.14285714284</v>
      </c>
      <c r="H373" s="2">
        <f t="shared" si="76"/>
        <v>206306769.69579756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3955828.8571428708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1701237.7911164463</v>
      </c>
      <c r="Q373" s="2">
        <f t="shared" si="80"/>
        <v>650000</v>
      </c>
      <c r="R373" s="2">
        <f t="shared" si="77"/>
        <v>210114180.95078018</v>
      </c>
      <c r="S373" s="2">
        <f t="shared" si="58"/>
        <v>638938.14285713434</v>
      </c>
      <c r="T373" s="2">
        <f t="shared" si="59"/>
        <v>11061.857142857276</v>
      </c>
      <c r="U373" s="2">
        <f t="shared" si="60"/>
        <v>650000</v>
      </c>
      <c r="V373" s="2">
        <f t="shared" si="78"/>
        <v>152635965.69579828</v>
      </c>
      <c r="W373" s="2">
        <f t="shared" si="61"/>
        <v>638938.14285713434</v>
      </c>
      <c r="X373" s="2">
        <f t="shared" si="51"/>
        <v>11061.857142865658</v>
      </c>
      <c r="Y373" s="2">
        <f t="shared" si="74"/>
        <v>57478215.254981875</v>
      </c>
      <c r="Z373" s="2" t="str">
        <f t="shared" si="52"/>
        <v>MEEP</v>
      </c>
      <c r="AA373" s="2">
        <f>IF(Z373="HERE",Y373,AA372+Graph!$G$1*1000)</f>
        <v>119636812.96926799</v>
      </c>
      <c r="AB373" s="2">
        <f t="shared" si="63"/>
        <v>420000</v>
      </c>
      <c r="AC373" s="2">
        <f t="shared" si="75"/>
        <v>54878429.838655025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303</v>
      </c>
      <c r="C374" s="7"/>
      <c r="D374" s="2" t="e">
        <f t="shared" si="55"/>
        <v>#N/A</v>
      </c>
      <c r="E374" s="2" t="e">
        <f t="shared" si="67"/>
        <v>#N/A</v>
      </c>
      <c r="F374" s="2">
        <v>1668496.2024009526</v>
      </c>
      <c r="G374" s="2">
        <f t="shared" si="79"/>
        <v>638938.14285714284</v>
      </c>
      <c r="H374" s="2">
        <f t="shared" si="76"/>
        <v>206945707.8386547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3966890.7142857281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1705354.5678271353</v>
      </c>
      <c r="Q374" s="2">
        <f t="shared" si="80"/>
        <v>650000</v>
      </c>
      <c r="R374" s="2">
        <f t="shared" si="77"/>
        <v>210764180.95078018</v>
      </c>
      <c r="S374" s="2">
        <f t="shared" si="58"/>
        <v>638938.14285713434</v>
      </c>
      <c r="T374" s="2">
        <f t="shared" si="59"/>
        <v>11061.857142857276</v>
      </c>
      <c r="U374" s="2">
        <f t="shared" si="60"/>
        <v>650000</v>
      </c>
      <c r="V374" s="2">
        <f t="shared" si="78"/>
        <v>153274903.83865541</v>
      </c>
      <c r="W374" s="2">
        <f t="shared" si="61"/>
        <v>638938.14285713434</v>
      </c>
      <c r="X374" s="2">
        <f t="shared" si="51"/>
        <v>11061.857142865658</v>
      </c>
      <c r="Y374" s="2">
        <f t="shared" si="74"/>
        <v>57489277.112124741</v>
      </c>
      <c r="Z374" s="2" t="str">
        <f t="shared" si="52"/>
        <v>MEEP</v>
      </c>
      <c r="AA374" s="2">
        <f>IF(Z374="HERE",Y374,AA373+Graph!$G$1*1000)</f>
        <v>120056812.96926799</v>
      </c>
      <c r="AB374" s="2">
        <f t="shared" si="63"/>
        <v>420000</v>
      </c>
      <c r="AC374" s="2">
        <f t="shared" si="75"/>
        <v>54878429.838655025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304</v>
      </c>
      <c r="C375" s="7"/>
      <c r="D375" s="2" t="e">
        <f t="shared" si="55"/>
        <v>#N/A</v>
      </c>
      <c r="E375" s="2" t="e">
        <f t="shared" si="67"/>
        <v>#N/A</v>
      </c>
      <c r="F375" s="2">
        <v>1672510.5186074376</v>
      </c>
      <c r="G375" s="2">
        <f t="shared" si="79"/>
        <v>638938.14285714284</v>
      </c>
      <c r="H375" s="2">
        <f t="shared" si="76"/>
        <v>207584645.98151183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3977952.5714285853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1709471.3445378244</v>
      </c>
      <c r="Q375" s="2">
        <f t="shared" si="80"/>
        <v>650000</v>
      </c>
      <c r="R375" s="2">
        <f t="shared" si="77"/>
        <v>211414180.95078018</v>
      </c>
      <c r="S375" s="2">
        <f t="shared" si="58"/>
        <v>638938.14285713434</v>
      </c>
      <c r="T375" s="2">
        <f t="shared" si="59"/>
        <v>11061.857142857276</v>
      </c>
      <c r="U375" s="2">
        <f t="shared" si="60"/>
        <v>650000</v>
      </c>
      <c r="V375" s="2">
        <f t="shared" si="78"/>
        <v>153913841.98151255</v>
      </c>
      <c r="W375" s="2">
        <f t="shared" si="61"/>
        <v>638938.14285713434</v>
      </c>
      <c r="X375" s="2">
        <f t="shared" si="51"/>
        <v>11061.857142865658</v>
      </c>
      <c r="Y375" s="2">
        <f t="shared" si="74"/>
        <v>57500338.969267607</v>
      </c>
      <c r="Z375" s="2" t="str">
        <f t="shared" si="52"/>
        <v>MEEP</v>
      </c>
      <c r="AA375" s="2">
        <f>IF(Z375="HERE",Y375,AA374+Graph!$G$1*1000)</f>
        <v>120476812.96926799</v>
      </c>
      <c r="AB375" s="2">
        <f t="shared" si="63"/>
        <v>420000</v>
      </c>
      <c r="AC375" s="2">
        <f t="shared" si="75"/>
        <v>54878429.838655025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305</v>
      </c>
      <c r="C376" s="7"/>
      <c r="D376" s="2" t="e">
        <f t="shared" si="55"/>
        <v>#N/A</v>
      </c>
      <c r="E376" s="2" t="e">
        <f t="shared" si="67"/>
        <v>#N/A</v>
      </c>
      <c r="F376" s="2">
        <v>1676524.8348139226</v>
      </c>
      <c r="G376" s="2">
        <f t="shared" si="79"/>
        <v>638938.14285714284</v>
      </c>
      <c r="H376" s="2">
        <f t="shared" si="76"/>
        <v>208223584.12436897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3989014.4285714426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1713588.1212484837</v>
      </c>
      <c r="Q376" s="2">
        <f t="shared" si="80"/>
        <v>650000</v>
      </c>
      <c r="R376" s="2">
        <f t="shared" si="77"/>
        <v>212064180.95078018</v>
      </c>
      <c r="S376" s="2">
        <f t="shared" si="58"/>
        <v>638938.14285713434</v>
      </c>
      <c r="T376" s="2">
        <f t="shared" si="59"/>
        <v>11061.857142857276</v>
      </c>
      <c r="U376" s="2">
        <f t="shared" si="60"/>
        <v>650000</v>
      </c>
      <c r="V376" s="2">
        <f t="shared" si="78"/>
        <v>154552780.12436968</v>
      </c>
      <c r="W376" s="2">
        <f t="shared" si="61"/>
        <v>638938.14285713434</v>
      </c>
      <c r="X376" s="2">
        <f t="shared" si="51"/>
        <v>11061.857142865658</v>
      </c>
      <c r="Y376" s="2">
        <f t="shared" si="74"/>
        <v>57511400.826410472</v>
      </c>
      <c r="Z376" s="2" t="str">
        <f t="shared" si="52"/>
        <v>MEEP</v>
      </c>
      <c r="AA376" s="2">
        <f>IF(Z376="HERE",Y376,AA375+Graph!$G$1*1000)</f>
        <v>120896812.96926799</v>
      </c>
      <c r="AB376" s="2">
        <f t="shared" si="63"/>
        <v>420000</v>
      </c>
      <c r="AC376" s="2">
        <f t="shared" si="75"/>
        <v>54878429.838655025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306</v>
      </c>
      <c r="C377" s="7"/>
      <c r="D377" s="2" t="e">
        <f t="shared" si="55"/>
        <v>#N/A</v>
      </c>
      <c r="E377" s="2" t="e">
        <f t="shared" si="67"/>
        <v>#N/A</v>
      </c>
      <c r="F377" s="2">
        <v>1680539.1510204077</v>
      </c>
      <c r="G377" s="2">
        <f t="shared" si="79"/>
        <v>638938.14285714284</v>
      </c>
      <c r="H377" s="2">
        <f t="shared" si="76"/>
        <v>208862522.2672261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4000076.2857142999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1717704.8979591727</v>
      </c>
      <c r="Q377" s="2">
        <f t="shared" si="80"/>
        <v>650000</v>
      </c>
      <c r="R377" s="2">
        <f t="shared" si="77"/>
        <v>212714180.95078018</v>
      </c>
      <c r="S377" s="2">
        <f t="shared" si="58"/>
        <v>638938.14285713434</v>
      </c>
      <c r="T377" s="2">
        <f t="shared" si="59"/>
        <v>11061.857142857276</v>
      </c>
      <c r="U377" s="2">
        <f t="shared" si="60"/>
        <v>650000</v>
      </c>
      <c r="V377" s="2">
        <f t="shared" si="78"/>
        <v>155191718.26722682</v>
      </c>
      <c r="W377" s="2">
        <f t="shared" si="61"/>
        <v>638938.14285713434</v>
      </c>
      <c r="X377" s="2">
        <f t="shared" si="51"/>
        <v>11061.857142865658</v>
      </c>
      <c r="Y377" s="2">
        <f t="shared" si="74"/>
        <v>57522462.683553338</v>
      </c>
      <c r="Z377" s="2" t="str">
        <f t="shared" si="52"/>
        <v>MEEP</v>
      </c>
      <c r="AA377" s="2">
        <f>IF(Z377="HERE",Y377,AA376+Graph!$G$1*1000)</f>
        <v>121316812.96926799</v>
      </c>
      <c r="AB377" s="2">
        <f t="shared" si="63"/>
        <v>420000</v>
      </c>
      <c r="AC377" s="2">
        <f t="shared" si="75"/>
        <v>54878429.838655025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307</v>
      </c>
      <c r="C378" s="7"/>
      <c r="D378" s="2" t="e">
        <f t="shared" si="55"/>
        <v>#N/A</v>
      </c>
      <c r="E378" s="2" t="e">
        <f t="shared" si="67"/>
        <v>#N/A</v>
      </c>
      <c r="F378" s="2">
        <v>1684553.4672268927</v>
      </c>
      <c r="G378" s="2">
        <f t="shared" si="79"/>
        <v>638938.14285714284</v>
      </c>
      <c r="H378" s="2">
        <f t="shared" si="76"/>
        <v>209501460.41008323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4011138.1428571572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1721821.6746698618</v>
      </c>
      <c r="Q378" s="2">
        <f t="shared" si="80"/>
        <v>650000</v>
      </c>
      <c r="R378" s="2">
        <f t="shared" si="77"/>
        <v>213364180.95078018</v>
      </c>
      <c r="S378" s="2">
        <f t="shared" si="58"/>
        <v>638938.14285713434</v>
      </c>
      <c r="T378" s="2">
        <f t="shared" si="59"/>
        <v>11061.857142857276</v>
      </c>
      <c r="U378" s="2">
        <f t="shared" si="60"/>
        <v>650000</v>
      </c>
      <c r="V378" s="2">
        <f t="shared" si="78"/>
        <v>155830656.41008395</v>
      </c>
      <c r="W378" s="2">
        <f t="shared" si="61"/>
        <v>638938.14285713434</v>
      </c>
      <c r="X378" s="2">
        <f t="shared" si="51"/>
        <v>11061.857142865658</v>
      </c>
      <c r="Y378" s="2">
        <f t="shared" si="74"/>
        <v>57533524.540696204</v>
      </c>
      <c r="Z378" s="2" t="str">
        <f t="shared" si="52"/>
        <v>MEEP</v>
      </c>
      <c r="AA378" s="2">
        <f>IF(Z378="HERE",Y378,AA377+Graph!$G$1*1000)</f>
        <v>121736812.96926799</v>
      </c>
      <c r="AB378" s="2">
        <f t="shared" si="63"/>
        <v>420000</v>
      </c>
      <c r="AC378" s="2">
        <f t="shared" si="75"/>
        <v>54878429.838655025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308</v>
      </c>
      <c r="C379" s="7"/>
      <c r="D379" s="2" t="e">
        <f t="shared" si="55"/>
        <v>#N/A</v>
      </c>
      <c r="E379" s="2" t="e">
        <f t="shared" si="67"/>
        <v>#N/A</v>
      </c>
      <c r="F379" s="2">
        <v>1688567.7834333777</v>
      </c>
      <c r="G379" s="2">
        <f t="shared" si="79"/>
        <v>638938.14285714284</v>
      </c>
      <c r="H379" s="2">
        <f t="shared" si="76"/>
        <v>210140398.55294037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4022200.0000000144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1725938.4513805509</v>
      </c>
      <c r="Q379" s="2">
        <f t="shared" si="80"/>
        <v>650000</v>
      </c>
      <c r="R379" s="2">
        <f t="shared" si="77"/>
        <v>214014180.95078018</v>
      </c>
      <c r="S379" s="2">
        <f t="shared" si="58"/>
        <v>638938.14285713434</v>
      </c>
      <c r="T379" s="2">
        <f t="shared" si="59"/>
        <v>11061.857142857276</v>
      </c>
      <c r="U379" s="2">
        <f t="shared" si="60"/>
        <v>650000</v>
      </c>
      <c r="V379" s="2">
        <f t="shared" si="78"/>
        <v>156469594.55294108</v>
      </c>
      <c r="W379" s="2">
        <f t="shared" si="61"/>
        <v>638938.14285713434</v>
      </c>
      <c r="X379" s="2">
        <f t="shared" si="51"/>
        <v>11061.857142865658</v>
      </c>
      <c r="Y379" s="2">
        <f t="shared" si="74"/>
        <v>57544586.397839069</v>
      </c>
      <c r="Z379" s="2" t="str">
        <f t="shared" si="52"/>
        <v>MEEP</v>
      </c>
      <c r="AA379" s="2">
        <f>IF(Z379="HERE",Y379,AA378+Graph!$G$1*1000)</f>
        <v>122156812.96926799</v>
      </c>
      <c r="AB379" s="2">
        <f t="shared" si="63"/>
        <v>420000</v>
      </c>
      <c r="AC379" s="2">
        <f t="shared" si="75"/>
        <v>54878429.838655025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309</v>
      </c>
      <c r="C380" s="7"/>
      <c r="D380" s="2" t="e">
        <f t="shared" si="55"/>
        <v>#N/A</v>
      </c>
      <c r="E380" s="2" t="e">
        <f t="shared" si="67"/>
        <v>#N/A</v>
      </c>
      <c r="F380" s="2">
        <v>1692582.099639833</v>
      </c>
      <c r="G380" s="2">
        <f t="shared" si="79"/>
        <v>638938.14285714284</v>
      </c>
      <c r="H380" s="2">
        <f t="shared" si="76"/>
        <v>210779336.6957975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4033261.8571428717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1730055.2280912399</v>
      </c>
      <c r="Q380" s="2">
        <f t="shared" si="80"/>
        <v>650000</v>
      </c>
      <c r="R380" s="2">
        <f t="shared" si="77"/>
        <v>214664180.95078018</v>
      </c>
      <c r="S380" s="2">
        <f t="shared" si="58"/>
        <v>638938.14285713434</v>
      </c>
      <c r="T380" s="2">
        <f t="shared" si="59"/>
        <v>11061.857142857276</v>
      </c>
      <c r="U380" s="2">
        <f t="shared" si="60"/>
        <v>650000</v>
      </c>
      <c r="V380" s="2">
        <f t="shared" si="78"/>
        <v>157108532.69579822</v>
      </c>
      <c r="W380" s="2">
        <f t="shared" si="61"/>
        <v>638938.14285713434</v>
      </c>
      <c r="X380" s="2">
        <f t="shared" si="51"/>
        <v>11061.857142865658</v>
      </c>
      <c r="Y380" s="2">
        <f t="shared" si="74"/>
        <v>57555648.254981935</v>
      </c>
      <c r="Z380" s="2" t="str">
        <f t="shared" si="52"/>
        <v>MEEP</v>
      </c>
      <c r="AA380" s="2">
        <f>IF(Z380="HERE",Y380,AA379+Graph!$G$1*1000)</f>
        <v>122576812.96926799</v>
      </c>
      <c r="AB380" s="2">
        <f t="shared" si="63"/>
        <v>420000</v>
      </c>
      <c r="AC380" s="2">
        <f t="shared" si="75"/>
        <v>54878429.838655025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310</v>
      </c>
      <c r="C381" s="7"/>
      <c r="D381" s="2" t="e">
        <f t="shared" si="55"/>
        <v>#N/A</v>
      </c>
      <c r="E381" s="2" t="e">
        <f t="shared" si="67"/>
        <v>#N/A</v>
      </c>
      <c r="F381" s="2">
        <v>1696596.415846318</v>
      </c>
      <c r="G381" s="2">
        <f t="shared" si="79"/>
        <v>638938.14285714284</v>
      </c>
      <c r="H381" s="2">
        <f t="shared" si="76"/>
        <v>211418274.83865464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4044323.714285729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1734172.004801929</v>
      </c>
      <c r="Q381" s="2">
        <f t="shared" si="80"/>
        <v>650000</v>
      </c>
      <c r="R381" s="2">
        <f t="shared" si="77"/>
        <v>215314180.95078018</v>
      </c>
      <c r="S381" s="2">
        <f t="shared" si="58"/>
        <v>638938.14285713434</v>
      </c>
      <c r="T381" s="2">
        <f t="shared" si="59"/>
        <v>11061.857142857276</v>
      </c>
      <c r="U381" s="2">
        <f t="shared" si="60"/>
        <v>650000</v>
      </c>
      <c r="V381" s="2">
        <f t="shared" si="78"/>
        <v>157747470.83865535</v>
      </c>
      <c r="W381" s="2">
        <f t="shared" si="61"/>
        <v>638938.14285713434</v>
      </c>
      <c r="X381" s="2">
        <f t="shared" si="51"/>
        <v>11061.857142865658</v>
      </c>
      <c r="Y381" s="2">
        <f t="shared" si="74"/>
        <v>57566710.112124801</v>
      </c>
      <c r="Z381" s="2" t="str">
        <f t="shared" si="52"/>
        <v>MEEP</v>
      </c>
      <c r="AA381" s="2">
        <f>IF(Z381="HERE",Y381,AA380+Graph!$G$1*1000)</f>
        <v>122996812.96926799</v>
      </c>
      <c r="AB381" s="2">
        <f t="shared" si="63"/>
        <v>420000</v>
      </c>
      <c r="AC381" s="2">
        <f t="shared" si="75"/>
        <v>54878429.838655025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311</v>
      </c>
      <c r="C382" s="7"/>
      <c r="D382" s="2" t="e">
        <f t="shared" si="55"/>
        <v>#N/A</v>
      </c>
      <c r="E382" s="2" t="e">
        <f t="shared" si="67"/>
        <v>#N/A</v>
      </c>
      <c r="F382" s="2">
        <v>1700610.732052803</v>
      </c>
      <c r="G382" s="2">
        <f t="shared" si="79"/>
        <v>638938.14285714284</v>
      </c>
      <c r="H382" s="2">
        <f t="shared" si="76"/>
        <v>212057212.98151177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4055385.5714285863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1738288.7815125883</v>
      </c>
      <c r="Q382" s="2">
        <f t="shared" si="80"/>
        <v>650000</v>
      </c>
      <c r="R382" s="2">
        <f t="shared" si="77"/>
        <v>215964180.95078018</v>
      </c>
      <c r="S382" s="2">
        <f t="shared" si="58"/>
        <v>638938.14285713434</v>
      </c>
      <c r="T382" s="2">
        <f t="shared" si="59"/>
        <v>11061.857142857276</v>
      </c>
      <c r="U382" s="2">
        <f t="shared" si="60"/>
        <v>650000</v>
      </c>
      <c r="V382" s="2">
        <f t="shared" si="78"/>
        <v>158386408.98151249</v>
      </c>
      <c r="W382" s="2">
        <f t="shared" si="61"/>
        <v>638938.14285713434</v>
      </c>
      <c r="X382" s="2">
        <f t="shared" si="51"/>
        <v>11061.857142865658</v>
      </c>
      <c r="Y382" s="2">
        <f t="shared" si="74"/>
        <v>57577771.969267666</v>
      </c>
      <c r="Z382" s="2" t="str">
        <f t="shared" si="52"/>
        <v>MEEP</v>
      </c>
      <c r="AA382" s="2">
        <f>IF(Z382="HERE",Y382,AA381+Graph!$G$1*1000)</f>
        <v>123416812.96926799</v>
      </c>
      <c r="AB382" s="2">
        <f t="shared" si="63"/>
        <v>420000</v>
      </c>
      <c r="AC382" s="2">
        <f t="shared" si="75"/>
        <v>54878429.838655025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312</v>
      </c>
      <c r="C383" s="7"/>
      <c r="D383" s="2" t="e">
        <f t="shared" si="55"/>
        <v>#N/A</v>
      </c>
      <c r="E383" s="2" t="e">
        <f t="shared" si="67"/>
        <v>#N/A</v>
      </c>
      <c r="F383" s="2">
        <v>1704625.0482592881</v>
      </c>
      <c r="G383" s="2">
        <f t="shared" si="79"/>
        <v>638938.14285714284</v>
      </c>
      <c r="H383" s="2">
        <f t="shared" si="76"/>
        <v>212696151.12436891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4066447.4285714435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1742405.5582232773</v>
      </c>
      <c r="Q383" s="2">
        <f t="shared" si="80"/>
        <v>650000</v>
      </c>
      <c r="R383" s="2">
        <f t="shared" si="77"/>
        <v>216614180.95078018</v>
      </c>
      <c r="S383" s="2">
        <f t="shared" si="58"/>
        <v>638938.14285713434</v>
      </c>
      <c r="T383" s="2">
        <f t="shared" si="59"/>
        <v>11061.857142857276</v>
      </c>
      <c r="U383" s="2">
        <f t="shared" si="60"/>
        <v>650000</v>
      </c>
      <c r="V383" s="2">
        <f t="shared" si="78"/>
        <v>159025347.12436962</v>
      </c>
      <c r="W383" s="2">
        <f t="shared" si="61"/>
        <v>638938.14285713434</v>
      </c>
      <c r="X383" s="2">
        <f t="shared" si="51"/>
        <v>11061.857142865658</v>
      </c>
      <c r="Y383" s="2">
        <f t="shared" si="74"/>
        <v>57588833.826410532</v>
      </c>
      <c r="Z383" s="2" t="str">
        <f t="shared" si="52"/>
        <v>MEEP</v>
      </c>
      <c r="AA383" s="2">
        <f>IF(Z383="HERE",Y383,AA382+Graph!$G$1*1000)</f>
        <v>123836812.96926799</v>
      </c>
      <c r="AB383" s="2">
        <f t="shared" si="63"/>
        <v>420000</v>
      </c>
      <c r="AC383" s="2">
        <f t="shared" si="75"/>
        <v>54878429.838655025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313</v>
      </c>
      <c r="C384" s="7"/>
      <c r="D384" s="2" t="e">
        <f t="shared" si="55"/>
        <v>#N/A</v>
      </c>
      <c r="E384" s="2" t="e">
        <f t="shared" si="67"/>
        <v>#N/A</v>
      </c>
      <c r="F384" s="2">
        <v>1708639.3644657731</v>
      </c>
      <c r="G384" s="2">
        <f t="shared" si="79"/>
        <v>638938.14285714284</v>
      </c>
      <c r="H384" s="2">
        <f t="shared" si="76"/>
        <v>213335089.26722604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4077509.2857143008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1746522.3349339664</v>
      </c>
      <c r="Q384" s="2">
        <f t="shared" si="80"/>
        <v>650000</v>
      </c>
      <c r="R384" s="2">
        <f t="shared" si="77"/>
        <v>217264180.95078018</v>
      </c>
      <c r="S384" s="2">
        <f t="shared" si="58"/>
        <v>638938.14285713434</v>
      </c>
      <c r="T384" s="2">
        <f t="shared" si="59"/>
        <v>11061.857142857276</v>
      </c>
      <c r="U384" s="2">
        <f t="shared" si="60"/>
        <v>650000</v>
      </c>
      <c r="V384" s="2">
        <f t="shared" si="78"/>
        <v>159664285.26722676</v>
      </c>
      <c r="W384" s="2">
        <f t="shared" si="61"/>
        <v>638938.14285713434</v>
      </c>
      <c r="X384" s="2">
        <f t="shared" si="51"/>
        <v>11061.857142865658</v>
      </c>
      <c r="Y384" s="2">
        <f t="shared" si="74"/>
        <v>57599895.683553398</v>
      </c>
      <c r="Z384" s="2" t="str">
        <f t="shared" si="52"/>
        <v>MEEP</v>
      </c>
      <c r="AA384" s="2">
        <f>IF(Z384="HERE",Y384,AA383+Graph!$G$1*1000)</f>
        <v>124256812.96926799</v>
      </c>
      <c r="AB384" s="2">
        <f t="shared" si="63"/>
        <v>420000</v>
      </c>
      <c r="AC384" s="2">
        <f t="shared" si="75"/>
        <v>54878429.838655025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314</v>
      </c>
      <c r="C385" s="7"/>
      <c r="D385" s="2" t="e">
        <f t="shared" si="55"/>
        <v>#N/A</v>
      </c>
      <c r="E385" s="2" t="e">
        <f t="shared" si="67"/>
        <v>#N/A</v>
      </c>
      <c r="F385" s="2">
        <v>1712653.6806722581</v>
      </c>
      <c r="G385" s="2">
        <f t="shared" si="79"/>
        <v>638938.14285714284</v>
      </c>
      <c r="H385" s="2">
        <f t="shared" si="76"/>
        <v>213974027.41008317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4088571.1428571581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1750639.1116446555</v>
      </c>
      <c r="Q385" s="2">
        <f t="shared" si="80"/>
        <v>650000</v>
      </c>
      <c r="R385" s="2">
        <f t="shared" si="77"/>
        <v>217914180.95078018</v>
      </c>
      <c r="S385" s="2">
        <f t="shared" si="58"/>
        <v>638938.14285713434</v>
      </c>
      <c r="T385" s="2">
        <f t="shared" si="59"/>
        <v>11061.857142857276</v>
      </c>
      <c r="U385" s="2">
        <f t="shared" si="60"/>
        <v>650000</v>
      </c>
      <c r="V385" s="2">
        <f t="shared" si="78"/>
        <v>160303223.41008389</v>
      </c>
      <c r="W385" s="2">
        <f t="shared" si="61"/>
        <v>638938.14285713434</v>
      </c>
      <c r="X385" s="2">
        <f t="shared" si="51"/>
        <v>11061.857142865658</v>
      </c>
      <c r="Y385" s="2">
        <f t="shared" si="74"/>
        <v>57610957.540696263</v>
      </c>
      <c r="Z385" s="2" t="str">
        <f t="shared" si="52"/>
        <v>MEEP</v>
      </c>
      <c r="AA385" s="2">
        <f>IF(Z385="HERE",Y385,AA384+Graph!$G$1*1000)</f>
        <v>124676812.96926799</v>
      </c>
      <c r="AB385" s="2">
        <f t="shared" si="63"/>
        <v>420000</v>
      </c>
      <c r="AC385" s="2">
        <f t="shared" si="75"/>
        <v>54878429.838655025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2:I385">
    <cfRule type="cellIs" dxfId="79" priority="22" operator="greaterThan">
      <formula>0</formula>
    </cfRule>
  </conditionalFormatting>
  <conditionalFormatting sqref="C31:C64 C117:C385 C72:C114">
    <cfRule type="cellIs" dxfId="78" priority="23" operator="greaterThan">
      <formula>0</formula>
    </cfRule>
  </conditionalFormatting>
  <conditionalFormatting sqref="C31:C64 C117:C385 C72:C114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77" priority="25" operator="greaterThan">
      <formula>0</formula>
    </cfRule>
  </conditionalFormatting>
  <conditionalFormatting sqref="C115">
    <cfRule type="cellIs" dxfId="76" priority="26" operator="greaterThan">
      <formula>0</formula>
    </cfRule>
  </conditionalFormatting>
  <conditionalFormatting sqref="C65">
    <cfRule type="cellIs" dxfId="75" priority="20" operator="greaterThan">
      <formula>0</formula>
    </cfRule>
  </conditionalFormatting>
  <conditionalFormatting sqref="C65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74" priority="19" operator="greaterThan">
      <formula>0</formula>
    </cfRule>
  </conditionalFormatting>
  <conditionalFormatting sqref="C66">
    <cfRule type="cellIs" dxfId="73" priority="17" operator="greaterThan">
      <formula>0</formula>
    </cfRule>
  </conditionalFormatting>
  <conditionalFormatting sqref="C66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72" priority="16" operator="greaterThan">
      <formula>0</formula>
    </cfRule>
  </conditionalFormatting>
  <conditionalFormatting sqref="C67">
    <cfRule type="cellIs" dxfId="71" priority="14" operator="greaterThan">
      <formula>0</formula>
    </cfRule>
  </conditionalFormatting>
  <conditionalFormatting sqref="C67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70" priority="13" operator="greaterThan">
      <formula>0</formula>
    </cfRule>
  </conditionalFormatting>
  <conditionalFormatting sqref="C68">
    <cfRule type="cellIs" dxfId="69" priority="11" operator="greaterThan">
      <formula>0</formula>
    </cfRule>
  </conditionalFormatting>
  <conditionalFormatting sqref="C68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68" priority="10" operator="greaterThan">
      <formula>0</formula>
    </cfRule>
  </conditionalFormatting>
  <conditionalFormatting sqref="C69">
    <cfRule type="cellIs" dxfId="67" priority="8" operator="greaterThan">
      <formula>0</formula>
    </cfRule>
  </conditionalFormatting>
  <conditionalFormatting sqref="C6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66" priority="7" operator="greaterThan">
      <formula>0</formula>
    </cfRule>
  </conditionalFormatting>
  <conditionalFormatting sqref="C70">
    <cfRule type="cellIs" dxfId="65" priority="5" operator="greaterThan">
      <formula>0</formula>
    </cfRule>
  </conditionalFormatting>
  <conditionalFormatting sqref="C70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64" priority="4" operator="greaterThan">
      <formula>0</formula>
    </cfRule>
  </conditionalFormatting>
  <conditionalFormatting sqref="C71">
    <cfRule type="cellIs" dxfId="11" priority="2" operator="greaterThan">
      <formula>0</formula>
    </cfRule>
  </conditionalFormatting>
  <conditionalFormatting sqref="C7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topLeftCell="A40" workbookViewId="0">
      <selection activeCell="I71" sqref="I71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73</v>
      </c>
      <c r="O1" s="2" t="s">
        <v>11</v>
      </c>
      <c r="P1" s="2" t="s">
        <v>12</v>
      </c>
      <c r="Q1" s="25" t="s">
        <v>81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56</v>
      </c>
      <c r="AE1" s="2" t="s">
        <v>23</v>
      </c>
      <c r="AF1" s="21" t="s">
        <v>57</v>
      </c>
      <c r="AG1" s="21" t="s">
        <v>58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-69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-68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-67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-66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-65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-64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-63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-62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-61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-60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-59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-58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-57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-56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-55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-54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-53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-52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-51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-50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-49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-48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-47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-46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-45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-44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-43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-42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-41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-40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SUM((700000-LOOKUP(2,1/(ISNUMBER($K$1:$K$194)),$K$1:$K$194))/1000)</f>
        <v>688.93814285714279</v>
      </c>
    </row>
    <row r="32" spans="1:37" ht="15" x14ac:dyDescent="0.25">
      <c r="A32" s="1">
        <v>44208</v>
      </c>
      <c r="B32" s="2">
        <f t="shared" si="0"/>
        <v>-39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-38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-37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-36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-35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-34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315671.64081633091</v>
      </c>
      <c r="G37" s="2">
        <f>IF(F37&gt;700000,$AK$31*1000,F37)</f>
        <v>315671.64081633091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318000.81632652879</v>
      </c>
      <c r="Q37" s="2">
        <f>IF(P37&gt;700000,700000,P37)</f>
        <v>318000.81632652879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-33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319685.95702278614</v>
      </c>
      <c r="G38" s="2">
        <f t="shared" ref="G38:G101" si="25">IF(F38&gt;700000,$AK$31*1000,F38)</f>
        <v>319685.95702278614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322117.59303721786</v>
      </c>
      <c r="Q38" s="2">
        <f t="shared" ref="Q38:Q101" si="26">IF(P38&gt;700000,700000,P38)</f>
        <v>322117.59303721786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-32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323700.27322927117</v>
      </c>
      <c r="G39" s="2">
        <f t="shared" si="25"/>
        <v>323700.27322927117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326234.36974790692</v>
      </c>
      <c r="Q39" s="2">
        <f t="shared" si="26"/>
        <v>326234.36974790692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-31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327714.58943575621</v>
      </c>
      <c r="G40" s="2">
        <f t="shared" si="25"/>
        <v>327714.58943575621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330351.14645856619</v>
      </c>
      <c r="Q40" s="2">
        <f t="shared" si="26"/>
        <v>330351.14645856619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-30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331728.90564224124</v>
      </c>
      <c r="G41" s="2">
        <f t="shared" si="25"/>
        <v>331728.90564224124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334467.92316925526</v>
      </c>
      <c r="Q41" s="2">
        <f t="shared" si="26"/>
        <v>334467.92316925526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-29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335743.22184872627</v>
      </c>
      <c r="G42" s="2">
        <f t="shared" si="25"/>
        <v>335743.22184872627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338584.69987994432</v>
      </c>
      <c r="Q42" s="2">
        <f t="shared" si="26"/>
        <v>338584.69987994432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-28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339757.53805521131</v>
      </c>
      <c r="G43" s="2">
        <f t="shared" si="25"/>
        <v>339757.53805521131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342701.47659063339</v>
      </c>
      <c r="Q43" s="2">
        <f t="shared" si="26"/>
        <v>342701.47659063339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-27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343771.85426169634</v>
      </c>
      <c r="G44" s="2">
        <f t="shared" si="25"/>
        <v>343771.85426169634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346818.25330132246</v>
      </c>
      <c r="Q44" s="2">
        <f t="shared" si="26"/>
        <v>346818.25330132246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-26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347786.17046818137</v>
      </c>
      <c r="G45" s="2">
        <f t="shared" si="25"/>
        <v>347786.17046818137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350935.03001201153</v>
      </c>
      <c r="Q45" s="2">
        <f t="shared" si="26"/>
        <v>350935.03001201153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-25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351800.4866746664</v>
      </c>
      <c r="G46" s="2">
        <f t="shared" si="25"/>
        <v>351800.4866746664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355051.8067227006</v>
      </c>
      <c r="Q46" s="2">
        <f t="shared" si="26"/>
        <v>355051.8067227006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-24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355814.80288115144</v>
      </c>
      <c r="G47" s="2">
        <f t="shared" si="25"/>
        <v>355814.80288115144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359168.58343335986</v>
      </c>
      <c r="Q47" s="2">
        <f t="shared" si="26"/>
        <v>359168.58343335986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-23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5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363285.36014404893</v>
      </c>
      <c r="Q48" s="2">
        <f t="shared" si="26"/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-22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363843.4352941215</v>
      </c>
      <c r="G49" s="2">
        <f t="shared" si="25"/>
        <v>363843.4352941215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367402.136854738</v>
      </c>
      <c r="Q49" s="2">
        <f t="shared" si="26"/>
        <v>367402.136854738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-21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367857.75150060654</v>
      </c>
      <c r="G50" s="2">
        <f t="shared" si="25"/>
        <v>367857.75150060654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371518.91356542706</v>
      </c>
      <c r="Q50" s="2">
        <f t="shared" si="26"/>
        <v>371518.91356542706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-20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371872.06770706177</v>
      </c>
      <c r="G51" s="2">
        <f t="shared" si="25"/>
        <v>371872.06770706177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375635.69027611613</v>
      </c>
      <c r="Q51" s="2">
        <f t="shared" si="26"/>
        <v>375635.69027611613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-19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375886.3839135468</v>
      </c>
      <c r="G52" s="2">
        <f t="shared" si="25"/>
        <v>375886.3839135468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379752.4669868052</v>
      </c>
      <c r="Q52" s="2">
        <f t="shared" si="26"/>
        <v>379752.4669868052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-18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379900.70012003183</v>
      </c>
      <c r="G53" s="2">
        <f t="shared" si="25"/>
        <v>379900.70012003183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383869.24369746447</v>
      </c>
      <c r="Q53" s="2">
        <f t="shared" si="26"/>
        <v>383869.24369746447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-17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383915.01632651687</v>
      </c>
      <c r="G54" s="2">
        <f t="shared" si="25"/>
        <v>383915.01632651687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387986.02040815353</v>
      </c>
      <c r="Q54" s="2">
        <f t="shared" si="26"/>
        <v>387986.02040815353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-16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387929.3325330019</v>
      </c>
      <c r="G55" s="2">
        <f t="shared" si="25"/>
        <v>387929.3325330019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392102.7971188426</v>
      </c>
      <c r="Q55" s="2">
        <f t="shared" si="26"/>
        <v>392102.7971188426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-15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391943.64873948693</v>
      </c>
      <c r="G56" s="2">
        <f t="shared" si="25"/>
        <v>391943.64873948693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396219.57382953167</v>
      </c>
      <c r="Q56" s="2">
        <f t="shared" si="26"/>
        <v>396219.57382953167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-14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395957.96494597197</v>
      </c>
      <c r="G57" s="2">
        <f t="shared" si="25"/>
        <v>395957.96494597197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400336.35054022074</v>
      </c>
      <c r="Q57" s="2">
        <f t="shared" si="26"/>
        <v>400336.35054022074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-13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399972.281152457</v>
      </c>
      <c r="G58" s="2">
        <f t="shared" si="25"/>
        <v>399972.281152457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404453.12725090981</v>
      </c>
      <c r="Q58" s="2">
        <f t="shared" si="26"/>
        <v>404453.12725090981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-12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403986.59735894203</v>
      </c>
      <c r="G59" s="2">
        <f t="shared" si="25"/>
        <v>403986.59735894203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408569.90396156907</v>
      </c>
      <c r="Q59" s="2">
        <f t="shared" si="26"/>
        <v>408569.90396156907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-11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408000.91356542706</v>
      </c>
      <c r="G60" s="2">
        <f t="shared" si="25"/>
        <v>408000.91356542706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412686.68067225814</v>
      </c>
      <c r="Q60" s="2">
        <f t="shared" si="26"/>
        <v>412686.68067225814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-10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412015.2297719121</v>
      </c>
      <c r="G61" s="2">
        <f t="shared" si="25"/>
        <v>412015.2297719121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416803.45738294721</v>
      </c>
      <c r="Q61" s="2">
        <f t="shared" si="26"/>
        <v>416803.45738294721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-9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416029.54597839713</v>
      </c>
      <c r="G62" s="2">
        <f t="shared" si="25"/>
        <v>416029.54597839713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420920.23409363627</v>
      </c>
      <c r="Q62" s="2">
        <f t="shared" si="26"/>
        <v>420920.23409363627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-8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420043.86218485236</v>
      </c>
      <c r="G63" s="2">
        <f t="shared" si="25"/>
        <v>420043.86218485236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425037.01080432534</v>
      </c>
      <c r="Q63" s="2">
        <f t="shared" si="26"/>
        <v>425037.01080432534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-7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424058.17839133739</v>
      </c>
      <c r="G64" s="2">
        <f t="shared" si="25"/>
        <v>424058.17839133739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429153.78751501441</v>
      </c>
      <c r="Q64" s="2">
        <f t="shared" si="26"/>
        <v>429153.78751501441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-6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428072.49459782243</v>
      </c>
      <c r="G65" s="2">
        <f t="shared" si="25"/>
        <v>428072.49459782243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433270.56422567368</v>
      </c>
      <c r="Q65" s="2">
        <f t="shared" si="26"/>
        <v>433270.56422567368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-5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432086.81080430746</v>
      </c>
      <c r="G66" s="2">
        <f t="shared" si="25"/>
        <v>432086.81080430746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437387.34093636274</v>
      </c>
      <c r="Q66" s="2">
        <f t="shared" si="26"/>
        <v>437387.34093636274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-4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436101.12701079249</v>
      </c>
      <c r="G67" s="2">
        <f t="shared" si="25"/>
        <v>436101.12701079249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441504.11764705181</v>
      </c>
      <c r="Q67" s="2">
        <f t="shared" si="26"/>
        <v>441504.11764705181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-3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440115.44321727753</v>
      </c>
      <c r="G68" s="2">
        <f t="shared" si="25"/>
        <v>440115.44321727753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445620.89435774088</v>
      </c>
      <c r="Q68" s="2">
        <f t="shared" si="26"/>
        <v>445620.89435774088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-2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444129.75942376256</v>
      </c>
      <c r="G69" s="2">
        <f t="shared" si="25"/>
        <v>444129.75942376256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449737.67106842995</v>
      </c>
      <c r="Q69" s="2">
        <f t="shared" si="26"/>
        <v>449737.67106842995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-1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448144.07563024759</v>
      </c>
      <c r="G70" s="2">
        <f t="shared" si="25"/>
        <v>448144.07563024759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453854.44777911901</v>
      </c>
      <c r="Q70" s="2">
        <f t="shared" si="26"/>
        <v>453854.44777911901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0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452158.39183673263</v>
      </c>
      <c r="G71" s="2">
        <f t="shared" si="25"/>
        <v>452158.39183673263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457971.22448980808</v>
      </c>
      <c r="Q71" s="2">
        <f t="shared" si="26"/>
        <v>457971.22448980808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1</v>
      </c>
      <c r="C72" s="7"/>
      <c r="D72" s="2" t="e">
        <f t="shared" si="12"/>
        <v>#N/A</v>
      </c>
      <c r="E72" s="2" t="e">
        <f t="shared" si="22"/>
        <v>#N/A</v>
      </c>
      <c r="F72" s="2">
        <v>456172.70804321766</v>
      </c>
      <c r="G72" s="2">
        <f t="shared" si="25"/>
        <v>456172.70804321766</v>
      </c>
      <c r="H72" s="2">
        <f t="shared" si="13"/>
        <v>18038293.708043218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626209.85714285716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462088.00120046735</v>
      </c>
      <c r="Q72" s="2">
        <f t="shared" si="26"/>
        <v>462088.00120046735</v>
      </c>
      <c r="R72" s="2">
        <f t="shared" si="16"/>
        <v>18659357.001200467</v>
      </c>
      <c r="S72" s="2">
        <f t="shared" si="17"/>
        <v>456172.70804321766</v>
      </c>
      <c r="T72" s="2">
        <f t="shared" si="18"/>
        <v>11061.857142857159</v>
      </c>
      <c r="U72" s="2">
        <f t="shared" si="19"/>
        <v>462088.00120046735</v>
      </c>
      <c r="V72" s="2">
        <f t="shared" si="5"/>
        <v>628519.79310344823</v>
      </c>
      <c r="W72" s="2">
        <f t="shared" si="20"/>
        <v>13371.793103448232</v>
      </c>
      <c r="X72" s="2">
        <f t="shared" si="6"/>
        <v>448716.20809701912</v>
      </c>
      <c r="Y72" s="2">
        <f t="shared" si="7"/>
        <v>18030837.208097018</v>
      </c>
      <c r="Z72" s="2" t="str">
        <f t="shared" si="8"/>
        <v>HERE</v>
      </c>
      <c r="AA72" s="2">
        <f>IF(Z72="HERE",Y72,AA71+Graph!$G$1*1000)</f>
        <v>18030837.208097018</v>
      </c>
      <c r="AB72" s="2">
        <f t="shared" si="21"/>
        <v>448716.2080970183</v>
      </c>
      <c r="AC72" s="2">
        <f t="shared" si="9"/>
        <v>628519.79310344823</v>
      </c>
      <c r="AD72" s="3">
        <f t="shared" si="10"/>
        <v>18030837.208097018</v>
      </c>
      <c r="AE72" s="2">
        <f>IF(AE70&gt;=52800000,52800000,IF(AB51=Graph!G$1*1000,AE71+Graph!G$1*1000,AC72))</f>
        <v>628519.79310344823</v>
      </c>
      <c r="AF72" s="3">
        <f t="shared" si="11"/>
        <v>628519.79310344823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2</v>
      </c>
      <c r="C73" s="7"/>
      <c r="D73" s="2" t="e">
        <f t="shared" si="12"/>
        <v>#N/A</v>
      </c>
      <c r="E73" s="2" t="e">
        <f t="shared" si="22"/>
        <v>#N/A</v>
      </c>
      <c r="F73" s="2">
        <v>460187.02424970269</v>
      </c>
      <c r="G73" s="2">
        <f t="shared" si="25"/>
        <v>460187.02424970269</v>
      </c>
      <c r="H73" s="2">
        <f t="shared" si="13"/>
        <v>18498480.73229292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637271.71428571432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466204.77791115642</v>
      </c>
      <c r="Q73" s="2">
        <f t="shared" si="26"/>
        <v>466204.77791115642</v>
      </c>
      <c r="R73" s="2">
        <f t="shared" si="16"/>
        <v>19125561.779111624</v>
      </c>
      <c r="S73" s="2">
        <f t="shared" si="17"/>
        <v>460187.02424970269</v>
      </c>
      <c r="T73" s="2">
        <f t="shared" si="18"/>
        <v>11061.857142857159</v>
      </c>
      <c r="U73" s="2">
        <f t="shared" si="19"/>
        <v>466204.77791115642</v>
      </c>
      <c r="V73" s="2">
        <f t="shared" si="5"/>
        <v>641891.58620689658</v>
      </c>
      <c r="W73" s="2">
        <f t="shared" si="20"/>
        <v>13371.793103448348</v>
      </c>
      <c r="X73" s="2">
        <f t="shared" si="6"/>
        <v>452832.98480770807</v>
      </c>
      <c r="Y73" s="2">
        <f t="shared" si="7"/>
        <v>18483670.192904726</v>
      </c>
      <c r="Z73" s="2" t="str">
        <f t="shared" si="8"/>
        <v>HERE</v>
      </c>
      <c r="AA73" s="2">
        <f>IF(Z73="HERE",Y73,AA72+Graph!$G$1*1000)</f>
        <v>18483670.192904726</v>
      </c>
      <c r="AB73" s="2">
        <f t="shared" si="21"/>
        <v>452832.98480770737</v>
      </c>
      <c r="AC73" s="2">
        <f t="shared" si="9"/>
        <v>641891.58620689658</v>
      </c>
      <c r="AD73" s="3">
        <f t="shared" si="10"/>
        <v>18483670.192904726</v>
      </c>
      <c r="AE73" s="2">
        <f>IF(AE71&gt;=52800000,52800000,IF(AB52=Graph!G$1*1000,AE72+Graph!G$1*1000,AC73))</f>
        <v>641891.58620689658</v>
      </c>
      <c r="AF73" s="3">
        <f t="shared" si="11"/>
        <v>641891.58620689658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3</v>
      </c>
      <c r="C74" s="7"/>
      <c r="D74" s="2" t="e">
        <f t="shared" si="12"/>
        <v>#N/A</v>
      </c>
      <c r="E74" s="2" t="e">
        <f t="shared" si="22"/>
        <v>#N/A</v>
      </c>
      <c r="F74" s="2">
        <v>464201.34045618773</v>
      </c>
      <c r="G74" s="2">
        <f t="shared" si="25"/>
        <v>464201.34045618773</v>
      </c>
      <c r="H74" s="2">
        <f t="shared" si="13"/>
        <v>18962682.072749108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648333.57142857148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470321.55462184548</v>
      </c>
      <c r="Q74" s="2">
        <f t="shared" si="26"/>
        <v>470321.55462184548</v>
      </c>
      <c r="R74" s="2">
        <f t="shared" si="16"/>
        <v>19595883.333733469</v>
      </c>
      <c r="S74" s="2">
        <f t="shared" si="17"/>
        <v>464201.34045618773</v>
      </c>
      <c r="T74" s="2">
        <f t="shared" si="18"/>
        <v>11061.857142857159</v>
      </c>
      <c r="U74" s="2">
        <f t="shared" si="19"/>
        <v>470321.55462184548</v>
      </c>
      <c r="V74" s="2">
        <f t="shared" si="5"/>
        <v>655263.37931034481</v>
      </c>
      <c r="W74" s="2">
        <f t="shared" si="20"/>
        <v>13371.793103448232</v>
      </c>
      <c r="X74" s="2">
        <f t="shared" si="6"/>
        <v>456949.76151839725</v>
      </c>
      <c r="Y74" s="2">
        <f t="shared" si="7"/>
        <v>18940619.954423122</v>
      </c>
      <c r="Z74" s="2" t="str">
        <f t="shared" si="8"/>
        <v>HERE</v>
      </c>
      <c r="AA74" s="2">
        <f>IF(Z74="HERE",Y74,AA73+Graph!$G$1*1000)</f>
        <v>18940619.954423122</v>
      </c>
      <c r="AB74" s="2">
        <f t="shared" si="21"/>
        <v>456949.76151839644</v>
      </c>
      <c r="AC74" s="2">
        <f t="shared" si="9"/>
        <v>655263.37931034481</v>
      </c>
      <c r="AD74" s="3">
        <f t="shared" si="10"/>
        <v>18940619.954423122</v>
      </c>
      <c r="AE74" s="2">
        <f>IF(AE72&gt;=52800000,52800000,IF(AB53=Graph!G$1*1000,AE73+Graph!G$1*1000,AC74))</f>
        <v>655263.37931034481</v>
      </c>
      <c r="AF74" s="3">
        <f t="shared" si="11"/>
        <v>655263.37931034481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4</v>
      </c>
      <c r="C75" s="7"/>
      <c r="D75" s="2" t="e">
        <f t="shared" si="12"/>
        <v>#N/A</v>
      </c>
      <c r="E75" s="2" t="e">
        <f t="shared" si="22"/>
        <v>#N/A</v>
      </c>
      <c r="F75" s="2">
        <v>468215.65666264296</v>
      </c>
      <c r="G75" s="2">
        <f t="shared" si="25"/>
        <v>468215.65666264296</v>
      </c>
      <c r="H75" s="2">
        <f t="shared" si="13"/>
        <v>19430897.729411751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659395.42857142864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474438.33133253455</v>
      </c>
      <c r="Q75" s="2">
        <f t="shared" si="26"/>
        <v>474438.33133253455</v>
      </c>
      <c r="R75" s="2">
        <f t="shared" si="16"/>
        <v>20070321.665066004</v>
      </c>
      <c r="S75" s="2">
        <f t="shared" si="17"/>
        <v>468215.65666264296</v>
      </c>
      <c r="T75" s="2">
        <f t="shared" si="18"/>
        <v>11061.857142857159</v>
      </c>
      <c r="U75" s="2">
        <f t="shared" si="19"/>
        <v>474438.33133253455</v>
      </c>
      <c r="V75" s="2">
        <f t="shared" si="5"/>
        <v>668635.17241379316</v>
      </c>
      <c r="W75" s="2">
        <f t="shared" si="20"/>
        <v>13371.793103448348</v>
      </c>
      <c r="X75" s="2">
        <f t="shared" si="6"/>
        <v>461066.5382290862</v>
      </c>
      <c r="Y75" s="2">
        <f t="shared" si="7"/>
        <v>19401686.492652208</v>
      </c>
      <c r="Z75" s="2" t="str">
        <f t="shared" si="8"/>
        <v>HERE</v>
      </c>
      <c r="AA75" s="2">
        <f>IF(Z75="HERE",Y75,AA74+Graph!$G$1*1000)</f>
        <v>19401686.492652208</v>
      </c>
      <c r="AB75" s="2">
        <f t="shared" si="21"/>
        <v>461066.53822908551</v>
      </c>
      <c r="AC75" s="2">
        <f t="shared" si="9"/>
        <v>668635.17241379316</v>
      </c>
      <c r="AD75" s="3">
        <f t="shared" si="10"/>
        <v>19401686.492652208</v>
      </c>
      <c r="AE75" s="2">
        <f>IF(AE73&gt;=52800000,52800000,IF(AB54=Graph!G$1*1000,AE74+Graph!G$1*1000,AC75))</f>
        <v>668635.17241379316</v>
      </c>
      <c r="AF75" s="3">
        <f t="shared" si="11"/>
        <v>668635.17241379316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5</v>
      </c>
      <c r="C76" s="7"/>
      <c r="D76" s="2" t="e">
        <f t="shared" si="12"/>
        <v>#N/A</v>
      </c>
      <c r="E76" s="2" t="e">
        <f t="shared" si="22"/>
        <v>#N/A</v>
      </c>
      <c r="F76" s="2">
        <v>472229.97286912799</v>
      </c>
      <c r="G76" s="2">
        <f t="shared" si="25"/>
        <v>472229.97286912799</v>
      </c>
      <c r="H76" s="2">
        <f t="shared" si="13"/>
        <v>19903127.702280879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670457.2857142858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478555.10804322362</v>
      </c>
      <c r="Q76" s="2">
        <f t="shared" si="26"/>
        <v>478555.10804322362</v>
      </c>
      <c r="R76" s="2">
        <f t="shared" si="16"/>
        <v>20548876.773109227</v>
      </c>
      <c r="S76" s="2">
        <f t="shared" si="17"/>
        <v>472229.97286912799</v>
      </c>
      <c r="T76" s="2">
        <f t="shared" si="18"/>
        <v>11061.857142857159</v>
      </c>
      <c r="U76" s="2">
        <f t="shared" si="19"/>
        <v>478555.10804322362</v>
      </c>
      <c r="V76" s="2">
        <f t="shared" si="5"/>
        <v>682006.96551724139</v>
      </c>
      <c r="W76" s="2">
        <f t="shared" si="20"/>
        <v>13371.793103448232</v>
      </c>
      <c r="X76" s="2">
        <f t="shared" si="6"/>
        <v>465183.31493977539</v>
      </c>
      <c r="Y76" s="2">
        <f t="shared" si="7"/>
        <v>19866869.807591982</v>
      </c>
      <c r="Z76" s="2" t="str">
        <f t="shared" si="8"/>
        <v>HERE</v>
      </c>
      <c r="AA76" s="2">
        <f>IF(Z76="HERE",Y76,AA75+Graph!$G$1*1000)</f>
        <v>19866869.807591982</v>
      </c>
      <c r="AB76" s="2">
        <f t="shared" si="21"/>
        <v>465183.31493977457</v>
      </c>
      <c r="AC76" s="2">
        <f t="shared" si="9"/>
        <v>682006.96551724139</v>
      </c>
      <c r="AD76" s="3">
        <f t="shared" si="10"/>
        <v>19866869.807591982</v>
      </c>
      <c r="AE76" s="2">
        <f>IF(AE74&gt;=52800000,52800000,IF(AB55=Graph!G$1*1000,AE75+Graph!G$1*1000,AC76))</f>
        <v>682006.96551724139</v>
      </c>
      <c r="AF76" s="3">
        <f t="shared" si="11"/>
        <v>682006.96551724139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6</v>
      </c>
      <c r="C77" s="7"/>
      <c r="D77" s="2" t="e">
        <f t="shared" si="12"/>
        <v>#N/A</v>
      </c>
      <c r="E77" s="2" t="e">
        <f t="shared" si="22"/>
        <v>#N/A</v>
      </c>
      <c r="F77" s="2">
        <v>476244.28907561302</v>
      </c>
      <c r="G77" s="2">
        <f t="shared" si="25"/>
        <v>476244.28907561302</v>
      </c>
      <c r="H77" s="2">
        <f t="shared" si="13"/>
        <v>20379371.991356492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681519.14285714296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482671.88475391269</v>
      </c>
      <c r="Q77" s="2">
        <f t="shared" si="26"/>
        <v>482671.88475391269</v>
      </c>
      <c r="R77" s="2">
        <f t="shared" si="16"/>
        <v>21031548.65786314</v>
      </c>
      <c r="S77" s="2">
        <f t="shared" si="17"/>
        <v>476244.28907561302</v>
      </c>
      <c r="T77" s="2">
        <f t="shared" si="18"/>
        <v>11061.857142857159</v>
      </c>
      <c r="U77" s="2">
        <f t="shared" si="19"/>
        <v>482671.88475391269</v>
      </c>
      <c r="V77" s="2">
        <f t="shared" si="5"/>
        <v>695378.75862068962</v>
      </c>
      <c r="W77" s="2">
        <f t="shared" si="20"/>
        <v>13371.793103448232</v>
      </c>
      <c r="X77" s="2">
        <f t="shared" si="6"/>
        <v>469300.09165046446</v>
      </c>
      <c r="Y77" s="2">
        <f t="shared" si="7"/>
        <v>20336169.899242446</v>
      </c>
      <c r="Z77" s="2" t="str">
        <f t="shared" si="8"/>
        <v>HERE</v>
      </c>
      <c r="AA77" s="2">
        <f>IF(Z77="HERE",Y77,AA76+Graph!$G$1*1000)</f>
        <v>20336169.899242446</v>
      </c>
      <c r="AB77" s="2">
        <f t="shared" si="21"/>
        <v>469300.09165046364</v>
      </c>
      <c r="AC77" s="2">
        <f t="shared" si="9"/>
        <v>695378.75862068962</v>
      </c>
      <c r="AD77" s="3">
        <f t="shared" si="10"/>
        <v>20336169.899242446</v>
      </c>
      <c r="AE77" s="2">
        <f>IF(AE75&gt;=52800000,52800000,IF(AB56=Graph!G$1*1000,AE76+Graph!G$1*1000,AC77))</f>
        <v>695378.75862068962</v>
      </c>
      <c r="AF77" s="3">
        <f t="shared" si="11"/>
        <v>695378.75862068962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7</v>
      </c>
      <c r="C78" s="7"/>
      <c r="D78" s="2" t="e">
        <f t="shared" si="12"/>
        <v>#N/A</v>
      </c>
      <c r="E78" s="2" t="e">
        <f t="shared" si="22"/>
        <v>#N/A</v>
      </c>
      <c r="F78" s="2">
        <v>480258.60528209805</v>
      </c>
      <c r="G78" s="2">
        <f t="shared" si="25"/>
        <v>480258.60528209805</v>
      </c>
      <c r="H78" s="2">
        <f t="shared" si="13"/>
        <v>20859630.59663859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692581.00000000012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486788.66146457195</v>
      </c>
      <c r="Q78" s="2">
        <f t="shared" si="26"/>
        <v>486788.66146457195</v>
      </c>
      <c r="R78" s="2">
        <f t="shared" si="16"/>
        <v>21518337.319327712</v>
      </c>
      <c r="S78" s="2">
        <f t="shared" si="17"/>
        <v>480258.60528209805</v>
      </c>
      <c r="T78" s="2">
        <f t="shared" si="18"/>
        <v>11061.857142857159</v>
      </c>
      <c r="U78" s="2">
        <f t="shared" si="19"/>
        <v>486788.66146457195</v>
      </c>
      <c r="V78" s="2">
        <f t="shared" si="5"/>
        <v>708750.55172413797</v>
      </c>
      <c r="W78" s="2">
        <f t="shared" si="20"/>
        <v>13371.793103448348</v>
      </c>
      <c r="X78" s="2">
        <f t="shared" si="6"/>
        <v>473416.8683611236</v>
      </c>
      <c r="Y78" s="2">
        <f t="shared" si="7"/>
        <v>20809586.767603569</v>
      </c>
      <c r="Z78" s="2" t="str">
        <f t="shared" si="8"/>
        <v>HERE</v>
      </c>
      <c r="AA78" s="2">
        <f>IF(Z78="HERE",Y78,AA77+Graph!$G$1*1000)</f>
        <v>20809586.767603569</v>
      </c>
      <c r="AB78" s="2">
        <f t="shared" si="21"/>
        <v>473416.86836112291</v>
      </c>
      <c r="AC78" s="2">
        <f t="shared" si="9"/>
        <v>708750.55172413797</v>
      </c>
      <c r="AD78" s="3">
        <f t="shared" si="10"/>
        <v>20809586.767603569</v>
      </c>
      <c r="AE78" s="2">
        <f>IF(AE76&gt;=52800000,52800000,IF(AB57=Graph!G$1*1000,AE77+Graph!G$1*1000,AC78))</f>
        <v>708750.55172413797</v>
      </c>
      <c r="AF78" s="3">
        <f t="shared" si="11"/>
        <v>708750.55172413797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8</v>
      </c>
      <c r="C79" s="7"/>
      <c r="D79" s="2" t="e">
        <f t="shared" si="12"/>
        <v>#N/A</v>
      </c>
      <c r="E79" s="2" t="e">
        <f t="shared" si="22"/>
        <v>#N/A</v>
      </c>
      <c r="F79" s="2">
        <v>484272.92148858309</v>
      </c>
      <c r="G79" s="2">
        <f t="shared" si="25"/>
        <v>484272.92148858309</v>
      </c>
      <c r="H79" s="2">
        <f t="shared" si="13"/>
        <v>21343903.518127173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703642.85714285728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490905.43817526102</v>
      </c>
      <c r="Q79" s="2">
        <f t="shared" si="26"/>
        <v>490905.43817526102</v>
      </c>
      <c r="R79" s="2">
        <f t="shared" si="16"/>
        <v>22009242.757502973</v>
      </c>
      <c r="S79" s="2">
        <f t="shared" si="17"/>
        <v>484272.92148858309</v>
      </c>
      <c r="T79" s="2">
        <f t="shared" si="18"/>
        <v>11061.857142857159</v>
      </c>
      <c r="U79" s="2">
        <f t="shared" si="19"/>
        <v>490905.43817526102</v>
      </c>
      <c r="V79" s="2">
        <f t="shared" si="5"/>
        <v>722122.3448275862</v>
      </c>
      <c r="W79" s="2">
        <f t="shared" si="20"/>
        <v>13371.793103448232</v>
      </c>
      <c r="X79" s="2">
        <f t="shared" si="6"/>
        <v>477533.64507181279</v>
      </c>
      <c r="Y79" s="2">
        <f t="shared" si="7"/>
        <v>21287120.412675381</v>
      </c>
      <c r="Z79" s="2" t="str">
        <f t="shared" si="8"/>
        <v>HERE</v>
      </c>
      <c r="AA79" s="2">
        <f>IF(Z79="HERE",Y79,AA78+Graph!$G$1*1000)</f>
        <v>21287120.412675381</v>
      </c>
      <c r="AB79" s="2">
        <f t="shared" si="21"/>
        <v>477533.64507181197</v>
      </c>
      <c r="AC79" s="2">
        <f t="shared" si="9"/>
        <v>722122.3448275862</v>
      </c>
      <c r="AD79" s="3">
        <f t="shared" si="10"/>
        <v>21287120.412675381</v>
      </c>
      <c r="AE79" s="2">
        <f>IF(AE77&gt;=52800000,52800000,IF(AB58=Graph!G$1*1000,AE78+Graph!G$1*1000,AC79))</f>
        <v>722122.3448275862</v>
      </c>
      <c r="AF79" s="3">
        <f t="shared" si="11"/>
        <v>722122.3448275862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9</v>
      </c>
      <c r="C80" s="7"/>
      <c r="D80" s="2" t="e">
        <f t="shared" si="12"/>
        <v>#N/A</v>
      </c>
      <c r="E80" s="2" t="e">
        <f t="shared" si="22"/>
        <v>#N/A</v>
      </c>
      <c r="F80" s="2">
        <v>488287.23769506812</v>
      </c>
      <c r="G80" s="2">
        <f t="shared" si="25"/>
        <v>488287.23769506812</v>
      </c>
      <c r="H80" s="2">
        <f t="shared" si="13"/>
        <v>21832190.755822241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714704.71428571444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495022.21488595009</v>
      </c>
      <c r="Q80" s="2">
        <f t="shared" si="26"/>
        <v>495022.21488595009</v>
      </c>
      <c r="R80" s="2">
        <f t="shared" si="16"/>
        <v>22504264.972388923</v>
      </c>
      <c r="S80" s="2">
        <f t="shared" si="17"/>
        <v>488287.23769506812</v>
      </c>
      <c r="T80" s="2">
        <f t="shared" si="18"/>
        <v>11061.857142857159</v>
      </c>
      <c r="U80" s="2">
        <f t="shared" si="19"/>
        <v>495022.21488595009</v>
      </c>
      <c r="V80" s="2">
        <f t="shared" si="5"/>
        <v>735494.13793103443</v>
      </c>
      <c r="W80" s="2">
        <f t="shared" si="20"/>
        <v>13371.793103448232</v>
      </c>
      <c r="X80" s="2">
        <f t="shared" si="6"/>
        <v>481650.42178250186</v>
      </c>
      <c r="Y80" s="2">
        <f t="shared" si="7"/>
        <v>21768770.834457882</v>
      </c>
      <c r="Z80" s="2" t="str">
        <f t="shared" si="8"/>
        <v>HERE</v>
      </c>
      <c r="AA80" s="2">
        <f>IF(Z80="HERE",Y80,AA79+Graph!$G$1*1000)</f>
        <v>21768770.834457882</v>
      </c>
      <c r="AB80" s="2">
        <f t="shared" si="21"/>
        <v>481650.42178250104</v>
      </c>
      <c r="AC80" s="2">
        <f t="shared" si="9"/>
        <v>735494.13793103443</v>
      </c>
      <c r="AD80" s="3">
        <f t="shared" si="10"/>
        <v>21768770.834457882</v>
      </c>
      <c r="AE80" s="2">
        <f>IF(AE78&gt;=52800000,52800000,IF(AB59=Graph!G$1*1000,AE79+Graph!G$1*1000,AC80))</f>
        <v>735494.13793103443</v>
      </c>
      <c r="AF80" s="3">
        <f t="shared" si="11"/>
        <v>735494.13793103443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10</v>
      </c>
      <c r="C81" s="7"/>
      <c r="D81" s="2" t="e">
        <f t="shared" si="12"/>
        <v>#N/A</v>
      </c>
      <c r="E81" s="2" t="e">
        <f t="shared" si="22"/>
        <v>#N/A</v>
      </c>
      <c r="F81" s="2">
        <v>492301.55390155315</v>
      </c>
      <c r="G81" s="2">
        <f t="shared" si="25"/>
        <v>492301.55390155315</v>
      </c>
      <c r="H81" s="2">
        <f t="shared" si="13"/>
        <v>22324492.309723794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725766.57142857159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499138.99159663916</v>
      </c>
      <c r="Q81" s="2">
        <f t="shared" si="26"/>
        <v>499138.99159663916</v>
      </c>
      <c r="R81" s="2">
        <f t="shared" si="16"/>
        <v>23003403.963985562</v>
      </c>
      <c r="S81" s="2">
        <f t="shared" si="17"/>
        <v>492301.55390155315</v>
      </c>
      <c r="T81" s="2">
        <f t="shared" si="18"/>
        <v>11061.857142857159</v>
      </c>
      <c r="U81" s="2">
        <f t="shared" si="19"/>
        <v>499138.99159663916</v>
      </c>
      <c r="V81" s="2">
        <f t="shared" si="5"/>
        <v>748865.93103448278</v>
      </c>
      <c r="W81" s="2">
        <f t="shared" si="20"/>
        <v>13371.793103448348</v>
      </c>
      <c r="X81" s="2">
        <f t="shared" si="6"/>
        <v>485767.19849319081</v>
      </c>
      <c r="Y81" s="2">
        <f t="shared" si="7"/>
        <v>22254538.032951072</v>
      </c>
      <c r="Z81" s="2" t="str">
        <f t="shared" si="8"/>
        <v>HERE</v>
      </c>
      <c r="AA81" s="2">
        <f>IF(Z81="HERE",Y81,AA80+Graph!$G$1*1000)</f>
        <v>22254538.032951072</v>
      </c>
      <c r="AB81" s="2">
        <f t="shared" si="21"/>
        <v>485767.19849319011</v>
      </c>
      <c r="AC81" s="2">
        <f t="shared" si="9"/>
        <v>748865.93103448278</v>
      </c>
      <c r="AD81" s="3">
        <f t="shared" si="10"/>
        <v>22254538.032951072</v>
      </c>
      <c r="AE81" s="2">
        <f>IF(AE79&gt;=52800000,52800000,IF(AB60=Graph!G$1*1000,AE80+Graph!G$1*1000,AC81))</f>
        <v>748865.93103448278</v>
      </c>
      <c r="AF81" s="3">
        <f t="shared" si="11"/>
        <v>748865.93103448278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11</v>
      </c>
      <c r="C82" s="7"/>
      <c r="D82" s="2" t="e">
        <f t="shared" si="12"/>
        <v>#N/A</v>
      </c>
      <c r="E82" s="2" t="e">
        <f t="shared" si="22"/>
        <v>#N/A</v>
      </c>
      <c r="F82" s="2">
        <v>496315.87010803819</v>
      </c>
      <c r="G82" s="2">
        <f t="shared" si="25"/>
        <v>496315.87010803819</v>
      </c>
      <c r="H82" s="2">
        <f t="shared" si="13"/>
        <v>22820808.179831833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736828.42857142875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503255.76830732822</v>
      </c>
      <c r="Q82" s="2">
        <f t="shared" si="26"/>
        <v>503255.76830732822</v>
      </c>
      <c r="R82" s="2">
        <f t="shared" si="16"/>
        <v>23506659.732292891</v>
      </c>
      <c r="S82" s="2">
        <f t="shared" si="17"/>
        <v>496315.87010803819</v>
      </c>
      <c r="T82" s="2">
        <f t="shared" si="18"/>
        <v>11061.857142857159</v>
      </c>
      <c r="U82" s="2">
        <f t="shared" si="19"/>
        <v>503255.76830732822</v>
      </c>
      <c r="V82" s="2">
        <f t="shared" si="5"/>
        <v>762237.72413793101</v>
      </c>
      <c r="W82" s="2">
        <f t="shared" si="20"/>
        <v>13371.793103448232</v>
      </c>
      <c r="X82" s="2">
        <f t="shared" si="6"/>
        <v>489883.97520387999</v>
      </c>
      <c r="Y82" s="2">
        <f t="shared" si="7"/>
        <v>22744422.008154951</v>
      </c>
      <c r="Z82" s="2" t="str">
        <f t="shared" si="8"/>
        <v>HERE</v>
      </c>
      <c r="AA82" s="2">
        <f>IF(Z82="HERE",Y82,AA81+Graph!$G$1*1000)</f>
        <v>22744422.008154951</v>
      </c>
      <c r="AB82" s="2">
        <f t="shared" si="21"/>
        <v>489883.97520387918</v>
      </c>
      <c r="AC82" s="2">
        <f t="shared" si="9"/>
        <v>762237.72413793101</v>
      </c>
      <c r="AD82" s="3">
        <f t="shared" si="10"/>
        <v>22744422.008154951</v>
      </c>
      <c r="AE82" s="2">
        <f>IF(AE80&gt;=52800000,52800000,IF(AB61=Graph!G$1*1000,AE81+Graph!G$1*1000,AC82))</f>
        <v>762237.72413793101</v>
      </c>
      <c r="AF82" s="3">
        <f t="shared" si="11"/>
        <v>762237.72413793101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12</v>
      </c>
      <c r="C83" s="7"/>
      <c r="D83" s="2" t="e">
        <f t="shared" si="12"/>
        <v>#N/A</v>
      </c>
      <c r="E83" s="2" t="e">
        <f t="shared" si="22"/>
        <v>#N/A</v>
      </c>
      <c r="F83" s="2">
        <v>500330.18631452322</v>
      </c>
      <c r="G83" s="2">
        <f t="shared" si="25"/>
        <v>500330.18631452322</v>
      </c>
      <c r="H83" s="2">
        <f t="shared" si="13"/>
        <v>23321138.366146356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747890.28571428591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507372.54501801729</v>
      </c>
      <c r="Q83" s="2">
        <f t="shared" si="26"/>
        <v>507372.54501801729</v>
      </c>
      <c r="R83" s="2">
        <f t="shared" si="16"/>
        <v>24014032.277310908</v>
      </c>
      <c r="S83" s="2">
        <f t="shared" si="17"/>
        <v>500330.18631452322</v>
      </c>
      <c r="T83" s="2">
        <f t="shared" si="18"/>
        <v>11061.857142857159</v>
      </c>
      <c r="U83" s="2">
        <f t="shared" si="19"/>
        <v>507372.54501801729</v>
      </c>
      <c r="V83" s="2">
        <f t="shared" si="5"/>
        <v>775609.51724137925</v>
      </c>
      <c r="W83" s="2">
        <f t="shared" si="20"/>
        <v>13371.793103448232</v>
      </c>
      <c r="X83" s="2">
        <f t="shared" si="6"/>
        <v>494000.75191456906</v>
      </c>
      <c r="Y83" s="2">
        <f t="shared" si="7"/>
        <v>23238422.760069519</v>
      </c>
      <c r="Z83" s="2" t="str">
        <f t="shared" si="8"/>
        <v>HERE</v>
      </c>
      <c r="AA83" s="2">
        <f>IF(Z83="HERE",Y83,AA82+Graph!$G$1*1000)</f>
        <v>23238422.760069519</v>
      </c>
      <c r="AB83" s="2">
        <f t="shared" si="21"/>
        <v>494000.75191456825</v>
      </c>
      <c r="AC83" s="2">
        <f t="shared" si="9"/>
        <v>775609.51724137925</v>
      </c>
      <c r="AD83" s="3">
        <f t="shared" si="10"/>
        <v>23238422.760069519</v>
      </c>
      <c r="AE83" s="2">
        <f>IF(AE81&gt;=52800000,52800000,IF(AB62=Graph!G$1*1000,AE82+Graph!G$1*1000,AC83))</f>
        <v>775609.51724137925</v>
      </c>
      <c r="AF83" s="3">
        <f t="shared" si="11"/>
        <v>775609.51724137925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13</v>
      </c>
      <c r="C84" s="7"/>
      <c r="D84" s="2" t="e">
        <f t="shared" si="12"/>
        <v>#N/A</v>
      </c>
      <c r="E84" s="2" t="e">
        <f t="shared" si="22"/>
        <v>#N/A</v>
      </c>
      <c r="F84" s="2">
        <v>504344.50252100825</v>
      </c>
      <c r="G84" s="2">
        <f t="shared" si="25"/>
        <v>504344.50252100825</v>
      </c>
      <c r="H84" s="2">
        <f t="shared" si="13"/>
        <v>23825482.868667364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758952.14285714307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511489.32172867656</v>
      </c>
      <c r="Q84" s="2">
        <f t="shared" si="26"/>
        <v>511489.32172867656</v>
      </c>
      <c r="R84" s="2">
        <f t="shared" si="16"/>
        <v>24525521.599039584</v>
      </c>
      <c r="S84" s="2">
        <f t="shared" si="17"/>
        <v>504344.50252100825</v>
      </c>
      <c r="T84" s="2">
        <f t="shared" si="18"/>
        <v>11061.857142857159</v>
      </c>
      <c r="U84" s="2">
        <f t="shared" si="19"/>
        <v>511489.32172867656</v>
      </c>
      <c r="V84" s="2">
        <f t="shared" si="5"/>
        <v>788981.31034482759</v>
      </c>
      <c r="W84" s="2">
        <f t="shared" si="20"/>
        <v>13371.793103448348</v>
      </c>
      <c r="X84" s="2">
        <f t="shared" si="6"/>
        <v>498117.52862522821</v>
      </c>
      <c r="Y84" s="2">
        <f t="shared" si="7"/>
        <v>23736540.288694747</v>
      </c>
      <c r="Z84" s="2" t="str">
        <f t="shared" si="8"/>
        <v>HERE</v>
      </c>
      <c r="AA84" s="2">
        <f>IF(Z84="HERE",Y84,AA83+Graph!$G$1*1000)</f>
        <v>23736540.288694747</v>
      </c>
      <c r="AB84" s="2">
        <f t="shared" si="21"/>
        <v>498117.52862522751</v>
      </c>
      <c r="AC84" s="2">
        <f t="shared" si="9"/>
        <v>788981.31034482759</v>
      </c>
      <c r="AD84" s="3">
        <f t="shared" si="10"/>
        <v>23736540.288694747</v>
      </c>
      <c r="AE84" s="2">
        <f>IF(AE82&gt;=52800000,52800000,IF(AB63=Graph!G$1*1000,AE83+Graph!G$1*1000,AC84))</f>
        <v>788981.31034482759</v>
      </c>
      <c r="AF84" s="3">
        <f t="shared" si="11"/>
        <v>788981.31034482759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14</v>
      </c>
      <c r="C85" s="7"/>
      <c r="D85" s="2" t="e">
        <f t="shared" si="12"/>
        <v>#N/A</v>
      </c>
      <c r="E85" s="2" t="e">
        <f t="shared" si="22"/>
        <v>#N/A</v>
      </c>
      <c r="F85" s="2">
        <v>508358.81872749329</v>
      </c>
      <c r="G85" s="2">
        <f t="shared" si="25"/>
        <v>508358.81872749329</v>
      </c>
      <c r="H85" s="2">
        <f t="shared" si="13"/>
        <v>24333841.687394857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770014.00000000023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515606.09843936563</v>
      </c>
      <c r="Q85" s="2">
        <f t="shared" si="26"/>
        <v>515606.09843936563</v>
      </c>
      <c r="R85" s="2">
        <f t="shared" si="16"/>
        <v>25041127.69747895</v>
      </c>
      <c r="S85" s="2">
        <f t="shared" si="17"/>
        <v>508358.81872749329</v>
      </c>
      <c r="T85" s="2">
        <f t="shared" si="18"/>
        <v>11061.857142857159</v>
      </c>
      <c r="U85" s="2">
        <f t="shared" si="19"/>
        <v>515606.09843936563</v>
      </c>
      <c r="V85" s="2">
        <f t="shared" si="5"/>
        <v>802353.10344827583</v>
      </c>
      <c r="W85" s="2">
        <f t="shared" si="20"/>
        <v>13371.793103448232</v>
      </c>
      <c r="X85" s="2">
        <f t="shared" si="6"/>
        <v>502234.30533591739</v>
      </c>
      <c r="Y85" s="2">
        <f t="shared" si="7"/>
        <v>24238774.594030663</v>
      </c>
      <c r="Z85" s="2" t="str">
        <f t="shared" si="8"/>
        <v>HERE</v>
      </c>
      <c r="AA85" s="2">
        <f>IF(Z85="HERE",Y85,AA84+Graph!$G$1*1000)</f>
        <v>24238774.594030663</v>
      </c>
      <c r="AB85" s="2">
        <f t="shared" si="21"/>
        <v>502234.30533591658</v>
      </c>
      <c r="AC85" s="2">
        <f t="shared" si="9"/>
        <v>802353.10344827583</v>
      </c>
      <c r="AD85" s="3">
        <f t="shared" si="10"/>
        <v>24238774.594030663</v>
      </c>
      <c r="AE85" s="2">
        <f>IF(AE83&gt;=52800000,52800000,IF(AB64=Graph!G$1*1000,AE84+Graph!G$1*1000,AC85))</f>
        <v>802353.10344827583</v>
      </c>
      <c r="AF85" s="3">
        <f t="shared" si="11"/>
        <v>802353.10344827583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15</v>
      </c>
      <c r="C86" s="7"/>
      <c r="D86" s="2" t="e">
        <f t="shared" si="12"/>
        <v>#N/A</v>
      </c>
      <c r="E86" s="2" t="e">
        <f t="shared" si="22"/>
        <v>#N/A</v>
      </c>
      <c r="F86" s="2">
        <v>512373.13493397832</v>
      </c>
      <c r="G86" s="2">
        <f t="shared" si="25"/>
        <v>512373.13493397832</v>
      </c>
      <c r="H86" s="2">
        <f t="shared" si="13"/>
        <v>24846214.822328836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781075.85714285739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519722.87515005469</v>
      </c>
      <c r="Q86" s="2">
        <f t="shared" si="26"/>
        <v>519722.87515005469</v>
      </c>
      <c r="R86" s="2">
        <f t="shared" si="16"/>
        <v>25560850.572629005</v>
      </c>
      <c r="S86" s="2">
        <f t="shared" si="17"/>
        <v>512373.13493397832</v>
      </c>
      <c r="T86" s="2">
        <f t="shared" si="18"/>
        <v>11061.857142857159</v>
      </c>
      <c r="U86" s="2">
        <f t="shared" si="19"/>
        <v>519722.87515005469</v>
      </c>
      <c r="V86" s="2">
        <f t="shared" si="5"/>
        <v>815724.89655172406</v>
      </c>
      <c r="W86" s="2">
        <f t="shared" si="20"/>
        <v>13371.793103448232</v>
      </c>
      <c r="X86" s="2">
        <f t="shared" si="6"/>
        <v>506351.08204660646</v>
      </c>
      <c r="Y86" s="2">
        <f t="shared" si="7"/>
        <v>24745125.676077269</v>
      </c>
      <c r="Z86" s="2" t="str">
        <f t="shared" si="8"/>
        <v>HERE</v>
      </c>
      <c r="AA86" s="2">
        <f>IF(Z86="HERE",Y86,AA85+Graph!$G$1*1000)</f>
        <v>24745125.676077269</v>
      </c>
      <c r="AB86" s="2">
        <f t="shared" si="21"/>
        <v>506351.08204660565</v>
      </c>
      <c r="AC86" s="2">
        <f t="shared" si="9"/>
        <v>815724.89655172406</v>
      </c>
      <c r="AD86" s="3">
        <f t="shared" si="10"/>
        <v>24745125.676077269</v>
      </c>
      <c r="AE86" s="2">
        <f>IF(AE84&gt;=52800000,52800000,IF(AB65=Graph!G$1*1000,AE85+Graph!G$1*1000,AC86))</f>
        <v>815724.89655172406</v>
      </c>
      <c r="AF86" s="3">
        <f t="shared" si="11"/>
        <v>815724.89655172406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16</v>
      </c>
      <c r="C87" s="7"/>
      <c r="D87" s="2" t="e">
        <f t="shared" si="12"/>
        <v>#N/A</v>
      </c>
      <c r="E87" s="2" t="e">
        <f t="shared" si="22"/>
        <v>#N/A</v>
      </c>
      <c r="F87" s="2">
        <v>516387.45114043355</v>
      </c>
      <c r="G87" s="2">
        <f t="shared" si="25"/>
        <v>516387.45114043355</v>
      </c>
      <c r="H87" s="2">
        <f t="shared" si="13"/>
        <v>25362602.273469269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792137.71428571455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523839.65186074376</v>
      </c>
      <c r="Q87" s="2">
        <f t="shared" si="26"/>
        <v>523839.65186074376</v>
      </c>
      <c r="R87" s="2">
        <f t="shared" si="16"/>
        <v>26084690.224489748</v>
      </c>
      <c r="S87" s="2">
        <f t="shared" si="17"/>
        <v>516387.45114043355</v>
      </c>
      <c r="T87" s="2">
        <f t="shared" si="18"/>
        <v>11061.857142857159</v>
      </c>
      <c r="U87" s="2">
        <f t="shared" si="19"/>
        <v>523839.65186074376</v>
      </c>
      <c r="V87" s="2">
        <f t="shared" si="5"/>
        <v>829096.68965517241</v>
      </c>
      <c r="W87" s="2">
        <f t="shared" si="20"/>
        <v>13371.793103448348</v>
      </c>
      <c r="X87" s="2">
        <f t="shared" si="6"/>
        <v>510467.85875729541</v>
      </c>
      <c r="Y87" s="2">
        <f t="shared" si="7"/>
        <v>25255593.534834564</v>
      </c>
      <c r="Z87" s="2" t="str">
        <f t="shared" si="8"/>
        <v>HERE</v>
      </c>
      <c r="AA87" s="2">
        <f>IF(Z87="HERE",Y87,AA86+Graph!$G$1*1000)</f>
        <v>25255593.534834564</v>
      </c>
      <c r="AB87" s="2">
        <f t="shared" si="21"/>
        <v>510467.85875729471</v>
      </c>
      <c r="AC87" s="2">
        <f t="shared" si="9"/>
        <v>829096.68965517241</v>
      </c>
      <c r="AD87" s="3">
        <f t="shared" si="10"/>
        <v>25255593.534834564</v>
      </c>
      <c r="AE87" s="2">
        <f>IF(AE85&gt;=52800000,52800000,IF(AB66=Graph!G$1*1000,AE86+Graph!G$1*1000,AC87))</f>
        <v>829096.68965517241</v>
      </c>
      <c r="AF87" s="3">
        <f t="shared" si="11"/>
        <v>829096.68965517241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17</v>
      </c>
      <c r="C88" s="7"/>
      <c r="D88" s="2" t="e">
        <f t="shared" si="12"/>
        <v>#N/A</v>
      </c>
      <c r="E88" s="2" t="e">
        <f t="shared" si="22"/>
        <v>#N/A</v>
      </c>
      <c r="F88" s="2">
        <v>520401.76734691858</v>
      </c>
      <c r="G88" s="2">
        <f t="shared" si="25"/>
        <v>520401.76734691858</v>
      </c>
      <c r="H88" s="2">
        <f t="shared" si="13"/>
        <v>25883004.040816188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803199.57142857171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527956.42857143283</v>
      </c>
      <c r="Q88" s="2">
        <f t="shared" si="26"/>
        <v>527956.42857143283</v>
      </c>
      <c r="R88" s="2">
        <f t="shared" si="16"/>
        <v>26612646.653061181</v>
      </c>
      <c r="S88" s="2">
        <f t="shared" si="17"/>
        <v>520401.76734691858</v>
      </c>
      <c r="T88" s="2">
        <f t="shared" si="18"/>
        <v>11061.857142857159</v>
      </c>
      <c r="U88" s="2">
        <f t="shared" si="19"/>
        <v>527956.42857143283</v>
      </c>
      <c r="V88" s="2">
        <f t="shared" si="5"/>
        <v>842468.48275862075</v>
      </c>
      <c r="W88" s="2">
        <f t="shared" si="20"/>
        <v>13371.793103448348</v>
      </c>
      <c r="X88" s="2">
        <f t="shared" si="6"/>
        <v>514584.63546798448</v>
      </c>
      <c r="Y88" s="2">
        <f t="shared" si="7"/>
        <v>25770178.170302548</v>
      </c>
      <c r="Z88" s="2" t="str">
        <f t="shared" si="8"/>
        <v>HERE</v>
      </c>
      <c r="AA88" s="2">
        <f>IF(Z88="HERE",Y88,AA87+Graph!$G$1*1000)</f>
        <v>25770178.170302548</v>
      </c>
      <c r="AB88" s="2">
        <f t="shared" si="21"/>
        <v>514584.63546798378</v>
      </c>
      <c r="AC88" s="2">
        <f t="shared" si="9"/>
        <v>842468.48275862075</v>
      </c>
      <c r="AD88" s="3">
        <f t="shared" si="10"/>
        <v>25770178.170302548</v>
      </c>
      <c r="AE88" s="2">
        <f>IF(AE86&gt;=52800000,52800000,IF(AB67=Graph!G$1*1000,AE87+Graph!G$1*1000,AC88))</f>
        <v>842468.48275862075</v>
      </c>
      <c r="AF88" s="3">
        <f t="shared" si="11"/>
        <v>842468.48275862075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18</v>
      </c>
      <c r="C89" s="7"/>
      <c r="D89" s="2" t="e">
        <f t="shared" si="12"/>
        <v>#N/A</v>
      </c>
      <c r="E89" s="2" t="e">
        <f t="shared" si="22"/>
        <v>#N/A</v>
      </c>
      <c r="F89" s="2">
        <v>524416.08355340362</v>
      </c>
      <c r="G89" s="2">
        <f t="shared" si="25"/>
        <v>524416.08355340362</v>
      </c>
      <c r="H89" s="2">
        <f t="shared" si="13"/>
        <v>26407420.124369591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814261.42857142887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532073.2052821219</v>
      </c>
      <c r="Q89" s="2">
        <f t="shared" si="26"/>
        <v>532073.2052821219</v>
      </c>
      <c r="R89" s="2">
        <f t="shared" si="16"/>
        <v>27144719.858343303</v>
      </c>
      <c r="S89" s="2">
        <f t="shared" si="17"/>
        <v>524416.08355340362</v>
      </c>
      <c r="T89" s="2">
        <f t="shared" si="18"/>
        <v>11061.857142857159</v>
      </c>
      <c r="U89" s="2">
        <f t="shared" si="19"/>
        <v>532073.2052821219</v>
      </c>
      <c r="V89" s="2">
        <f t="shared" si="5"/>
        <v>855840.27586206899</v>
      </c>
      <c r="W89" s="2">
        <f t="shared" si="20"/>
        <v>13371.793103448232</v>
      </c>
      <c r="X89" s="2">
        <f t="shared" si="6"/>
        <v>518701.41217867367</v>
      </c>
      <c r="Y89" s="2">
        <f t="shared" si="7"/>
        <v>26288879.58248122</v>
      </c>
      <c r="Z89" s="2" t="str">
        <f t="shared" si="8"/>
        <v>HERE</v>
      </c>
      <c r="AA89" s="2">
        <f>IF(Z89="HERE",Y89,AA88+Graph!$G$1*1000)</f>
        <v>26288879.58248122</v>
      </c>
      <c r="AB89" s="2">
        <f t="shared" si="21"/>
        <v>518701.41217867285</v>
      </c>
      <c r="AC89" s="2">
        <f t="shared" si="9"/>
        <v>855840.27586206899</v>
      </c>
      <c r="AD89" s="3">
        <f t="shared" si="10"/>
        <v>26288879.58248122</v>
      </c>
      <c r="AE89" s="2">
        <f>IF(AE87&gt;=52800000,52800000,IF(AB68=Graph!G$1*1000,AE88+Graph!G$1*1000,AC89))</f>
        <v>855840.27586206899</v>
      </c>
      <c r="AF89" s="3">
        <f t="shared" si="11"/>
        <v>855840.27586206899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19</v>
      </c>
      <c r="C90" s="7"/>
      <c r="D90" s="2" t="e">
        <f t="shared" si="12"/>
        <v>#N/A</v>
      </c>
      <c r="E90" s="2" t="e">
        <f t="shared" si="22"/>
        <v>#N/A</v>
      </c>
      <c r="F90" s="2">
        <v>528430.39975988865</v>
      </c>
      <c r="G90" s="2">
        <f t="shared" si="25"/>
        <v>528430.39975988865</v>
      </c>
      <c r="H90" s="2">
        <f t="shared" si="13"/>
        <v>26935850.52412948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825323.28571428603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536189.98199278116</v>
      </c>
      <c r="Q90" s="2">
        <f t="shared" si="26"/>
        <v>536189.98199278116</v>
      </c>
      <c r="R90" s="2">
        <f t="shared" si="16"/>
        <v>27680909.840336084</v>
      </c>
      <c r="S90" s="2">
        <f t="shared" si="17"/>
        <v>528430.39975988865</v>
      </c>
      <c r="T90" s="2">
        <f t="shared" si="18"/>
        <v>11061.857142857159</v>
      </c>
      <c r="U90" s="2">
        <f t="shared" si="19"/>
        <v>536189.98199278116</v>
      </c>
      <c r="V90" s="2">
        <f t="shared" si="5"/>
        <v>869212.06896551722</v>
      </c>
      <c r="W90" s="2">
        <f t="shared" si="20"/>
        <v>13371.793103448232</v>
      </c>
      <c r="X90" s="2">
        <f t="shared" si="6"/>
        <v>522818.18888933293</v>
      </c>
      <c r="Y90" s="2">
        <f t="shared" si="7"/>
        <v>26811697.771370552</v>
      </c>
      <c r="Z90" s="2" t="str">
        <f t="shared" si="8"/>
        <v>HERE</v>
      </c>
      <c r="AA90" s="2">
        <f>IF(Z90="HERE",Y90,AA89+Graph!$G$1*1000)</f>
        <v>26811697.771370552</v>
      </c>
      <c r="AB90" s="2">
        <f t="shared" si="21"/>
        <v>522818.18888933212</v>
      </c>
      <c r="AC90" s="2">
        <f t="shared" si="9"/>
        <v>869212.06896551722</v>
      </c>
      <c r="AD90" s="3">
        <f t="shared" si="10"/>
        <v>26811697.771370552</v>
      </c>
      <c r="AE90" s="2">
        <f>IF(AE88&gt;=52800000,52800000,IF(AB69=Graph!G$1*1000,AE89+Graph!G$1*1000,AC90))</f>
        <v>869212.06896551722</v>
      </c>
      <c r="AF90" s="3">
        <f t="shared" si="11"/>
        <v>869212.06896551722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20</v>
      </c>
      <c r="C91" s="7"/>
      <c r="D91" s="2" t="e">
        <f t="shared" si="12"/>
        <v>#N/A</v>
      </c>
      <c r="E91" s="2" t="e">
        <f t="shared" si="22"/>
        <v>#N/A</v>
      </c>
      <c r="F91" s="2">
        <v>532444.71596637368</v>
      </c>
      <c r="G91" s="2">
        <f t="shared" si="25"/>
        <v>532444.71596637368</v>
      </c>
      <c r="H91" s="2">
        <f t="shared" si="13"/>
        <v>27468295.240095854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836385.14285714319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540306.75870347023</v>
      </c>
      <c r="Q91" s="2">
        <f t="shared" si="26"/>
        <v>540306.75870347023</v>
      </c>
      <c r="R91" s="2">
        <f t="shared" si="16"/>
        <v>28221216.599039555</v>
      </c>
      <c r="S91" s="2">
        <f t="shared" si="17"/>
        <v>532444.71596637368</v>
      </c>
      <c r="T91" s="2">
        <f t="shared" si="18"/>
        <v>11061.857142857159</v>
      </c>
      <c r="U91" s="2">
        <f t="shared" si="19"/>
        <v>540306.75870347023</v>
      </c>
      <c r="V91" s="2">
        <f t="shared" si="5"/>
        <v>882583.86206896557</v>
      </c>
      <c r="W91" s="2">
        <f t="shared" si="20"/>
        <v>13371.793103448348</v>
      </c>
      <c r="X91" s="2">
        <f t="shared" si="6"/>
        <v>526934.96560002188</v>
      </c>
      <c r="Y91" s="2">
        <f t="shared" si="7"/>
        <v>27338632.736970574</v>
      </c>
      <c r="Z91" s="2" t="str">
        <f t="shared" si="8"/>
        <v>HERE</v>
      </c>
      <c r="AA91" s="2">
        <f>IF(Z91="HERE",Y91,AA90+Graph!$G$1*1000)</f>
        <v>27338632.736970574</v>
      </c>
      <c r="AB91" s="2">
        <f t="shared" si="21"/>
        <v>526934.96560002118</v>
      </c>
      <c r="AC91" s="2">
        <f t="shared" si="9"/>
        <v>882583.86206896557</v>
      </c>
      <c r="AD91" s="3">
        <f t="shared" si="10"/>
        <v>27338632.736970574</v>
      </c>
      <c r="AE91" s="2">
        <f>IF(AE89&gt;=52800000,52800000,IF(AB70=Graph!G$1*1000,AE90+Graph!G$1*1000,AC91))</f>
        <v>882583.86206896557</v>
      </c>
      <c r="AF91" s="3">
        <f t="shared" si="11"/>
        <v>882583.86206896557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21</v>
      </c>
      <c r="C92" s="7"/>
      <c r="D92" s="2" t="e">
        <f t="shared" si="12"/>
        <v>#N/A</v>
      </c>
      <c r="E92" s="2" t="e">
        <f t="shared" si="22"/>
        <v>#N/A</v>
      </c>
      <c r="F92" s="2">
        <v>536459.03217285872</v>
      </c>
      <c r="G92" s="2">
        <f t="shared" si="25"/>
        <v>536459.03217285872</v>
      </c>
      <c r="H92" s="2">
        <f t="shared" si="13"/>
        <v>28004754.272268713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847447.00000000035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544423.5354141593</v>
      </c>
      <c r="Q92" s="2">
        <f t="shared" si="26"/>
        <v>544423.5354141593</v>
      </c>
      <c r="R92" s="2">
        <f t="shared" si="16"/>
        <v>28765640.134453714</v>
      </c>
      <c r="S92" s="2">
        <f t="shared" si="17"/>
        <v>536459.03217285872</v>
      </c>
      <c r="T92" s="2">
        <f t="shared" si="18"/>
        <v>11061.857142857159</v>
      </c>
      <c r="U92" s="2">
        <f t="shared" si="19"/>
        <v>544423.5354141593</v>
      </c>
      <c r="V92" s="2">
        <f t="shared" si="5"/>
        <v>895955.6551724138</v>
      </c>
      <c r="W92" s="2">
        <f t="shared" si="20"/>
        <v>13371.793103448232</v>
      </c>
      <c r="X92" s="2">
        <f t="shared" si="6"/>
        <v>531051.74231071107</v>
      </c>
      <c r="Y92" s="2">
        <f t="shared" si="7"/>
        <v>27869684.479281284</v>
      </c>
      <c r="Z92" s="2" t="str">
        <f t="shared" si="8"/>
        <v>HERE</v>
      </c>
      <c r="AA92" s="2">
        <f>IF(Z92="HERE",Y92,AA91+Graph!$G$1*1000)</f>
        <v>27869684.479281284</v>
      </c>
      <c r="AB92" s="2">
        <f t="shared" si="21"/>
        <v>531051.74231071025</v>
      </c>
      <c r="AC92" s="2">
        <f t="shared" si="9"/>
        <v>895955.6551724138</v>
      </c>
      <c r="AD92" s="3">
        <f t="shared" si="10"/>
        <v>27869684.479281284</v>
      </c>
      <c r="AE92" s="2">
        <f>IF(AE90&gt;=52800000,52800000,IF(AB71=Graph!G$1*1000,AE91+Graph!G$1*1000,AC92))</f>
        <v>895955.6551724138</v>
      </c>
      <c r="AF92" s="3">
        <f t="shared" si="11"/>
        <v>895955.6551724138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22</v>
      </c>
      <c r="C93" s="7"/>
      <c r="D93" s="2" t="e">
        <f t="shared" si="12"/>
        <v>#N/A</v>
      </c>
      <c r="E93" s="2" t="e">
        <f t="shared" si="22"/>
        <v>#N/A</v>
      </c>
      <c r="F93" s="2">
        <v>540473.34837934375</v>
      </c>
      <c r="G93" s="2">
        <f t="shared" si="25"/>
        <v>540473.34837934375</v>
      </c>
      <c r="H93" s="2">
        <f t="shared" si="13"/>
        <v>28545227.620648056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858508.85714285751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548540.31212484837</v>
      </c>
      <c r="Q93" s="2">
        <f t="shared" si="26"/>
        <v>548540.31212484837</v>
      </c>
      <c r="R93" s="2">
        <f t="shared" si="16"/>
        <v>29314180.446578562</v>
      </c>
      <c r="S93" s="2">
        <f t="shared" si="17"/>
        <v>540473.34837934375</v>
      </c>
      <c r="T93" s="2">
        <f t="shared" si="18"/>
        <v>11061.857142857159</v>
      </c>
      <c r="U93" s="2">
        <f t="shared" si="19"/>
        <v>548540.31212484837</v>
      </c>
      <c r="V93" s="2">
        <f t="shared" si="5"/>
        <v>909327.44827586203</v>
      </c>
      <c r="W93" s="2">
        <f t="shared" si="20"/>
        <v>13371.793103448232</v>
      </c>
      <c r="X93" s="2">
        <f t="shared" si="6"/>
        <v>535168.51902140013</v>
      </c>
      <c r="Y93" s="2">
        <f t="shared" si="7"/>
        <v>28404852.998302683</v>
      </c>
      <c r="Z93" s="2" t="str">
        <f t="shared" si="8"/>
        <v>HERE</v>
      </c>
      <c r="AA93" s="2">
        <f>IF(Z93="HERE",Y93,AA92+Graph!$G$1*1000)</f>
        <v>28404852.998302683</v>
      </c>
      <c r="AB93" s="2">
        <f t="shared" si="21"/>
        <v>535168.51902139932</v>
      </c>
      <c r="AC93" s="2">
        <f t="shared" si="9"/>
        <v>909327.44827586203</v>
      </c>
      <c r="AD93" s="3">
        <f t="shared" si="10"/>
        <v>28404852.998302683</v>
      </c>
      <c r="AE93" s="2">
        <f>IF(AE91&gt;=52800000,52800000,IF(AB72=Graph!G$1*1000,AE92+Graph!G$1*1000,AC93))</f>
        <v>909327.44827586203</v>
      </c>
      <c r="AF93" s="3">
        <f t="shared" si="11"/>
        <v>909327.44827586203</v>
      </c>
      <c r="AG93" s="3">
        <f t="shared" si="29"/>
        <v>16259179.476942489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23</v>
      </c>
      <c r="C94" s="7"/>
      <c r="D94" s="2" t="e">
        <f t="shared" si="12"/>
        <v>#N/A</v>
      </c>
      <c r="E94" s="2" t="e">
        <f t="shared" si="22"/>
        <v>#N/A</v>
      </c>
      <c r="F94" s="2">
        <v>544487.66458582878</v>
      </c>
      <c r="G94" s="2">
        <f t="shared" si="25"/>
        <v>544487.66458582878</v>
      </c>
      <c r="H94" s="2">
        <f t="shared" si="13"/>
        <v>29089715.285233885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869570.71428571467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552657.08883553743</v>
      </c>
      <c r="Q94" s="2">
        <f t="shared" si="26"/>
        <v>552657.08883553743</v>
      </c>
      <c r="R94" s="2">
        <f t="shared" si="16"/>
        <v>29866837.5354141</v>
      </c>
      <c r="S94" s="2">
        <f t="shared" si="17"/>
        <v>544487.66458582878</v>
      </c>
      <c r="T94" s="2">
        <f t="shared" si="18"/>
        <v>11061.857142857159</v>
      </c>
      <c r="U94" s="2">
        <f t="shared" si="19"/>
        <v>552657.08883553743</v>
      </c>
      <c r="V94" s="2">
        <f t="shared" si="5"/>
        <v>922699.24137931038</v>
      </c>
      <c r="W94" s="2">
        <f t="shared" si="20"/>
        <v>13371.793103448348</v>
      </c>
      <c r="X94" s="2">
        <f t="shared" si="6"/>
        <v>539285.29573208909</v>
      </c>
      <c r="Y94" s="2">
        <f t="shared" si="7"/>
        <v>28944138.294034772</v>
      </c>
      <c r="Z94" s="2" t="str">
        <f t="shared" si="8"/>
        <v>HERE</v>
      </c>
      <c r="AA94" s="2">
        <f>IF(Z94="HERE",Y94,AA93+Graph!$G$1*1000)</f>
        <v>28944138.294034772</v>
      </c>
      <c r="AB94" s="2">
        <f t="shared" si="21"/>
        <v>539285.29573208839</v>
      </c>
      <c r="AC94" s="2">
        <f t="shared" si="9"/>
        <v>922699.24137931038</v>
      </c>
      <c r="AD94" s="3">
        <f t="shared" si="10"/>
        <v>28944138.294034772</v>
      </c>
      <c r="AE94" s="2">
        <f>IF(AE92&gt;=52800000,52800000,IF(AB73=Graph!G$1*1000,AE93+Graph!G$1*1000,AC94))</f>
        <v>922699.24137931038</v>
      </c>
      <c r="AF94" s="3">
        <f t="shared" si="11"/>
        <v>922699.24137931038</v>
      </c>
      <c r="AG94" s="3">
        <f t="shared" si="29"/>
        <v>16667397.752924599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24</v>
      </c>
      <c r="C95" s="7"/>
      <c r="D95" s="2" t="e">
        <f t="shared" si="12"/>
        <v>#N/A</v>
      </c>
      <c r="E95" s="2" t="e">
        <f t="shared" si="22"/>
        <v>#N/A</v>
      </c>
      <c r="F95" s="2">
        <v>548501.98079231381</v>
      </c>
      <c r="G95" s="2">
        <f t="shared" si="25"/>
        <v>548501.98079231381</v>
      </c>
      <c r="H95" s="2">
        <f t="shared" si="13"/>
        <v>29638217.266026199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880632.57142857183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556773.8655462265</v>
      </c>
      <c r="Q95" s="2">
        <f t="shared" si="26"/>
        <v>556773.8655462265</v>
      </c>
      <c r="R95" s="2">
        <f t="shared" si="16"/>
        <v>30423611.400960326</v>
      </c>
      <c r="S95" s="2">
        <f t="shared" si="17"/>
        <v>548501.98079231381</v>
      </c>
      <c r="T95" s="2">
        <f t="shared" si="18"/>
        <v>11061.857142857159</v>
      </c>
      <c r="U95" s="2">
        <f t="shared" si="19"/>
        <v>556773.8655462265</v>
      </c>
      <c r="V95" s="2">
        <f t="shared" si="5"/>
        <v>936071.03448275861</v>
      </c>
      <c r="W95" s="2">
        <f t="shared" si="20"/>
        <v>13371.793103448232</v>
      </c>
      <c r="X95" s="2">
        <f t="shared" si="6"/>
        <v>543402.07244277827</v>
      </c>
      <c r="Y95" s="2">
        <f t="shared" ref="Y95:Y158" si="30">IF(COUNT($C96)=0,IF(COUNT($C95)=1,C95,SUM(Y94+X95)),C95)</f>
        <v>29487540.366477549</v>
      </c>
      <c r="Z95" s="2" t="str">
        <f t="shared" si="8"/>
        <v>HERE</v>
      </c>
      <c r="AA95" s="2">
        <f>IF(Z95="HERE",Y95,AA94+Graph!$G$1*1000)</f>
        <v>29487540.366477549</v>
      </c>
      <c r="AB95" s="2">
        <f t="shared" si="21"/>
        <v>543402.07244277745</v>
      </c>
      <c r="AC95" s="2">
        <f t="shared" ref="AC95:AC158" si="31">IF(Z96="HERE",V95,AC94)</f>
        <v>936071.03448275861</v>
      </c>
      <c r="AD95" s="3">
        <f t="shared" si="10"/>
        <v>29487540.366477549</v>
      </c>
      <c r="AE95" s="2">
        <f>IF(AE93&gt;=52800000,52800000,IF(AB74=Graph!G$1*1000,AE94+Graph!G$1*1000,AC95))</f>
        <v>936071.03448275861</v>
      </c>
      <c r="AF95" s="3">
        <f t="shared" si="11"/>
        <v>936071.03448275861</v>
      </c>
      <c r="AG95" s="3">
        <f t="shared" si="29"/>
        <v>17079321.127946328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25</v>
      </c>
      <c r="C96" s="7"/>
      <c r="D96" s="2" t="e">
        <f t="shared" si="12"/>
        <v>#N/A</v>
      </c>
      <c r="E96" s="2" t="e">
        <f t="shared" si="22"/>
        <v>#N/A</v>
      </c>
      <c r="F96" s="2">
        <v>552516.29699879885</v>
      </c>
      <c r="G96" s="2">
        <f t="shared" si="25"/>
        <v>552516.29699879885</v>
      </c>
      <c r="H96" s="2">
        <f t="shared" ref="H96:H159" si="32">IF(COUNT($C97)=0,IF(COUNT($C96)=1,C96,SUM(H95+G96)),C96)</f>
        <v>30190733.563024998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891694.42857142899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560890.64225688577</v>
      </c>
      <c r="Q96" s="2">
        <f t="shared" si="26"/>
        <v>560890.64225688577</v>
      </c>
      <c r="R96" s="2">
        <f t="shared" ref="R96:R159" si="33">IF(COUNT($C97)=0,IF(COUNT($C96)=1,M96,SUM(R95+Q96)),M96)</f>
        <v>30984502.043217212</v>
      </c>
      <c r="S96" s="2">
        <f t="shared" si="17"/>
        <v>552516.29699879885</v>
      </c>
      <c r="T96" s="2">
        <f t="shared" si="18"/>
        <v>11061.857142857159</v>
      </c>
      <c r="U96" s="2">
        <f t="shared" si="19"/>
        <v>560890.64225688577</v>
      </c>
      <c r="V96" s="2">
        <f t="shared" si="5"/>
        <v>949442.82758620684</v>
      </c>
      <c r="W96" s="2">
        <f t="shared" si="20"/>
        <v>13371.793103448232</v>
      </c>
      <c r="X96" s="2">
        <f t="shared" si="6"/>
        <v>547518.84915343754</v>
      </c>
      <c r="Y96" s="2">
        <f t="shared" si="30"/>
        <v>30035059.215630986</v>
      </c>
      <c r="Z96" s="2" t="str">
        <f t="shared" si="8"/>
        <v>HERE</v>
      </c>
      <c r="AA96" s="2">
        <f>IF(Z96="HERE",Y96,AA95+Graph!$G$1*1000)</f>
        <v>30035059.215630986</v>
      </c>
      <c r="AB96" s="2">
        <f t="shared" si="21"/>
        <v>547518.84915343672</v>
      </c>
      <c r="AC96" s="2">
        <f t="shared" si="31"/>
        <v>949442.82758620684</v>
      </c>
      <c r="AD96" s="3">
        <f t="shared" si="10"/>
        <v>30035059.215630986</v>
      </c>
      <c r="AE96" s="2">
        <f>IF(AE94&gt;=52800000,52800000,IF(AB75=Graph!G$1*1000,AE95+Graph!G$1*1000,AC96))</f>
        <v>949442.82758620684</v>
      </c>
      <c r="AF96" s="3">
        <f t="shared" si="11"/>
        <v>949442.82758620684</v>
      </c>
      <c r="AG96" s="3">
        <f t="shared" si="29"/>
        <v>17494949.60200768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26</v>
      </c>
      <c r="C97" s="7"/>
      <c r="D97" s="2" t="e">
        <f t="shared" si="12"/>
        <v>#N/A</v>
      </c>
      <c r="E97" s="2" t="e">
        <f t="shared" si="22"/>
        <v>#N/A</v>
      </c>
      <c r="F97" s="2">
        <v>556530.61320528388</v>
      </c>
      <c r="G97" s="2">
        <f t="shared" si="25"/>
        <v>556530.61320528388</v>
      </c>
      <c r="H97" s="2">
        <f t="shared" si="32"/>
        <v>30747264.176230282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902756.28571428615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565007.41896757483</v>
      </c>
      <c r="Q97" s="2">
        <f t="shared" si="26"/>
        <v>565007.41896757483</v>
      </c>
      <c r="R97" s="2">
        <f t="shared" si="33"/>
        <v>31549509.462184787</v>
      </c>
      <c r="S97" s="2">
        <f t="shared" si="17"/>
        <v>556530.61320528388</v>
      </c>
      <c r="T97" s="2">
        <f t="shared" si="18"/>
        <v>11061.857142857159</v>
      </c>
      <c r="U97" s="2">
        <f t="shared" si="19"/>
        <v>565007.41896757483</v>
      </c>
      <c r="V97" s="2">
        <f t="shared" si="5"/>
        <v>962814.62068965519</v>
      </c>
      <c r="W97" s="2">
        <f t="shared" si="20"/>
        <v>13371.793103448348</v>
      </c>
      <c r="X97" s="2">
        <f t="shared" si="6"/>
        <v>551635.62586412649</v>
      </c>
      <c r="Y97" s="2">
        <f t="shared" si="30"/>
        <v>30586694.841495112</v>
      </c>
      <c r="Z97" s="2" t="str">
        <f t="shared" si="8"/>
        <v>HERE</v>
      </c>
      <c r="AA97" s="2">
        <f>IF(Z97="HERE",Y97,AA96+Graph!$G$1*1000)</f>
        <v>30586694.841495112</v>
      </c>
      <c r="AB97" s="2">
        <f t="shared" si="21"/>
        <v>551635.62586412579</v>
      </c>
      <c r="AC97" s="2">
        <f t="shared" si="31"/>
        <v>962814.62068965519</v>
      </c>
      <c r="AD97" s="3">
        <f t="shared" si="10"/>
        <v>30586694.841495112</v>
      </c>
      <c r="AE97" s="2">
        <f>IF(AE95&gt;=52800000,52800000,IF(AB76=Graph!G$1*1000,AE96+Graph!G$1*1000,AC97))</f>
        <v>962814.62068965519</v>
      </c>
      <c r="AF97" s="3">
        <f t="shared" si="11"/>
        <v>962814.62068965519</v>
      </c>
      <c r="AG97" s="3">
        <f t="shared" si="29"/>
        <v>17914283.175108649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27</v>
      </c>
      <c r="C98" s="7"/>
      <c r="D98" s="2" t="e">
        <f t="shared" si="12"/>
        <v>#N/A</v>
      </c>
      <c r="E98" s="2" t="e">
        <f t="shared" si="22"/>
        <v>#N/A</v>
      </c>
      <c r="F98" s="2">
        <v>560544.92941176891</v>
      </c>
      <c r="G98" s="2">
        <f t="shared" si="25"/>
        <v>560544.92941176891</v>
      </c>
      <c r="H98" s="2">
        <f t="shared" si="32"/>
        <v>31307809.105642051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913818.14285714331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569124.1956782639</v>
      </c>
      <c r="Q98" s="2">
        <f t="shared" si="26"/>
        <v>569124.1956782639</v>
      </c>
      <c r="R98" s="2">
        <f t="shared" si="33"/>
        <v>32118633.657863051</v>
      </c>
      <c r="S98" s="2">
        <f t="shared" si="17"/>
        <v>560544.92941176891</v>
      </c>
      <c r="T98" s="2">
        <f t="shared" si="18"/>
        <v>11061.857142857159</v>
      </c>
      <c r="U98" s="2">
        <f t="shared" si="19"/>
        <v>569124.1956782639</v>
      </c>
      <c r="V98" s="2">
        <f t="shared" si="5"/>
        <v>976186.41379310342</v>
      </c>
      <c r="W98" s="2">
        <f t="shared" si="20"/>
        <v>13371.793103448232</v>
      </c>
      <c r="X98" s="2">
        <f t="shared" si="6"/>
        <v>555752.40257481567</v>
      </c>
      <c r="Y98" s="2">
        <f t="shared" si="30"/>
        <v>31142447.244069926</v>
      </c>
      <c r="Z98" s="2" t="str">
        <f t="shared" si="8"/>
        <v>HERE</v>
      </c>
      <c r="AA98" s="2">
        <f>IF(Z98="HERE",Y98,AA97+Graph!$G$1*1000)</f>
        <v>31142447.244069926</v>
      </c>
      <c r="AB98" s="2">
        <f t="shared" si="21"/>
        <v>555752.40257481486</v>
      </c>
      <c r="AC98" s="2">
        <f t="shared" si="31"/>
        <v>976186.41379310342</v>
      </c>
      <c r="AD98" s="3">
        <f t="shared" si="10"/>
        <v>31142447.244069926</v>
      </c>
      <c r="AE98" s="2">
        <f>IF(AE96&gt;=52800000,52800000,IF(AB77=Graph!G$1*1000,AE97+Graph!G$1*1000,AC98))</f>
        <v>976186.41379310342</v>
      </c>
      <c r="AF98" s="3">
        <f t="shared" si="11"/>
        <v>976186.41379310342</v>
      </c>
      <c r="AG98" s="3">
        <f t="shared" si="29"/>
        <v>18337321.847249236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28</v>
      </c>
      <c r="C99" s="7"/>
      <c r="D99" s="2" t="e">
        <f t="shared" si="12"/>
        <v>#N/A</v>
      </c>
      <c r="E99" s="2" t="e">
        <f t="shared" si="22"/>
        <v>#N/A</v>
      </c>
      <c r="F99" s="2">
        <v>564559.24561822414</v>
      </c>
      <c r="G99" s="2">
        <f t="shared" si="25"/>
        <v>564559.24561822414</v>
      </c>
      <c r="H99" s="2">
        <f t="shared" si="32"/>
        <v>31872368.351260275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924880.00000000047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573240.97238895297</v>
      </c>
      <c r="Q99" s="2">
        <f t="shared" si="26"/>
        <v>573240.97238895297</v>
      </c>
      <c r="R99" s="2">
        <f t="shared" si="33"/>
        <v>32691874.630252004</v>
      </c>
      <c r="S99" s="2">
        <f t="shared" si="17"/>
        <v>564559.24561822414</v>
      </c>
      <c r="T99" s="2">
        <f t="shared" si="18"/>
        <v>11061.857142857159</v>
      </c>
      <c r="U99" s="2">
        <f t="shared" si="19"/>
        <v>573240.97238895297</v>
      </c>
      <c r="V99" s="2">
        <f t="shared" si="5"/>
        <v>989558.20689655165</v>
      </c>
      <c r="W99" s="2">
        <f t="shared" si="20"/>
        <v>13371.793103448232</v>
      </c>
      <c r="X99" s="2">
        <f t="shared" si="6"/>
        <v>559869.17928550474</v>
      </c>
      <c r="Y99" s="2">
        <f t="shared" si="30"/>
        <v>31702316.42335543</v>
      </c>
      <c r="Z99" s="2" t="str">
        <f t="shared" si="8"/>
        <v>HERE</v>
      </c>
      <c r="AA99" s="2">
        <f>IF(Z99="HERE",Y99,AA98+Graph!$G$1*1000)</f>
        <v>31702316.42335543</v>
      </c>
      <c r="AB99" s="2">
        <f t="shared" si="21"/>
        <v>559869.17928550392</v>
      </c>
      <c r="AC99" s="2">
        <f t="shared" si="31"/>
        <v>989558.20689655165</v>
      </c>
      <c r="AD99" s="3">
        <f t="shared" si="10"/>
        <v>31702316.42335543</v>
      </c>
      <c r="AE99" s="2">
        <f>IF(AE97&gt;=52800000,52800000,IF(AB78=Graph!G$1*1000,AE98+Graph!G$1*1000,AC99))</f>
        <v>989558.20689655165</v>
      </c>
      <c r="AF99" s="3">
        <f t="shared" si="11"/>
        <v>989558.20689655165</v>
      </c>
      <c r="AG99" s="3">
        <f t="shared" si="29"/>
        <v>18764065.618429419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29</v>
      </c>
      <c r="C100" s="14"/>
      <c r="D100" s="13" t="e">
        <f t="shared" si="12"/>
        <v>#N/A</v>
      </c>
      <c r="E100" s="13" t="e">
        <f t="shared" si="22"/>
        <v>#N/A</v>
      </c>
      <c r="F100" s="13">
        <v>568573.56182470918</v>
      </c>
      <c r="G100" s="2">
        <f t="shared" si="25"/>
        <v>568573.56182470918</v>
      </c>
      <c r="H100" s="13">
        <f t="shared" si="32"/>
        <v>32440941.913084984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935941.85714285763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577357.74909964204</v>
      </c>
      <c r="Q100" s="2">
        <f t="shared" si="26"/>
        <v>577357.74909964204</v>
      </c>
      <c r="R100" s="13">
        <f t="shared" si="33"/>
        <v>33269232.379351646</v>
      </c>
      <c r="S100" s="13">
        <f t="shared" si="17"/>
        <v>568573.56182470918</v>
      </c>
      <c r="T100" s="13">
        <f t="shared" si="18"/>
        <v>11061.857142857159</v>
      </c>
      <c r="U100" s="13">
        <f t="shared" si="19"/>
        <v>577357.74909964204</v>
      </c>
      <c r="V100" s="13">
        <f t="shared" si="5"/>
        <v>1002930</v>
      </c>
      <c r="W100" s="13">
        <f t="shared" si="20"/>
        <v>13371.793103448348</v>
      </c>
      <c r="X100" s="13">
        <f t="shared" si="6"/>
        <v>563985.95599619369</v>
      </c>
      <c r="Y100" s="2">
        <f t="shared" si="30"/>
        <v>32266302.379351623</v>
      </c>
      <c r="Z100" s="2" t="str">
        <f t="shared" si="8"/>
        <v>HERE</v>
      </c>
      <c r="AA100" s="2">
        <f>IF(Z100="HERE",Y100,AA99+Graph!$G$1*1000)</f>
        <v>32266302.379351623</v>
      </c>
      <c r="AB100" s="2">
        <f t="shared" si="21"/>
        <v>563985.95599619299</v>
      </c>
      <c r="AC100" s="2">
        <f t="shared" si="31"/>
        <v>1002930</v>
      </c>
      <c r="AD100" s="3">
        <f t="shared" si="10"/>
        <v>32266302.379351623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19194514.488649223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30</v>
      </c>
      <c r="C101" s="7"/>
      <c r="D101" s="2" t="e">
        <f t="shared" si="12"/>
        <v>#N/A</v>
      </c>
      <c r="E101" s="2" t="e">
        <f t="shared" si="22"/>
        <v>#N/A</v>
      </c>
      <c r="F101" s="2">
        <v>572587.87803119421</v>
      </c>
      <c r="G101" s="2">
        <f t="shared" si="25"/>
        <v>572587.87803119421</v>
      </c>
      <c r="H101" s="2">
        <f t="shared" si="32"/>
        <v>33013529.791116178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947003.71428571478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581474.52581033111</v>
      </c>
      <c r="Q101" s="2">
        <f t="shared" si="26"/>
        <v>581474.52581033111</v>
      </c>
      <c r="R101" s="2">
        <f t="shared" si="33"/>
        <v>33850706.905161977</v>
      </c>
      <c r="S101" s="2">
        <f t="shared" si="17"/>
        <v>572587.87803119421</v>
      </c>
      <c r="T101" s="2">
        <f t="shared" si="18"/>
        <v>11061.857142857159</v>
      </c>
      <c r="U101" s="2">
        <f t="shared" si="19"/>
        <v>581474.52581033111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528036.81152461679</v>
      </c>
      <c r="Y101" s="2">
        <f t="shared" si="30"/>
        <v>32794339.190876242</v>
      </c>
      <c r="Z101" s="2" t="str">
        <f t="shared" si="8"/>
        <v>HERE</v>
      </c>
      <c r="AA101" s="2">
        <f>IF(Z101="HERE",Y101,AA100+Graph!$G$1*1000)</f>
        <v>32794339.190876242</v>
      </c>
      <c r="AB101" s="2">
        <f t="shared" si="21"/>
        <v>528036.81152461842</v>
      </c>
      <c r="AC101" s="2">
        <f t="shared" si="31"/>
        <v>1056367.7142857143</v>
      </c>
      <c r="AD101" s="3">
        <f t="shared" si="10"/>
        <v>32794339.190876242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19628668.457908645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31</v>
      </c>
      <c r="C102" s="7"/>
      <c r="D102" s="2" t="e">
        <f t="shared" si="12"/>
        <v>#N/A</v>
      </c>
      <c r="E102" s="2" t="e">
        <f t="shared" si="22"/>
        <v>#N/A</v>
      </c>
      <c r="F102" s="2">
        <v>576602.19423767924</v>
      </c>
      <c r="G102" s="2">
        <f t="shared" ref="G102:G165" si="35">IF(F102&gt;700000,$AK$31*1000,F102)</f>
        <v>576602.19423767924</v>
      </c>
      <c r="H102" s="2">
        <f t="shared" si="32"/>
        <v>33590131.985353857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958065.57142857194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585591.30252102017</v>
      </c>
      <c r="Q102" s="2">
        <f t="shared" ref="Q102:Q165" si="36">IF(P102&gt;700000,700000,P102)</f>
        <v>585591.30252102017</v>
      </c>
      <c r="R102" s="2">
        <f t="shared" si="33"/>
        <v>34436298.207682997</v>
      </c>
      <c r="S102" s="2">
        <f t="shared" si="17"/>
        <v>576602.19423767924</v>
      </c>
      <c r="T102" s="2">
        <f t="shared" si="18"/>
        <v>11061.857142857159</v>
      </c>
      <c r="U102" s="2">
        <f t="shared" si="19"/>
        <v>585591.30252102017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532153.58823530586</v>
      </c>
      <c r="Y102" s="2">
        <f t="shared" si="30"/>
        <v>33326492.779111549</v>
      </c>
      <c r="Z102" s="2" t="str">
        <f t="shared" si="8"/>
        <v>HERE</v>
      </c>
      <c r="AA102" s="2">
        <f>IF(Z102="HERE",Y102,AA101+Graph!$G$1*1000)</f>
        <v>33326492.779111549</v>
      </c>
      <c r="AB102" s="2">
        <f t="shared" si="21"/>
        <v>532153.58823530748</v>
      </c>
      <c r="AC102" s="2">
        <f t="shared" si="31"/>
        <v>1109805.4285714286</v>
      </c>
      <c r="AD102" s="3">
        <f t="shared" si="10"/>
        <v>33326492.779111549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20066527.526207689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32</v>
      </c>
      <c r="C103" s="7"/>
      <c r="D103" s="2" t="e">
        <f t="shared" si="12"/>
        <v>#N/A</v>
      </c>
      <c r="E103" s="2" t="e">
        <f t="shared" si="22"/>
        <v>#N/A</v>
      </c>
      <c r="F103" s="2">
        <v>580616.51044416428</v>
      </c>
      <c r="G103" s="2">
        <f t="shared" si="35"/>
        <v>580616.51044416428</v>
      </c>
      <c r="H103" s="2">
        <f t="shared" si="32"/>
        <v>34170748.495798022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969127.4285714291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589708.07923167944</v>
      </c>
      <c r="Q103" s="2">
        <f t="shared" si="36"/>
        <v>589708.07923167944</v>
      </c>
      <c r="R103" s="2">
        <f t="shared" si="33"/>
        <v>35026006.286914676</v>
      </c>
      <c r="S103" s="2">
        <f t="shared" si="17"/>
        <v>580616.51044416428</v>
      </c>
      <c r="T103" s="2">
        <f t="shared" si="18"/>
        <v>11061.857142857159</v>
      </c>
      <c r="U103" s="2">
        <f t="shared" si="19"/>
        <v>589708.07923167944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536270.36494596535</v>
      </c>
      <c r="Y103" s="2">
        <f t="shared" si="30"/>
        <v>33862763.144057512</v>
      </c>
      <c r="Z103" s="2" t="str">
        <f t="shared" si="8"/>
        <v>HERE</v>
      </c>
      <c r="AA103" s="2">
        <f>IF(Z103="HERE",Y103,AA102+Graph!$G$1*1000)</f>
        <v>33862763.144057512</v>
      </c>
      <c r="AB103" s="2">
        <f t="shared" si="21"/>
        <v>536270.36494596303</v>
      </c>
      <c r="AC103" s="2">
        <f t="shared" si="31"/>
        <v>1163243.1428571427</v>
      </c>
      <c r="AD103" s="3">
        <f t="shared" si="10"/>
        <v>33862763.144057512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20508091.693546351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33</v>
      </c>
      <c r="C104" s="7"/>
      <c r="D104" s="2" t="e">
        <f t="shared" si="12"/>
        <v>#N/A</v>
      </c>
      <c r="E104" s="2" t="e">
        <f t="shared" si="22"/>
        <v>#N/A</v>
      </c>
      <c r="F104" s="2">
        <v>584630.82665064931</v>
      </c>
      <c r="G104" s="2">
        <f t="shared" si="35"/>
        <v>584630.82665064931</v>
      </c>
      <c r="H104" s="2">
        <f t="shared" si="32"/>
        <v>34755379.322448671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980189.28571428626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593824.85594236851</v>
      </c>
      <c r="Q104" s="2">
        <f t="shared" si="36"/>
        <v>593824.85594236851</v>
      </c>
      <c r="R104" s="2">
        <f t="shared" si="33"/>
        <v>35619831.142857045</v>
      </c>
      <c r="S104" s="2">
        <f t="shared" si="17"/>
        <v>584630.82665064931</v>
      </c>
      <c r="T104" s="2">
        <f t="shared" si="18"/>
        <v>11061.857142857159</v>
      </c>
      <c r="U104" s="2">
        <f t="shared" si="19"/>
        <v>593824.85594236851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540387.14165665419</v>
      </c>
      <c r="Y104" s="2">
        <f t="shared" si="30"/>
        <v>34403150.285714164</v>
      </c>
      <c r="Z104" s="2" t="str">
        <f t="shared" si="8"/>
        <v>HERE</v>
      </c>
      <c r="AA104" s="2">
        <f>IF(Z104="HERE",Y104,AA103+Graph!$G$1*1000)</f>
        <v>34403150.285714164</v>
      </c>
      <c r="AB104" s="2">
        <f t="shared" si="21"/>
        <v>540387.14165665209</v>
      </c>
      <c r="AC104" s="2">
        <f t="shared" si="31"/>
        <v>1216680.857142857</v>
      </c>
      <c r="AD104" s="3">
        <f t="shared" si="10"/>
        <v>34403150.285714164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20953360.959924635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34</v>
      </c>
      <c r="C105" s="7"/>
      <c r="D105" s="2" t="e">
        <f t="shared" si="12"/>
        <v>#N/A</v>
      </c>
      <c r="E105" s="2" t="e">
        <f t="shared" si="22"/>
        <v>#N/A</v>
      </c>
      <c r="F105" s="2">
        <v>588645.14285713434</v>
      </c>
      <c r="G105" s="2">
        <f t="shared" si="35"/>
        <v>588645.14285713434</v>
      </c>
      <c r="H105" s="2">
        <f t="shared" si="32"/>
        <v>35344024.465305805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991251.14285714342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597941.63265305758</v>
      </c>
      <c r="Q105" s="2">
        <f t="shared" si="36"/>
        <v>597941.63265305758</v>
      </c>
      <c r="R105" s="2">
        <f t="shared" si="33"/>
        <v>36217772.775510103</v>
      </c>
      <c r="S105" s="2">
        <f t="shared" si="17"/>
        <v>588645.14285713434</v>
      </c>
      <c r="T105" s="2">
        <f t="shared" si="18"/>
        <v>11061.857142857159</v>
      </c>
      <c r="U105" s="2">
        <f t="shared" si="19"/>
        <v>597941.63265305758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544503.91836734326</v>
      </c>
      <c r="Y105" s="2">
        <f t="shared" si="30"/>
        <v>34947654.204081506</v>
      </c>
      <c r="Z105" s="2" t="str">
        <f t="shared" si="8"/>
        <v>HERE</v>
      </c>
      <c r="AA105" s="2">
        <f>IF(Z105="HERE",Y105,AA104+Graph!$G$1*1000)</f>
        <v>34947654.204081506</v>
      </c>
      <c r="AB105" s="2">
        <f t="shared" si="21"/>
        <v>544503.91836734116</v>
      </c>
      <c r="AC105" s="2">
        <f t="shared" si="31"/>
        <v>1270118.5714285714</v>
      </c>
      <c r="AD105" s="3">
        <f t="shared" si="10"/>
        <v>34947654.204081506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21402335.325342517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35</v>
      </c>
      <c r="C106" s="7"/>
      <c r="D106" s="2" t="e">
        <f t="shared" si="12"/>
        <v>#N/A</v>
      </c>
      <c r="E106" s="2" t="e">
        <f t="shared" si="22"/>
        <v>#N/A</v>
      </c>
      <c r="F106" s="2">
        <v>592659.45906361938</v>
      </c>
      <c r="G106" s="2">
        <f t="shared" si="35"/>
        <v>592659.45906361938</v>
      </c>
      <c r="H106" s="2">
        <f t="shared" si="32"/>
        <v>35936683.924369425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1002313.0000000006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602058.40936374664</v>
      </c>
      <c r="Q106" s="2">
        <f t="shared" si="36"/>
        <v>602058.40936374664</v>
      </c>
      <c r="R106" s="2">
        <f t="shared" si="33"/>
        <v>36819831.184873849</v>
      </c>
      <c r="S106" s="2">
        <f t="shared" si="17"/>
        <v>592659.45906361938</v>
      </c>
      <c r="T106" s="2">
        <f t="shared" si="18"/>
        <v>11061.857142857159</v>
      </c>
      <c r="U106" s="2">
        <f t="shared" si="19"/>
        <v>602058.40936374664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548620.69507803232</v>
      </c>
      <c r="Y106" s="2">
        <f t="shared" si="30"/>
        <v>35496274.899159536</v>
      </c>
      <c r="Z106" s="2" t="str">
        <f t="shared" si="8"/>
        <v>HERE</v>
      </c>
      <c r="AA106" s="2">
        <f>IF(Z106="HERE",Y106,AA105+Graph!$G$1*1000)</f>
        <v>35496274.899159536</v>
      </c>
      <c r="AB106" s="2">
        <f t="shared" si="21"/>
        <v>548620.69507803023</v>
      </c>
      <c r="AC106" s="2">
        <f t="shared" si="31"/>
        <v>1323556.2857142857</v>
      </c>
      <c r="AD106" s="3">
        <f t="shared" si="10"/>
        <v>35496274.899159536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21855014.789800014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36</v>
      </c>
      <c r="C107" s="7"/>
      <c r="D107" s="2" t="e">
        <f t="shared" si="12"/>
        <v>#N/A</v>
      </c>
      <c r="E107" s="2" t="e">
        <f t="shared" si="22"/>
        <v>#N/A</v>
      </c>
      <c r="F107" s="2">
        <v>596673.77527010441</v>
      </c>
      <c r="G107" s="2">
        <f t="shared" si="35"/>
        <v>596673.77527010441</v>
      </c>
      <c r="H107" s="2">
        <f t="shared" si="32"/>
        <v>36533357.699639529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1013374.8571428577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606175.18607443571</v>
      </c>
      <c r="Q107" s="2">
        <f t="shared" si="36"/>
        <v>606175.18607443571</v>
      </c>
      <c r="R107" s="2">
        <f t="shared" si="33"/>
        <v>37426006.370948285</v>
      </c>
      <c r="S107" s="2">
        <f t="shared" si="17"/>
        <v>596673.77527010441</v>
      </c>
      <c r="T107" s="2">
        <f t="shared" si="18"/>
        <v>11061.857142857159</v>
      </c>
      <c r="U107" s="2">
        <f t="shared" si="19"/>
        <v>606175.18607443571</v>
      </c>
      <c r="V107" s="2">
        <f t="shared" si="34"/>
        <v>1376994</v>
      </c>
      <c r="W107" s="2">
        <f t="shared" si="20"/>
        <v>53437.714285714319</v>
      </c>
      <c r="X107" s="2">
        <f t="shared" si="6"/>
        <v>552737.47178872139</v>
      </c>
      <c r="Y107" s="2">
        <f t="shared" si="30"/>
        <v>36049012.370948255</v>
      </c>
      <c r="Z107" s="2" t="str">
        <f t="shared" si="8"/>
        <v>HERE</v>
      </c>
      <c r="AA107" s="2">
        <f>IF(Z107="HERE",Y107,AA106+Graph!$G$1*1000)</f>
        <v>36049012.370948255</v>
      </c>
      <c r="AB107" s="2">
        <f t="shared" si="21"/>
        <v>552737.4717887193</v>
      </c>
      <c r="AC107" s="2">
        <f t="shared" si="31"/>
        <v>1376994</v>
      </c>
      <c r="AD107" s="3">
        <f t="shared" si="10"/>
        <v>36049012.370948255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22311399.353297129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37</v>
      </c>
      <c r="C108" s="7"/>
      <c r="D108" s="2" t="e">
        <f t="shared" si="12"/>
        <v>#N/A</v>
      </c>
      <c r="E108" s="2" t="e">
        <f t="shared" si="22"/>
        <v>#N/A</v>
      </c>
      <c r="F108" s="2">
        <v>600688.09147658944</v>
      </c>
      <c r="G108" s="2">
        <f t="shared" si="35"/>
        <v>600688.09147658944</v>
      </c>
      <c r="H108" s="2">
        <f t="shared" si="32"/>
        <v>37134045.791116118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1024436.7142857149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610291.96278512478</v>
      </c>
      <c r="Q108" s="2">
        <f t="shared" si="36"/>
        <v>610291.96278512478</v>
      </c>
      <c r="R108" s="2">
        <f t="shared" si="33"/>
        <v>38036298.33373341</v>
      </c>
      <c r="S108" s="2">
        <f t="shared" si="17"/>
        <v>600688.09147658944</v>
      </c>
      <c r="T108" s="2">
        <f t="shared" si="18"/>
        <v>11061.857142857159</v>
      </c>
      <c r="U108" s="2">
        <f t="shared" si="19"/>
        <v>610291.96278512478</v>
      </c>
      <c r="V108" s="2">
        <f t="shared" si="34"/>
        <v>1508825.75</v>
      </c>
      <c r="W108" s="2">
        <f t="shared" si="20"/>
        <v>131831.75</v>
      </c>
      <c r="X108" s="2">
        <f t="shared" si="6"/>
        <v>478460.21278512478</v>
      </c>
      <c r="Y108" s="2">
        <f t="shared" si="30"/>
        <v>36527472.58373338</v>
      </c>
      <c r="Z108" s="2" t="str">
        <f t="shared" si="8"/>
        <v>HERE</v>
      </c>
      <c r="AA108" s="2">
        <f>IF(Z108="HERE",Y108,AA107+Graph!$G$1*1000)</f>
        <v>36527472.58373338</v>
      </c>
      <c r="AB108" s="2">
        <f t="shared" si="21"/>
        <v>478460.21278512478</v>
      </c>
      <c r="AC108" s="2">
        <f t="shared" si="31"/>
        <v>1508825.75</v>
      </c>
      <c r="AD108" s="3">
        <f t="shared" si="10"/>
        <v>36527472.58373338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22771489.015833866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38</v>
      </c>
      <c r="C109" s="7"/>
      <c r="D109" s="2" t="e">
        <f t="shared" si="12"/>
        <v>#N/A</v>
      </c>
      <c r="E109" s="2" t="e">
        <f t="shared" si="22"/>
        <v>#N/A</v>
      </c>
      <c r="F109" s="2">
        <v>604702.40768307447</v>
      </c>
      <c r="G109" s="2">
        <f t="shared" si="35"/>
        <v>604702.40768307447</v>
      </c>
      <c r="H109" s="2">
        <f t="shared" si="32"/>
        <v>37738748.198799193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1035498.5714285721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614408.73949578404</v>
      </c>
      <c r="Q109" s="2">
        <f t="shared" si="36"/>
        <v>614408.73949578404</v>
      </c>
      <c r="R109" s="2">
        <f t="shared" si="33"/>
        <v>38650707.073229194</v>
      </c>
      <c r="S109" s="2">
        <f t="shared" si="17"/>
        <v>604702.40768307447</v>
      </c>
      <c r="T109" s="2">
        <f t="shared" si="18"/>
        <v>11061.857142857159</v>
      </c>
      <c r="U109" s="2">
        <f t="shared" si="19"/>
        <v>614408.73949578404</v>
      </c>
      <c r="V109" s="2">
        <f t="shared" si="34"/>
        <v>1640657.5</v>
      </c>
      <c r="W109" s="2">
        <f t="shared" si="20"/>
        <v>131831.75</v>
      </c>
      <c r="X109" s="2">
        <f t="shared" si="6"/>
        <v>482576.98949578404</v>
      </c>
      <c r="Y109" s="2">
        <f t="shared" si="30"/>
        <v>37010049.573229164</v>
      </c>
      <c r="Z109" s="2" t="str">
        <f t="shared" si="8"/>
        <v>HERE</v>
      </c>
      <c r="AA109" s="2">
        <f>IF(Z109="HERE",Y109,AA108+Graph!$G$1*1000)</f>
        <v>37010049.573229164</v>
      </c>
      <c r="AB109" s="2">
        <f t="shared" si="21"/>
        <v>482576.98949578404</v>
      </c>
      <c r="AC109" s="2">
        <f t="shared" si="31"/>
        <v>1640657.5</v>
      </c>
      <c r="AD109" s="3">
        <f t="shared" si="10"/>
        <v>37010049.573229164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23235283.777410224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39</v>
      </c>
      <c r="C110" s="7"/>
      <c r="D110" s="2" t="e">
        <f t="shared" si="12"/>
        <v>#N/A</v>
      </c>
      <c r="E110" s="2" t="e">
        <f t="shared" si="22"/>
        <v>#N/A</v>
      </c>
      <c r="F110" s="2">
        <v>608716.72388955951</v>
      </c>
      <c r="G110" s="2">
        <f t="shared" si="35"/>
        <v>608716.72388955951</v>
      </c>
      <c r="H110" s="2">
        <f t="shared" si="32"/>
        <v>38347464.922688752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1046560.4285714292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618525.51620647311</v>
      </c>
      <c r="Q110" s="2">
        <f t="shared" si="36"/>
        <v>618525.51620647311</v>
      </c>
      <c r="R110" s="2">
        <f t="shared" si="33"/>
        <v>39269232.589435667</v>
      </c>
      <c r="S110" s="2">
        <f t="shared" si="17"/>
        <v>608716.72388955951</v>
      </c>
      <c r="T110" s="2">
        <f t="shared" si="18"/>
        <v>11061.857142857159</v>
      </c>
      <c r="U110" s="2">
        <f t="shared" si="19"/>
        <v>618525.51620647311</v>
      </c>
      <c r="V110" s="2">
        <f t="shared" si="34"/>
        <v>1772489.25</v>
      </c>
      <c r="W110" s="2">
        <f t="shared" si="20"/>
        <v>131831.75</v>
      </c>
      <c r="X110" s="2">
        <f t="shared" si="6"/>
        <v>486693.76620647311</v>
      </c>
      <c r="Y110" s="2">
        <f t="shared" si="30"/>
        <v>37496743.339435637</v>
      </c>
      <c r="Z110" s="2" t="str">
        <f t="shared" si="8"/>
        <v>HERE</v>
      </c>
      <c r="AA110" s="2">
        <f>IF(Z110="HERE",Y110,AA109+Graph!$G$1*1000)</f>
        <v>37496743.339435637</v>
      </c>
      <c r="AB110" s="2">
        <f t="shared" si="21"/>
        <v>486693.76620647311</v>
      </c>
      <c r="AC110" s="2">
        <f t="shared" si="31"/>
        <v>1772489.25</v>
      </c>
      <c r="AD110" s="3">
        <f t="shared" si="10"/>
        <v>37496743.339435637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23702783.638026204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40</v>
      </c>
      <c r="C111" s="7"/>
      <c r="D111" s="2" t="e">
        <f t="shared" si="12"/>
        <v>#N/A</v>
      </c>
      <c r="E111" s="2" t="e">
        <f t="shared" si="22"/>
        <v>#N/A</v>
      </c>
      <c r="F111" s="2">
        <v>612731.04009604454</v>
      </c>
      <c r="G111" s="2">
        <f t="shared" si="35"/>
        <v>612731.04009604454</v>
      </c>
      <c r="H111" s="2">
        <f t="shared" si="32"/>
        <v>38960195.962784797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1057622.2857142864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622642.29291716218</v>
      </c>
      <c r="Q111" s="2">
        <f t="shared" si="36"/>
        <v>622642.29291716218</v>
      </c>
      <c r="R111" s="2">
        <f t="shared" si="33"/>
        <v>39891874.882352829</v>
      </c>
      <c r="S111" s="2">
        <f t="shared" si="17"/>
        <v>612731.04009604454</v>
      </c>
      <c r="T111" s="2">
        <f t="shared" si="18"/>
        <v>11061.857142857159</v>
      </c>
      <c r="U111" s="2">
        <f t="shared" si="19"/>
        <v>622642.29291716218</v>
      </c>
      <c r="V111" s="2">
        <f t="shared" si="34"/>
        <v>1904321</v>
      </c>
      <c r="W111" s="2">
        <f t="shared" si="20"/>
        <v>131831.75</v>
      </c>
      <c r="X111" s="2">
        <f t="shared" si="6"/>
        <v>490810.54291716218</v>
      </c>
      <c r="Y111" s="2">
        <f t="shared" si="30"/>
        <v>37987553.882352799</v>
      </c>
      <c r="Z111" s="2" t="str">
        <f t="shared" si="8"/>
        <v>HERE</v>
      </c>
      <c r="AA111" s="2">
        <f>IF(Z111="HERE",Y111,AA110+Graph!$G$1*1000)</f>
        <v>37987553.882352799</v>
      </c>
      <c r="AB111" s="2">
        <f t="shared" si="21"/>
        <v>490810.54291716218</v>
      </c>
      <c r="AC111" s="2">
        <f t="shared" si="31"/>
        <v>1904321</v>
      </c>
      <c r="AD111" s="3">
        <f t="shared" si="10"/>
        <v>37987553.882352799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24173988.597681772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41</v>
      </c>
      <c r="C112" s="7"/>
      <c r="D112" s="2" t="e">
        <f t="shared" si="12"/>
        <v>#N/A</v>
      </c>
      <c r="E112" s="2" t="e">
        <f t="shared" si="22"/>
        <v>#N/A</v>
      </c>
      <c r="F112" s="2">
        <v>616745.35630249977</v>
      </c>
      <c r="G112" s="2">
        <f t="shared" si="35"/>
        <v>616745.35630249977</v>
      </c>
      <c r="H112" s="2">
        <f t="shared" si="32"/>
        <v>39576941.319087297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1068684.1428571434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626759.06962785125</v>
      </c>
      <c r="Q112" s="2">
        <f t="shared" si="36"/>
        <v>626759.06962785125</v>
      </c>
      <c r="R112" s="2">
        <f t="shared" si="33"/>
        <v>40518633.95198068</v>
      </c>
      <c r="S112" s="2">
        <f t="shared" si="17"/>
        <v>616745.35630249977</v>
      </c>
      <c r="T112" s="2">
        <f t="shared" si="18"/>
        <v>11061.857142857043</v>
      </c>
      <c r="U112" s="2">
        <f t="shared" si="19"/>
        <v>626759.06962785125</v>
      </c>
      <c r="V112" s="2">
        <f t="shared" si="34"/>
        <v>2036152.75</v>
      </c>
      <c r="W112" s="2">
        <f t="shared" si="20"/>
        <v>131831.75</v>
      </c>
      <c r="X112" s="2">
        <f t="shared" si="6"/>
        <v>494927.31962785125</v>
      </c>
      <c r="Y112" s="2">
        <f t="shared" si="30"/>
        <v>38482481.20198065</v>
      </c>
      <c r="Z112" s="2" t="str">
        <f t="shared" si="8"/>
        <v>HERE</v>
      </c>
      <c r="AA112" s="2">
        <f>IF(Z112="HERE",Y112,AA111+Graph!$G$1*1000)</f>
        <v>38482481.20198065</v>
      </c>
      <c r="AB112" s="2">
        <f t="shared" si="21"/>
        <v>494927.31962785125</v>
      </c>
      <c r="AC112" s="2">
        <f t="shared" si="31"/>
        <v>2036152.75</v>
      </c>
      <c r="AD112" s="3">
        <f t="shared" si="10"/>
        <v>38482481.20198065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24648898.656376965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42</v>
      </c>
      <c r="C113" s="7"/>
      <c r="D113" s="2" t="e">
        <f t="shared" si="12"/>
        <v>#N/A</v>
      </c>
      <c r="E113" s="2" t="e">
        <f t="shared" si="22"/>
        <v>#N/A</v>
      </c>
      <c r="F113" s="2">
        <v>620759.6725089848</v>
      </c>
      <c r="G113" s="2">
        <f t="shared" si="35"/>
        <v>620759.6725089848</v>
      </c>
      <c r="H113" s="2">
        <f t="shared" si="32"/>
        <v>40197700.991596282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1079746.0000000005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630875.84633854032</v>
      </c>
      <c r="Q113" s="2">
        <f t="shared" si="36"/>
        <v>630875.84633854032</v>
      </c>
      <c r="R113" s="2">
        <f t="shared" si="33"/>
        <v>41149509.798319221</v>
      </c>
      <c r="S113" s="2">
        <f t="shared" si="17"/>
        <v>620759.6725089848</v>
      </c>
      <c r="T113" s="2">
        <f t="shared" si="18"/>
        <v>11061.857142857043</v>
      </c>
      <c r="U113" s="2">
        <f t="shared" si="19"/>
        <v>630875.84633854032</v>
      </c>
      <c r="V113" s="2">
        <f t="shared" si="34"/>
        <v>2167984.5</v>
      </c>
      <c r="W113" s="2">
        <f t="shared" si="20"/>
        <v>131831.75</v>
      </c>
      <c r="X113" s="2">
        <f t="shared" si="6"/>
        <v>499044.09633854032</v>
      </c>
      <c r="Y113" s="2">
        <f t="shared" si="30"/>
        <v>38981525.298319191</v>
      </c>
      <c r="Z113" s="2" t="str">
        <f t="shared" si="8"/>
        <v>HERE</v>
      </c>
      <c r="AA113" s="2">
        <f>IF(Z113="HERE",Y113,AA112+Graph!$G$1*1000)</f>
        <v>38981525.298319191</v>
      </c>
      <c r="AB113" s="2">
        <f t="shared" si="21"/>
        <v>499044.09633854032</v>
      </c>
      <c r="AC113" s="2">
        <f t="shared" si="31"/>
        <v>2167984.5</v>
      </c>
      <c r="AD113" s="3">
        <f t="shared" si="10"/>
        <v>38981525.298319191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25127513.814111777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43</v>
      </c>
      <c r="C114" s="7"/>
      <c r="D114" s="2" t="e">
        <f t="shared" si="12"/>
        <v>#N/A</v>
      </c>
      <c r="E114" s="2" t="e">
        <f t="shared" si="22"/>
        <v>#N/A</v>
      </c>
      <c r="F114" s="2">
        <v>624773.98871546984</v>
      </c>
      <c r="G114" s="2">
        <f t="shared" si="35"/>
        <v>624773.98871546984</v>
      </c>
      <c r="H114" s="2">
        <f t="shared" si="32"/>
        <v>40822474.980311751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1090807.8571428575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634992.62304922938</v>
      </c>
      <c r="Q114" s="2">
        <f t="shared" si="36"/>
        <v>634992.62304922938</v>
      </c>
      <c r="R114" s="2">
        <f t="shared" si="33"/>
        <v>41784502.42136845</v>
      </c>
      <c r="S114" s="2">
        <f t="shared" si="17"/>
        <v>624773.98871546984</v>
      </c>
      <c r="T114" s="2">
        <f t="shared" si="18"/>
        <v>11061.857142857043</v>
      </c>
      <c r="U114" s="2">
        <f t="shared" si="19"/>
        <v>634992.62304922938</v>
      </c>
      <c r="V114" s="2">
        <f t="shared" si="34"/>
        <v>2299816.25</v>
      </c>
      <c r="W114" s="2">
        <f t="shared" si="20"/>
        <v>131831.75</v>
      </c>
      <c r="X114" s="2">
        <f t="shared" si="6"/>
        <v>503160.87304922938</v>
      </c>
      <c r="Y114" s="2">
        <f t="shared" si="30"/>
        <v>39484686.17136842</v>
      </c>
      <c r="Z114" s="2" t="str">
        <f t="shared" si="8"/>
        <v>HERE</v>
      </c>
      <c r="AA114" s="2">
        <f>IF(Z114="HERE",Y114,AA113+Graph!$G$1*1000)</f>
        <v>39484686.17136842</v>
      </c>
      <c r="AB114" s="2">
        <f t="shared" si="21"/>
        <v>503160.87304922938</v>
      </c>
      <c r="AC114" s="2">
        <f t="shared" si="31"/>
        <v>2299816.25</v>
      </c>
      <c r="AD114" s="3">
        <f t="shared" si="10"/>
        <v>39484686.17136842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25609834.070886206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44</v>
      </c>
      <c r="C115" s="7"/>
      <c r="D115" s="2" t="e">
        <f t="shared" si="12"/>
        <v>#N/A</v>
      </c>
      <c r="E115" s="2" t="e">
        <f t="shared" si="22"/>
        <v>#N/A</v>
      </c>
      <c r="F115" s="2">
        <v>628788.30492195487</v>
      </c>
      <c r="G115" s="2">
        <f t="shared" si="35"/>
        <v>628788.30492195487</v>
      </c>
      <c r="H115" s="2">
        <f t="shared" si="32"/>
        <v>41451263.285233706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1101869.7142857146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639109.39975988865</v>
      </c>
      <c r="Q115" s="2">
        <f t="shared" si="36"/>
        <v>639109.39975988865</v>
      </c>
      <c r="R115" s="2">
        <f t="shared" si="33"/>
        <v>42423611.821128339</v>
      </c>
      <c r="S115" s="2">
        <f t="shared" si="17"/>
        <v>628788.30492195487</v>
      </c>
      <c r="T115" s="2">
        <f t="shared" si="18"/>
        <v>11061.857142857043</v>
      </c>
      <c r="U115" s="2">
        <f t="shared" si="19"/>
        <v>639109.39975988865</v>
      </c>
      <c r="V115" s="2">
        <f t="shared" si="34"/>
        <v>2431648</v>
      </c>
      <c r="W115" s="2">
        <f t="shared" si="20"/>
        <v>131831.75</v>
      </c>
      <c r="X115" s="2">
        <f t="shared" si="6"/>
        <v>507277.64975988865</v>
      </c>
      <c r="Y115" s="2">
        <f t="shared" si="30"/>
        <v>39991963.821128309</v>
      </c>
      <c r="Z115" s="2" t="str">
        <f t="shared" si="8"/>
        <v>HERE</v>
      </c>
      <c r="AA115" s="2">
        <f>IF(Z115="HERE",Y115,AA114+Graph!$G$1*1000)</f>
        <v>39991963.821128309</v>
      </c>
      <c r="AB115" s="2">
        <f t="shared" si="21"/>
        <v>507277.64975988865</v>
      </c>
      <c r="AC115" s="2">
        <f t="shared" si="31"/>
        <v>2431648</v>
      </c>
      <c r="AD115" s="3">
        <f t="shared" si="10"/>
        <v>39991963.821128309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26095859.42670026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45</v>
      </c>
      <c r="C116" s="7"/>
      <c r="D116" s="2" t="e">
        <f t="shared" si="12"/>
        <v>#N/A</v>
      </c>
      <c r="E116" s="2" t="e">
        <f t="shared" si="22"/>
        <v>#N/A</v>
      </c>
      <c r="F116" s="2">
        <v>632802.6211284399</v>
      </c>
      <c r="G116" s="2">
        <f t="shared" si="35"/>
        <v>632802.6211284399</v>
      </c>
      <c r="H116" s="2">
        <f t="shared" si="32"/>
        <v>42084065.906362146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1112931.5714285716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643226.17647057772</v>
      </c>
      <c r="Q116" s="2">
        <f t="shared" si="36"/>
        <v>643226.17647057772</v>
      </c>
      <c r="R116" s="2">
        <f t="shared" si="33"/>
        <v>43066837.997598916</v>
      </c>
      <c r="S116" s="2">
        <f t="shared" si="17"/>
        <v>632802.6211284399</v>
      </c>
      <c r="T116" s="2">
        <f t="shared" si="18"/>
        <v>11061.857142857043</v>
      </c>
      <c r="U116" s="2">
        <f t="shared" si="19"/>
        <v>643226.17647057772</v>
      </c>
      <c r="V116" s="2">
        <f t="shared" si="34"/>
        <v>2639309</v>
      </c>
      <c r="W116" s="2">
        <f t="shared" si="20"/>
        <v>207661</v>
      </c>
      <c r="X116" s="2">
        <f t="shared" si="6"/>
        <v>435565.17647057772</v>
      </c>
      <c r="Y116" s="2">
        <f t="shared" si="30"/>
        <v>40427528.997598886</v>
      </c>
      <c r="Z116" s="2" t="str">
        <f t="shared" si="8"/>
        <v>HERE</v>
      </c>
      <c r="AA116" s="2">
        <f>IF(Z116="HERE",Y116,AA115+Graph!$G$1*1000)</f>
        <v>40427528.997598886</v>
      </c>
      <c r="AB116" s="2">
        <f t="shared" si="21"/>
        <v>435565.17647057772</v>
      </c>
      <c r="AC116" s="2">
        <f t="shared" si="31"/>
        <v>2639309</v>
      </c>
      <c r="AD116" s="3">
        <f t="shared" si="10"/>
        <v>40427528.997598886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26585589.881553933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46</v>
      </c>
      <c r="C117" s="7"/>
      <c r="D117" s="2" t="e">
        <f t="shared" si="12"/>
        <v>#N/A</v>
      </c>
      <c r="E117" s="2" t="e">
        <f t="shared" si="22"/>
        <v>#N/A</v>
      </c>
      <c r="F117" s="2">
        <v>636816.93733492494</v>
      </c>
      <c r="G117" s="2">
        <f t="shared" si="35"/>
        <v>636816.93733492494</v>
      </c>
      <c r="H117" s="2">
        <f t="shared" si="32"/>
        <v>42720882.843697071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1123993.4285714286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647342.95318126678</v>
      </c>
      <c r="Q117" s="2">
        <f t="shared" si="36"/>
        <v>647342.95318126678</v>
      </c>
      <c r="R117" s="2">
        <f t="shared" si="33"/>
        <v>43714180.950780183</v>
      </c>
      <c r="S117" s="2">
        <f t="shared" si="17"/>
        <v>636816.93733492494</v>
      </c>
      <c r="T117" s="2">
        <f t="shared" si="18"/>
        <v>11061.857142857043</v>
      </c>
      <c r="U117" s="2">
        <f t="shared" si="19"/>
        <v>647342.95318126678</v>
      </c>
      <c r="V117" s="2">
        <f t="shared" si="34"/>
        <v>2918252</v>
      </c>
      <c r="W117" s="2">
        <f t="shared" si="20"/>
        <v>278943</v>
      </c>
      <c r="X117" s="2">
        <f t="shared" si="6"/>
        <v>368399.95318126678</v>
      </c>
      <c r="Y117" s="2">
        <f t="shared" si="30"/>
        <v>40795928.950780153</v>
      </c>
      <c r="Z117" s="2" t="str">
        <f t="shared" si="8"/>
        <v>HERE</v>
      </c>
      <c r="AA117" s="2">
        <f>IF(Z117="HERE",Y117,AA116+Graph!$G$1*1000)</f>
        <v>40795928.950780153</v>
      </c>
      <c r="AB117" s="2">
        <f t="shared" si="21"/>
        <v>368399.95318126678</v>
      </c>
      <c r="AC117" s="2">
        <f t="shared" si="31"/>
        <v>2918252</v>
      </c>
      <c r="AD117" s="3">
        <f t="shared" si="10"/>
        <v>40795928.950780153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27079025.435447201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47</v>
      </c>
      <c r="C118" s="7"/>
      <c r="D118" s="2" t="e">
        <f t="shared" si="12"/>
        <v>#N/A</v>
      </c>
      <c r="E118" s="2" t="e">
        <f t="shared" si="22"/>
        <v>#N/A</v>
      </c>
      <c r="F118" s="2">
        <v>640831.25354140997</v>
      </c>
      <c r="G118" s="2">
        <f t="shared" si="35"/>
        <v>640831.25354140997</v>
      </c>
      <c r="H118" s="2">
        <f t="shared" si="32"/>
        <v>43361714.097238481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1135055.2857142857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651459.72989195585</v>
      </c>
      <c r="Q118" s="2">
        <f t="shared" si="36"/>
        <v>651459.72989195585</v>
      </c>
      <c r="R118" s="2">
        <f t="shared" si="33"/>
        <v>44365640.680672139</v>
      </c>
      <c r="S118" s="2">
        <f t="shared" si="17"/>
        <v>640831.25354140997</v>
      </c>
      <c r="T118" s="2">
        <f t="shared" si="18"/>
        <v>11061.857142857043</v>
      </c>
      <c r="U118" s="2">
        <f t="shared" si="19"/>
        <v>651459.72989195585</v>
      </c>
      <c r="V118" s="2">
        <f t="shared" si="34"/>
        <v>3234946</v>
      </c>
      <c r="W118" s="2">
        <f t="shared" si="20"/>
        <v>316694</v>
      </c>
      <c r="X118" s="2">
        <f t="shared" si="6"/>
        <v>334765.72989195585</v>
      </c>
      <c r="Y118" s="2">
        <f t="shared" si="30"/>
        <v>41130694.680672109</v>
      </c>
      <c r="Z118" s="2" t="str">
        <f t="shared" si="8"/>
        <v>HERE</v>
      </c>
      <c r="AA118" s="2">
        <f>IF(Z118="HERE",Y118,AA117+Graph!$G$1*1000)</f>
        <v>41130694.680672109</v>
      </c>
      <c r="AB118" s="2">
        <f t="shared" si="21"/>
        <v>334765.72989195585</v>
      </c>
      <c r="AC118" s="2">
        <f t="shared" si="31"/>
        <v>3234946</v>
      </c>
      <c r="AD118" s="3">
        <f t="shared" si="10"/>
        <v>41130694.680672109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27576166.088380083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48</v>
      </c>
      <c r="C119" s="7"/>
      <c r="D119" s="2" t="e">
        <f t="shared" si="12"/>
        <v>#N/A</v>
      </c>
      <c r="E119" s="2" t="e">
        <f t="shared" si="22"/>
        <v>#N/A</v>
      </c>
      <c r="F119" s="2">
        <v>644845.569747895</v>
      </c>
      <c r="G119" s="2">
        <f t="shared" si="35"/>
        <v>644845.569747895</v>
      </c>
      <c r="H119" s="2">
        <f t="shared" si="32"/>
        <v>44006559.666986376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1146117.1428571427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655576.50660264492</v>
      </c>
      <c r="Q119" s="2">
        <f t="shared" si="36"/>
        <v>655576.50660264492</v>
      </c>
      <c r="R119" s="2">
        <f t="shared" si="33"/>
        <v>45021217.187274784</v>
      </c>
      <c r="S119" s="2">
        <f t="shared" si="17"/>
        <v>644845.569747895</v>
      </c>
      <c r="T119" s="2">
        <f t="shared" si="18"/>
        <v>11061.857142857043</v>
      </c>
      <c r="U119" s="2">
        <f t="shared" si="19"/>
        <v>655576.50660264492</v>
      </c>
      <c r="V119" s="2">
        <f t="shared" si="34"/>
        <v>3559179</v>
      </c>
      <c r="W119" s="2">
        <f t="shared" si="20"/>
        <v>324233</v>
      </c>
      <c r="X119" s="2">
        <f t="shared" si="6"/>
        <v>331343.50660264492</v>
      </c>
      <c r="Y119" s="2">
        <f t="shared" si="30"/>
        <v>41462038.187274754</v>
      </c>
      <c r="Z119" s="2" t="str">
        <f t="shared" si="8"/>
        <v>HERE</v>
      </c>
      <c r="AA119" s="2">
        <f>IF(Z119="HERE",Y119,AA118+Graph!$G$1*1000)</f>
        <v>41462038.187274754</v>
      </c>
      <c r="AB119" s="2">
        <f t="shared" si="21"/>
        <v>331343.50660264492</v>
      </c>
      <c r="AC119" s="2">
        <f t="shared" si="31"/>
        <v>3559179</v>
      </c>
      <c r="AD119" s="3">
        <f t="shared" si="10"/>
        <v>41462038.187274754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28077011.840352591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49</v>
      </c>
      <c r="C120" s="7"/>
      <c r="D120" s="2" t="e">
        <f t="shared" si="12"/>
        <v>#N/A</v>
      </c>
      <c r="E120" s="2" t="e">
        <f t="shared" si="22"/>
        <v>#N/A</v>
      </c>
      <c r="F120" s="2">
        <v>648859.88595438004</v>
      </c>
      <c r="G120" s="2">
        <f t="shared" si="35"/>
        <v>648859.88595438004</v>
      </c>
      <c r="H120" s="2">
        <f t="shared" si="32"/>
        <v>44655419.552940756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1157178.9999999998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659693.28331333399</v>
      </c>
      <c r="Q120" s="2">
        <f t="shared" si="36"/>
        <v>659693.28331333399</v>
      </c>
      <c r="R120" s="2">
        <f t="shared" si="33"/>
        <v>45680910.470588118</v>
      </c>
      <c r="S120" s="2">
        <f t="shared" si="17"/>
        <v>648859.88595438004</v>
      </c>
      <c r="T120" s="2">
        <f t="shared" si="18"/>
        <v>11061.857142857043</v>
      </c>
      <c r="U120" s="2">
        <f t="shared" si="19"/>
        <v>659693.28331333399</v>
      </c>
      <c r="V120" s="2">
        <f t="shared" si="34"/>
        <v>3837094</v>
      </c>
      <c r="W120" s="2">
        <f t="shared" si="20"/>
        <v>277915</v>
      </c>
      <c r="X120" s="2">
        <f t="shared" si="6"/>
        <v>381778.28331333399</v>
      </c>
      <c r="Y120" s="2">
        <f t="shared" si="30"/>
        <v>41843816.470588088</v>
      </c>
      <c r="Z120" s="2" t="str">
        <f t="shared" si="8"/>
        <v>HERE</v>
      </c>
      <c r="AA120" s="2">
        <f>IF(Z120="HERE",Y120,AA119+Graph!$G$1*1000)</f>
        <v>41843816.470588088</v>
      </c>
      <c r="AB120" s="2">
        <f t="shared" si="21"/>
        <v>381778.28331333399</v>
      </c>
      <c r="AC120" s="2">
        <f t="shared" si="31"/>
        <v>3837094</v>
      </c>
      <c r="AD120" s="3">
        <f t="shared" si="10"/>
        <v>41843816.470588088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28581562.691364717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50</v>
      </c>
      <c r="C121" s="7"/>
      <c r="D121" s="2" t="e">
        <f t="shared" si="12"/>
        <v>#N/A</v>
      </c>
      <c r="E121" s="2" t="e">
        <f t="shared" si="22"/>
        <v>#N/A</v>
      </c>
      <c r="F121" s="2">
        <v>652874.20216086507</v>
      </c>
      <c r="G121" s="2">
        <f t="shared" si="35"/>
        <v>652874.20216086507</v>
      </c>
      <c r="H121" s="2">
        <f t="shared" si="32"/>
        <v>45308293.755101621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1168240.8571428568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663810.06002399325</v>
      </c>
      <c r="Q121" s="2">
        <f t="shared" si="36"/>
        <v>663810.06002399325</v>
      </c>
      <c r="R121" s="2">
        <f t="shared" si="33"/>
        <v>46344720.530612111</v>
      </c>
      <c r="S121" s="2">
        <f t="shared" si="17"/>
        <v>652874.20216086507</v>
      </c>
      <c r="T121" s="2">
        <f t="shared" si="18"/>
        <v>11061.857142857043</v>
      </c>
      <c r="U121" s="2">
        <f t="shared" si="19"/>
        <v>663810.06002399325</v>
      </c>
      <c r="V121" s="2">
        <f t="shared" si="34"/>
        <v>4062501</v>
      </c>
      <c r="W121" s="2">
        <f t="shared" si="20"/>
        <v>225407</v>
      </c>
      <c r="X121" s="2">
        <f t="shared" si="6"/>
        <v>438403.06002399325</v>
      </c>
      <c r="Y121" s="2">
        <f t="shared" si="30"/>
        <v>42282219.530612081</v>
      </c>
      <c r="Z121" s="2" t="str">
        <f t="shared" si="8"/>
        <v>HERE</v>
      </c>
      <c r="AA121" s="2">
        <f>IF(Z121="HERE",Y121,AA120+Graph!$G$1*1000)</f>
        <v>42282219.530612081</v>
      </c>
      <c r="AB121" s="2">
        <f t="shared" si="21"/>
        <v>438403.06002399325</v>
      </c>
      <c r="AC121" s="2">
        <f t="shared" si="31"/>
        <v>4062501</v>
      </c>
      <c r="AD121" s="3">
        <f t="shared" si="10"/>
        <v>42282219.530612081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29089818.64141646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51</v>
      </c>
      <c r="C122" s="7"/>
      <c r="D122" s="2" t="e">
        <f t="shared" si="12"/>
        <v>#N/A</v>
      </c>
      <c r="E122" s="2" t="e">
        <f t="shared" si="22"/>
        <v>#N/A</v>
      </c>
      <c r="F122" s="2">
        <v>656888.5183673501</v>
      </c>
      <c r="G122" s="2">
        <f t="shared" si="35"/>
        <v>656888.5183673501</v>
      </c>
      <c r="H122" s="2">
        <f t="shared" si="32"/>
        <v>45965182.273468971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1179302.7142857139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667926.83673468232</v>
      </c>
      <c r="Q122" s="2">
        <f t="shared" si="36"/>
        <v>667926.83673468232</v>
      </c>
      <c r="R122" s="2">
        <f t="shared" si="33"/>
        <v>47012647.367346793</v>
      </c>
      <c r="S122" s="2">
        <f t="shared" si="17"/>
        <v>656888.5183673501</v>
      </c>
      <c r="T122" s="2">
        <f t="shared" si="18"/>
        <v>11061.857142857043</v>
      </c>
      <c r="U122" s="2">
        <f t="shared" si="19"/>
        <v>667926.83673468232</v>
      </c>
      <c r="V122" s="2">
        <f t="shared" si="34"/>
        <v>4266577</v>
      </c>
      <c r="W122" s="2">
        <f t="shared" si="20"/>
        <v>204076</v>
      </c>
      <c r="X122" s="2">
        <f t="shared" si="6"/>
        <v>463850.83673468232</v>
      </c>
      <c r="Y122" s="2">
        <f t="shared" si="30"/>
        <v>42746070.367346764</v>
      </c>
      <c r="Z122" s="2" t="str">
        <f t="shared" si="8"/>
        <v>HERE</v>
      </c>
      <c r="AA122" s="2">
        <f>IF(Z122="HERE",Y122,AA121+Graph!$G$1*1000)</f>
        <v>42746070.367346764</v>
      </c>
      <c r="AB122" s="2">
        <f t="shared" si="21"/>
        <v>463850.83673468232</v>
      </c>
      <c r="AC122" s="2">
        <f t="shared" si="31"/>
        <v>4266577</v>
      </c>
      <c r="AD122" s="3">
        <f t="shared" si="10"/>
        <v>42746070.367346764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29567723.657502905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52</v>
      </c>
      <c r="C123" s="7"/>
      <c r="D123" s="2" t="e">
        <f t="shared" si="12"/>
        <v>#N/A</v>
      </c>
      <c r="E123" s="2" t="e">
        <f t="shared" si="22"/>
        <v>#N/A</v>
      </c>
      <c r="F123" s="2">
        <v>660902.83457383513</v>
      </c>
      <c r="G123" s="2">
        <f t="shared" si="35"/>
        <v>660902.83457383513</v>
      </c>
      <c r="H123" s="2">
        <f t="shared" si="32"/>
        <v>46626085.108042806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1190364.5714285709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672043.61344537139</v>
      </c>
      <c r="Q123" s="2">
        <f t="shared" si="36"/>
        <v>672043.61344537139</v>
      </c>
      <c r="R123" s="2">
        <f t="shared" si="33"/>
        <v>47684690.980792165</v>
      </c>
      <c r="S123" s="2">
        <f t="shared" si="17"/>
        <v>660902.83457383513</v>
      </c>
      <c r="T123" s="2">
        <f t="shared" si="18"/>
        <v>11061.857142857043</v>
      </c>
      <c r="U123" s="2">
        <f t="shared" si="19"/>
        <v>672043.61344537139</v>
      </c>
      <c r="V123" s="2">
        <f t="shared" si="34"/>
        <v>4609740</v>
      </c>
      <c r="W123" s="2">
        <f t="shared" si="20"/>
        <v>343163</v>
      </c>
      <c r="X123" s="2">
        <f t="shared" si="6"/>
        <v>328880.61344537139</v>
      </c>
      <c r="Y123" s="2">
        <f t="shared" si="30"/>
        <v>43074950.980792135</v>
      </c>
      <c r="Z123" s="2" t="str">
        <f t="shared" si="8"/>
        <v>HERE</v>
      </c>
      <c r="AA123" s="2">
        <f>IF(Z123="HERE",Y123,AA122+Graph!$G$1*1000)</f>
        <v>43074950.980792135</v>
      </c>
      <c r="AB123" s="2">
        <f t="shared" si="21"/>
        <v>328880.61344537139</v>
      </c>
      <c r="AC123" s="2">
        <f t="shared" si="31"/>
        <v>4609740</v>
      </c>
      <c r="AD123" s="3">
        <f t="shared" si="10"/>
        <v>43074950.980792135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30049333.772628967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53</v>
      </c>
      <c r="C124" s="7"/>
      <c r="D124" s="2" t="e">
        <f t="shared" si="12"/>
        <v>#N/A</v>
      </c>
      <c r="E124" s="2" t="e">
        <f t="shared" si="22"/>
        <v>#N/A</v>
      </c>
      <c r="F124" s="2">
        <v>664917.15078029037</v>
      </c>
      <c r="G124" s="2">
        <f t="shared" si="35"/>
        <v>664917.15078029037</v>
      </c>
      <c r="H124" s="2">
        <f t="shared" si="32"/>
        <v>47291002.258823097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1201426.4285714279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676160.39015606046</v>
      </c>
      <c r="Q124" s="2">
        <f t="shared" si="36"/>
        <v>676160.39015606046</v>
      </c>
      <c r="R124" s="2">
        <f t="shared" si="33"/>
        <v>48360851.370948225</v>
      </c>
      <c r="S124" s="2">
        <f t="shared" si="17"/>
        <v>664917.15078029037</v>
      </c>
      <c r="T124" s="2">
        <f t="shared" si="18"/>
        <v>11061.857142857043</v>
      </c>
      <c r="U124" s="2">
        <f t="shared" si="19"/>
        <v>676160.39015606046</v>
      </c>
      <c r="V124" s="2">
        <f t="shared" si="34"/>
        <v>4973248</v>
      </c>
      <c r="W124" s="2">
        <f t="shared" si="20"/>
        <v>363508</v>
      </c>
      <c r="X124" s="2">
        <f t="shared" si="6"/>
        <v>312652.39015606046</v>
      </c>
      <c r="Y124" s="2">
        <f t="shared" si="30"/>
        <v>43387603.370948195</v>
      </c>
      <c r="Z124" s="2" t="str">
        <f t="shared" si="8"/>
        <v>HERE</v>
      </c>
      <c r="AA124" s="2">
        <f>IF(Z124="HERE",Y124,AA123+Graph!$G$1*1000)</f>
        <v>43387603.370948195</v>
      </c>
      <c r="AB124" s="2">
        <f t="shared" si="21"/>
        <v>312652.39015606046</v>
      </c>
      <c r="AC124" s="2">
        <f t="shared" si="31"/>
        <v>4973248</v>
      </c>
      <c r="AD124" s="3">
        <f t="shared" si="10"/>
        <v>43387603.370948195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30534648.986794621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54</v>
      </c>
      <c r="C125" s="7"/>
      <c r="D125" s="2" t="e">
        <f t="shared" si="12"/>
        <v>#N/A</v>
      </c>
      <c r="E125" s="2" t="e">
        <f t="shared" si="22"/>
        <v>#N/A</v>
      </c>
      <c r="F125" s="2">
        <v>668931.4669867754</v>
      </c>
      <c r="G125" s="2">
        <f t="shared" si="35"/>
        <v>668931.4669867754</v>
      </c>
      <c r="H125" s="2">
        <f t="shared" si="32"/>
        <v>47959933.725809872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1212488.285714285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680277.16686674953</v>
      </c>
      <c r="Q125" s="2">
        <f t="shared" si="36"/>
        <v>680277.16686674953</v>
      </c>
      <c r="R125" s="2">
        <f t="shared" si="33"/>
        <v>49041128.537814975</v>
      </c>
      <c r="S125" s="2">
        <f t="shared" si="17"/>
        <v>668931.4669867754</v>
      </c>
      <c r="T125" s="2">
        <f t="shared" si="18"/>
        <v>11061.857142857043</v>
      </c>
      <c r="U125" s="2">
        <f t="shared" si="19"/>
        <v>680277.16686674953</v>
      </c>
      <c r="V125" s="2">
        <f t="shared" si="34"/>
        <v>5383103</v>
      </c>
      <c r="W125" s="2">
        <f t="shared" si="20"/>
        <v>409855</v>
      </c>
      <c r="X125" s="2">
        <f t="shared" si="6"/>
        <v>270422.16686674953</v>
      </c>
      <c r="Y125" s="2">
        <f t="shared" si="30"/>
        <v>43658025.537814945</v>
      </c>
      <c r="Z125" s="2" t="str">
        <f t="shared" si="8"/>
        <v>HERE</v>
      </c>
      <c r="AA125" s="2">
        <f>IF(Z125="HERE",Y125,AA124+Graph!$G$1*1000)</f>
        <v>43658025.537814945</v>
      </c>
      <c r="AB125" s="2">
        <f t="shared" si="21"/>
        <v>270422.16686674953</v>
      </c>
      <c r="AC125" s="2">
        <f t="shared" si="31"/>
        <v>5383103</v>
      </c>
      <c r="AD125" s="3">
        <f t="shared" si="10"/>
        <v>43658025.537814945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31023669.299999893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55</v>
      </c>
      <c r="C126" s="7"/>
      <c r="D126" s="2" t="e">
        <f t="shared" si="12"/>
        <v>#N/A</v>
      </c>
      <c r="E126" s="2" t="e">
        <f t="shared" si="22"/>
        <v>#N/A</v>
      </c>
      <c r="F126" s="2">
        <v>672945.78319326043</v>
      </c>
      <c r="G126" s="2">
        <f t="shared" si="35"/>
        <v>672945.78319326043</v>
      </c>
      <c r="H126" s="2">
        <f t="shared" si="32"/>
        <v>48632879.509003133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1223550.142857142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684393.94357743859</v>
      </c>
      <c r="Q126" s="2">
        <f t="shared" si="36"/>
        <v>684393.94357743859</v>
      </c>
      <c r="R126" s="2">
        <f t="shared" si="33"/>
        <v>49725522.481392413</v>
      </c>
      <c r="S126" s="2">
        <f t="shared" si="17"/>
        <v>672945.78319326043</v>
      </c>
      <c r="T126" s="2">
        <f t="shared" si="18"/>
        <v>11061.857142857043</v>
      </c>
      <c r="U126" s="2">
        <f t="shared" si="19"/>
        <v>684393.94357743859</v>
      </c>
      <c r="V126" s="2">
        <f t="shared" si="34"/>
        <v>5861351</v>
      </c>
      <c r="W126" s="2">
        <f t="shared" si="20"/>
        <v>478248</v>
      </c>
      <c r="X126" s="2">
        <f t="shared" si="6"/>
        <v>206145.94357743859</v>
      </c>
      <c r="Y126" s="2">
        <f t="shared" si="30"/>
        <v>43864171.481392384</v>
      </c>
      <c r="Z126" s="2" t="str">
        <f t="shared" si="8"/>
        <v>HERE</v>
      </c>
      <c r="AA126" s="2">
        <f>IF(Z126="HERE",Y126,AA125+Graph!$G$1*1000)</f>
        <v>43864171.481392384</v>
      </c>
      <c r="AB126" s="2">
        <f t="shared" si="21"/>
        <v>206145.94357743859</v>
      </c>
      <c r="AC126" s="2">
        <f t="shared" si="31"/>
        <v>5861351</v>
      </c>
      <c r="AD126" s="3">
        <f t="shared" si="10"/>
        <v>43864171.481392384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31516394.712244786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56</v>
      </c>
      <c r="C127" s="7"/>
      <c r="D127" s="2" t="e">
        <f t="shared" si="12"/>
        <v>#N/A</v>
      </c>
      <c r="E127" s="2" t="e">
        <f t="shared" si="22"/>
        <v>#N/A</v>
      </c>
      <c r="F127" s="2">
        <v>676960.09939974546</v>
      </c>
      <c r="G127" s="2">
        <f t="shared" si="35"/>
        <v>676960.09939974546</v>
      </c>
      <c r="H127" s="2">
        <f t="shared" si="32"/>
        <v>49309839.608402878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1234611.9999999991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688510.72028812766</v>
      </c>
      <c r="Q127" s="2">
        <f t="shared" si="36"/>
        <v>688510.72028812766</v>
      </c>
      <c r="R127" s="2">
        <f t="shared" si="33"/>
        <v>50414033.201680541</v>
      </c>
      <c r="S127" s="2">
        <f t="shared" si="17"/>
        <v>676960.09939974546</v>
      </c>
      <c r="T127" s="2">
        <f t="shared" si="18"/>
        <v>11061.857142857043</v>
      </c>
      <c r="U127" s="2">
        <f t="shared" si="19"/>
        <v>688510.72028812766</v>
      </c>
      <c r="V127" s="2">
        <f t="shared" si="34"/>
        <v>6353321</v>
      </c>
      <c r="W127" s="2">
        <f t="shared" si="20"/>
        <v>491970</v>
      </c>
      <c r="X127" s="2">
        <f t="shared" si="6"/>
        <v>196540.72028812766</v>
      </c>
      <c r="Y127" s="2">
        <f t="shared" si="30"/>
        <v>44060712.201680511</v>
      </c>
      <c r="Z127" s="2" t="str">
        <f t="shared" si="8"/>
        <v>HERE</v>
      </c>
      <c r="AA127" s="2">
        <f>IF(Z127="HERE",Y127,AA126+Graph!$G$1*1000)</f>
        <v>44060712.201680511</v>
      </c>
      <c r="AB127" s="2">
        <f t="shared" si="21"/>
        <v>196540.72028812766</v>
      </c>
      <c r="AC127" s="2">
        <f t="shared" si="31"/>
        <v>6353321</v>
      </c>
      <c r="AD127" s="3">
        <f t="shared" si="10"/>
        <v>44060712.201680511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32012825.223529298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57</v>
      </c>
      <c r="C128" s="7"/>
      <c r="D128" s="2" t="e">
        <f t="shared" si="12"/>
        <v>#N/A</v>
      </c>
      <c r="E128" s="2" t="e">
        <f t="shared" si="22"/>
        <v>#N/A</v>
      </c>
      <c r="F128" s="2">
        <v>680974.4156062305</v>
      </c>
      <c r="G128" s="2">
        <f t="shared" si="35"/>
        <v>680974.4156062305</v>
      </c>
      <c r="H128" s="2">
        <f t="shared" si="32"/>
        <v>49990814.024009109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1245673.8571428561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692627.49699878693</v>
      </c>
      <c r="Q128" s="2">
        <f t="shared" si="36"/>
        <v>692627.49699878693</v>
      </c>
      <c r="R128" s="2">
        <f t="shared" si="33"/>
        <v>51106660.698679328</v>
      </c>
      <c r="S128" s="2">
        <f t="shared" si="17"/>
        <v>680974.4156062305</v>
      </c>
      <c r="T128" s="2">
        <f t="shared" si="18"/>
        <v>11061.857142857043</v>
      </c>
      <c r="U128" s="2">
        <f t="shared" si="19"/>
        <v>692627.49699878693</v>
      </c>
      <c r="V128" s="2">
        <f t="shared" si="34"/>
        <v>6573570</v>
      </c>
      <c r="W128" s="2">
        <f t="shared" si="20"/>
        <v>220249</v>
      </c>
      <c r="X128" s="2">
        <f t="shared" si="6"/>
        <v>472378.49699878693</v>
      </c>
      <c r="Y128" s="2">
        <f t="shared" si="30"/>
        <v>44533090.698679298</v>
      </c>
      <c r="Z128" s="2" t="str">
        <f t="shared" si="8"/>
        <v>HERE</v>
      </c>
      <c r="AA128" s="2">
        <f>IF(Z128="HERE",Y128,AA127+Graph!$G$1*1000)</f>
        <v>44533090.698679298</v>
      </c>
      <c r="AB128" s="2">
        <f t="shared" si="21"/>
        <v>472378.49699878693</v>
      </c>
      <c r="AC128" s="2">
        <f t="shared" si="31"/>
        <v>6573570</v>
      </c>
      <c r="AD128" s="3">
        <f t="shared" si="10"/>
        <v>44533090.698679298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32512960.833853431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58</v>
      </c>
      <c r="C129" s="7"/>
      <c r="D129" s="2" t="e">
        <f t="shared" si="12"/>
        <v>#N/A</v>
      </c>
      <c r="E129" s="2" t="e">
        <f t="shared" si="22"/>
        <v>#N/A</v>
      </c>
      <c r="F129" s="2">
        <v>684988.73181271553</v>
      </c>
      <c r="G129" s="2">
        <f t="shared" si="35"/>
        <v>684988.73181271553</v>
      </c>
      <c r="H129" s="2">
        <f t="shared" si="32"/>
        <v>50675802.755821824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1256735.7142857132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696744.27370947599</v>
      </c>
      <c r="Q129" s="2">
        <f t="shared" si="36"/>
        <v>696744.27370947599</v>
      </c>
      <c r="R129" s="2">
        <f t="shared" si="33"/>
        <v>51803404.972388804</v>
      </c>
      <c r="S129" s="2">
        <f t="shared" si="17"/>
        <v>684988.73181271553</v>
      </c>
      <c r="T129" s="2">
        <f t="shared" si="18"/>
        <v>11061.857142857043</v>
      </c>
      <c r="U129" s="2">
        <f t="shared" si="19"/>
        <v>696744.27370947599</v>
      </c>
      <c r="V129" s="2">
        <f t="shared" si="34"/>
        <v>6853372</v>
      </c>
      <c r="W129" s="2">
        <f t="shared" si="20"/>
        <v>279802</v>
      </c>
      <c r="X129" s="2">
        <f t="shared" si="6"/>
        <v>416942.27370947599</v>
      </c>
      <c r="Y129" s="2">
        <f t="shared" si="30"/>
        <v>44950032.972388774</v>
      </c>
      <c r="Z129" s="2" t="str">
        <f t="shared" si="8"/>
        <v>HERE</v>
      </c>
      <c r="AA129" s="2">
        <f>IF(Z129="HERE",Y129,AA128+Graph!$G$1*1000)</f>
        <v>44950032.972388774</v>
      </c>
      <c r="AB129" s="2">
        <f t="shared" si="21"/>
        <v>416942.27370947599</v>
      </c>
      <c r="AC129" s="2">
        <f t="shared" si="31"/>
        <v>6853372</v>
      </c>
      <c r="AD129" s="3">
        <f t="shared" si="10"/>
        <v>44950032.972388774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32950166.612860043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59</v>
      </c>
      <c r="C130" s="7"/>
      <c r="D130" s="2" t="e">
        <f t="shared" si="12"/>
        <v>#N/A</v>
      </c>
      <c r="E130" s="2" t="e">
        <f t="shared" si="22"/>
        <v>#N/A</v>
      </c>
      <c r="F130" s="2">
        <v>689003.04801920056</v>
      </c>
      <c r="G130" s="2">
        <f t="shared" si="35"/>
        <v>689003.04801920056</v>
      </c>
      <c r="H130" s="2">
        <f t="shared" si="32"/>
        <v>51364805.803841025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1267797.5714285702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700861.05042016506</v>
      </c>
      <c r="Q130" s="2">
        <f t="shared" si="36"/>
        <v>700000</v>
      </c>
      <c r="R130" s="2">
        <f t="shared" si="33"/>
        <v>52503404.972388804</v>
      </c>
      <c r="S130" s="2">
        <f t="shared" si="17"/>
        <v>689003.04801920056</v>
      </c>
      <c r="T130" s="2">
        <f t="shared" si="18"/>
        <v>11061.857142857043</v>
      </c>
      <c r="U130" s="2">
        <f t="shared" si="19"/>
        <v>700000</v>
      </c>
      <c r="V130" s="2">
        <f t="shared" si="34"/>
        <v>7164387</v>
      </c>
      <c r="W130" s="2">
        <f t="shared" si="20"/>
        <v>311015</v>
      </c>
      <c r="X130" s="2">
        <f t="shared" si="6"/>
        <v>388985</v>
      </c>
      <c r="Y130" s="2">
        <f t="shared" si="30"/>
        <v>45339017.972388774</v>
      </c>
      <c r="Z130" s="2" t="str">
        <f t="shared" si="8"/>
        <v>HERE</v>
      </c>
      <c r="AA130" s="2">
        <f>IF(Z130="HERE",Y130,AA129+Graph!$G$1*1000)</f>
        <v>45339017.972388774</v>
      </c>
      <c r="AB130" s="2">
        <f t="shared" si="21"/>
        <v>388985</v>
      </c>
      <c r="AC130" s="2">
        <f t="shared" si="31"/>
        <v>7164387</v>
      </c>
      <c r="AD130" s="3">
        <f t="shared" si="10"/>
        <v>45339017.972388774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33391077.49090625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60</v>
      </c>
      <c r="C131" s="7"/>
      <c r="D131" s="2" t="e">
        <f t="shared" si="12"/>
        <v>#N/A</v>
      </c>
      <c r="E131" s="2" t="e">
        <f t="shared" si="22"/>
        <v>#N/A</v>
      </c>
      <c r="F131" s="2">
        <v>693017.3642256856</v>
      </c>
      <c r="G131" s="2">
        <f t="shared" si="35"/>
        <v>693017.3642256856</v>
      </c>
      <c r="H131" s="2">
        <f t="shared" si="32"/>
        <v>52057823.16806671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1278859.4285714272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704977.82713085413</v>
      </c>
      <c r="Q131" s="2">
        <f t="shared" si="36"/>
        <v>700000</v>
      </c>
      <c r="R131" s="2">
        <f t="shared" si="33"/>
        <v>53203404.972388804</v>
      </c>
      <c r="S131" s="2">
        <f t="shared" si="17"/>
        <v>693017.3642256856</v>
      </c>
      <c r="T131" s="2">
        <f t="shared" si="18"/>
        <v>11061.857142857043</v>
      </c>
      <c r="U131" s="2">
        <f t="shared" si="19"/>
        <v>700000</v>
      </c>
      <c r="V131" s="2">
        <f t="shared" si="34"/>
        <v>7447199</v>
      </c>
      <c r="W131" s="2">
        <f t="shared" si="20"/>
        <v>282812</v>
      </c>
      <c r="X131" s="2">
        <f t="shared" si="6"/>
        <v>417188</v>
      </c>
      <c r="Y131" s="2">
        <f t="shared" si="30"/>
        <v>45756205.972388774</v>
      </c>
      <c r="Z131" s="2" t="str">
        <f t="shared" si="8"/>
        <v>HERE</v>
      </c>
      <c r="AA131" s="2">
        <f>IF(Z131="HERE",Y131,AA130+Graph!$G$1*1000)</f>
        <v>45756205.972388774</v>
      </c>
      <c r="AB131" s="2">
        <f t="shared" si="21"/>
        <v>417188</v>
      </c>
      <c r="AC131" s="2">
        <f t="shared" si="31"/>
        <v>7447199</v>
      </c>
      <c r="AD131" s="3">
        <f t="shared" si="10"/>
        <v>45756205.972388774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33835693.467992075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61</v>
      </c>
      <c r="C132" s="7"/>
      <c r="D132" s="2" t="e">
        <f t="shared" si="12"/>
        <v>#N/A</v>
      </c>
      <c r="E132" s="2" t="e">
        <f t="shared" si="22"/>
        <v>#N/A</v>
      </c>
      <c r="F132" s="2">
        <v>697031.68043217063</v>
      </c>
      <c r="G132" s="2">
        <f t="shared" si="35"/>
        <v>697031.68043217063</v>
      </c>
      <c r="H132" s="2">
        <f t="shared" si="32"/>
        <v>52754854.848498881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1289921.2857142843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709094.6038415432</v>
      </c>
      <c r="Q132" s="2">
        <f t="shared" si="36"/>
        <v>700000</v>
      </c>
      <c r="R132" s="2">
        <f t="shared" si="33"/>
        <v>53903404.972388804</v>
      </c>
      <c r="S132" s="2">
        <f t="shared" si="17"/>
        <v>697031.68043217063</v>
      </c>
      <c r="T132" s="2">
        <f t="shared" si="18"/>
        <v>11061.857142857043</v>
      </c>
      <c r="U132" s="2">
        <f t="shared" si="19"/>
        <v>700000</v>
      </c>
      <c r="V132" s="2">
        <f t="shared" si="34"/>
        <v>7891184</v>
      </c>
      <c r="W132" s="2">
        <f t="shared" si="20"/>
        <v>443985</v>
      </c>
      <c r="X132" s="2">
        <f t="shared" si="6"/>
        <v>256015</v>
      </c>
      <c r="Y132" s="2">
        <f t="shared" si="30"/>
        <v>46012220.972388774</v>
      </c>
      <c r="Z132" s="2" t="str">
        <f t="shared" si="8"/>
        <v>HERE</v>
      </c>
      <c r="AA132" s="2">
        <f>IF(Z132="HERE",Y132,AA131+Graph!$G$1*1000)</f>
        <v>46012220.972388774</v>
      </c>
      <c r="AB132" s="2">
        <f t="shared" si="21"/>
        <v>256015</v>
      </c>
      <c r="AC132" s="2">
        <f t="shared" si="31"/>
        <v>7891184</v>
      </c>
      <c r="AD132" s="3">
        <f t="shared" si="10"/>
        <v>46012220.972388774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34284014.544117518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62</v>
      </c>
      <c r="C133" s="7"/>
      <c r="D133" s="2" t="e">
        <f t="shared" si="12"/>
        <v>#N/A</v>
      </c>
      <c r="E133" s="2" t="e">
        <f t="shared" si="22"/>
        <v>#N/A</v>
      </c>
      <c r="F133" s="2">
        <v>701045.99663865566</v>
      </c>
      <c r="G133" s="2">
        <f t="shared" si="35"/>
        <v>688938.14285714284</v>
      </c>
      <c r="H133" s="2">
        <f t="shared" si="32"/>
        <v>53443792.991356023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1300983.1428571413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713211.38055223227</v>
      </c>
      <c r="Q133" s="2">
        <f t="shared" si="36"/>
        <v>700000</v>
      </c>
      <c r="R133" s="2">
        <f t="shared" si="33"/>
        <v>54603404.972388804</v>
      </c>
      <c r="S133" s="2">
        <f t="shared" si="17"/>
        <v>688938.14285714179</v>
      </c>
      <c r="T133" s="2">
        <f t="shared" si="18"/>
        <v>11061.857142857043</v>
      </c>
      <c r="U133" s="2">
        <f t="shared" si="19"/>
        <v>700000</v>
      </c>
      <c r="V133" s="2">
        <f t="shared" si="34"/>
        <v>8378940</v>
      </c>
      <c r="W133" s="2">
        <f t="shared" si="20"/>
        <v>487756</v>
      </c>
      <c r="X133" s="2">
        <f t="shared" si="6"/>
        <v>212244</v>
      </c>
      <c r="Y133" s="2">
        <f t="shared" si="30"/>
        <v>46224464.972388774</v>
      </c>
      <c r="Z133" s="2" t="str">
        <f t="shared" si="8"/>
        <v>HERE</v>
      </c>
      <c r="AA133" s="2">
        <f>IF(Z133="HERE",Y133,AA132+Graph!$G$1*1000)</f>
        <v>46224464.972388774</v>
      </c>
      <c r="AB133" s="2">
        <f t="shared" si="21"/>
        <v>212244</v>
      </c>
      <c r="AC133" s="2">
        <f t="shared" si="31"/>
        <v>8378940</v>
      </c>
      <c r="AD133" s="3">
        <f t="shared" si="10"/>
        <v>46224464.972388774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34736040.71928259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63</v>
      </c>
      <c r="C134" s="7"/>
      <c r="D134" s="2" t="e">
        <f t="shared" si="12"/>
        <v>#N/A</v>
      </c>
      <c r="E134" s="2" t="e">
        <f t="shared" si="22"/>
        <v>#N/A</v>
      </c>
      <c r="F134" s="2">
        <v>705060.3128451407</v>
      </c>
      <c r="G134" s="2">
        <f t="shared" si="35"/>
        <v>688938.14285714284</v>
      </c>
      <c r="H134" s="2">
        <f t="shared" si="32"/>
        <v>54132731.134213164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1312044.9999999984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717328.15726289153</v>
      </c>
      <c r="Q134" s="2">
        <f t="shared" si="36"/>
        <v>700000</v>
      </c>
      <c r="R134" s="2">
        <f t="shared" si="33"/>
        <v>55303404.972388804</v>
      </c>
      <c r="S134" s="2">
        <f t="shared" si="17"/>
        <v>688938.14285714179</v>
      </c>
      <c r="T134" s="2">
        <f t="shared" si="18"/>
        <v>11061.857142857043</v>
      </c>
      <c r="U134" s="2">
        <f t="shared" si="19"/>
        <v>700000</v>
      </c>
      <c r="V134" s="2">
        <f t="shared" si="34"/>
        <v>8977329</v>
      </c>
      <c r="W134" s="2">
        <f t="shared" si="20"/>
        <v>598389</v>
      </c>
      <c r="X134" s="2">
        <f t="shared" si="6"/>
        <v>101611</v>
      </c>
      <c r="Y134" s="2">
        <f t="shared" si="30"/>
        <v>46326075.972388774</v>
      </c>
      <c r="Z134" s="2" t="str">
        <f t="shared" si="8"/>
        <v>HERE</v>
      </c>
      <c r="AA134" s="2">
        <f>IF(Z134="HERE",Y134,AA133+Graph!$G$1*1000)</f>
        <v>46326075.972388774</v>
      </c>
      <c r="AB134" s="2">
        <f t="shared" si="21"/>
        <v>101611</v>
      </c>
      <c r="AC134" s="2">
        <f t="shared" si="31"/>
        <v>8977329</v>
      </c>
      <c r="AD134" s="3">
        <f t="shared" si="10"/>
        <v>46326075.972388774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35191771.993487276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64</v>
      </c>
      <c r="C135" s="7"/>
      <c r="D135" s="2" t="e">
        <f t="shared" si="12"/>
        <v>#N/A</v>
      </c>
      <c r="E135" s="2" t="e">
        <f t="shared" si="22"/>
        <v>#N/A</v>
      </c>
      <c r="F135" s="2">
        <v>709074.62905162573</v>
      </c>
      <c r="G135" s="2">
        <f t="shared" si="35"/>
        <v>688938.14285714284</v>
      </c>
      <c r="H135" s="2">
        <f t="shared" si="32"/>
        <v>54821669.277070306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1323106.8571428554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721444.9339735806</v>
      </c>
      <c r="Q135" s="2">
        <f t="shared" si="36"/>
        <v>700000</v>
      </c>
      <c r="R135" s="2">
        <f t="shared" si="33"/>
        <v>56003404.972388804</v>
      </c>
      <c r="S135" s="2">
        <f t="shared" si="17"/>
        <v>688938.14285714179</v>
      </c>
      <c r="T135" s="2">
        <f t="shared" si="18"/>
        <v>11061.857142857043</v>
      </c>
      <c r="U135" s="2">
        <f t="shared" si="19"/>
        <v>700000</v>
      </c>
      <c r="V135" s="2">
        <f t="shared" si="34"/>
        <v>9296367</v>
      </c>
      <c r="W135" s="2">
        <f t="shared" si="20"/>
        <v>319038</v>
      </c>
      <c r="X135" s="2">
        <f t="shared" si="6"/>
        <v>380962</v>
      </c>
      <c r="Y135" s="2">
        <f t="shared" si="30"/>
        <v>46707037.972388774</v>
      </c>
      <c r="Z135" s="2" t="str">
        <f t="shared" si="8"/>
        <v>HERE</v>
      </c>
      <c r="AA135" s="2">
        <f>IF(Z135="HERE",Y135,AA134+Graph!$G$1*1000)</f>
        <v>46707037.972388774</v>
      </c>
      <c r="AB135" s="2">
        <f t="shared" si="21"/>
        <v>380962</v>
      </c>
      <c r="AC135" s="2">
        <f t="shared" si="31"/>
        <v>9296367</v>
      </c>
      <c r="AD135" s="3">
        <f t="shared" si="10"/>
        <v>46707037.972388774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35651208.366731577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65</v>
      </c>
      <c r="C136" s="7"/>
      <c r="D136" s="2" t="e">
        <f t="shared" si="12"/>
        <v>#N/A</v>
      </c>
      <c r="E136" s="2" t="e">
        <f t="shared" si="22"/>
        <v>#N/A</v>
      </c>
      <c r="F136" s="2">
        <v>713088.94525808096</v>
      </c>
      <c r="G136" s="2">
        <f t="shared" si="35"/>
        <v>688938.14285714284</v>
      </c>
      <c r="H136" s="2">
        <f t="shared" si="32"/>
        <v>55510607.419927448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1334168.7142857125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725561.71068426967</v>
      </c>
      <c r="Q136" s="2">
        <f t="shared" si="36"/>
        <v>700000</v>
      </c>
      <c r="R136" s="2">
        <f t="shared" si="33"/>
        <v>56703404.972388804</v>
      </c>
      <c r="S136" s="2">
        <f t="shared" si="17"/>
        <v>688938.14285714179</v>
      </c>
      <c r="T136" s="2">
        <f t="shared" si="18"/>
        <v>11061.857142857043</v>
      </c>
      <c r="U136" s="2">
        <f t="shared" si="19"/>
        <v>700000</v>
      </c>
      <c r="V136" s="2">
        <f t="shared" si="34"/>
        <v>9646715</v>
      </c>
      <c r="W136" s="2">
        <f t="shared" si="20"/>
        <v>350348</v>
      </c>
      <c r="X136" s="2">
        <f t="shared" si="6"/>
        <v>349652</v>
      </c>
      <c r="Y136" s="2">
        <f t="shared" si="30"/>
        <v>47056689.972388774</v>
      </c>
      <c r="Z136" s="2" t="str">
        <f t="shared" si="8"/>
        <v>HERE</v>
      </c>
      <c r="AA136" s="2">
        <f>IF(Z136="HERE",Y136,AA135+Graph!$G$1*1000)</f>
        <v>47056689.972388774</v>
      </c>
      <c r="AB136" s="2">
        <f t="shared" si="21"/>
        <v>349652</v>
      </c>
      <c r="AC136" s="2">
        <f t="shared" si="31"/>
        <v>9646715</v>
      </c>
      <c r="AD136" s="3">
        <f t="shared" si="10"/>
        <v>47056689.972388774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36114349.839015476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66</v>
      </c>
      <c r="C137" s="7"/>
      <c r="D137" s="2" t="e">
        <f t="shared" si="12"/>
        <v>#N/A</v>
      </c>
      <c r="E137" s="2" t="e">
        <f t="shared" si="22"/>
        <v>#N/A</v>
      </c>
      <c r="F137" s="2">
        <v>717103.26146456599</v>
      </c>
      <c r="G137" s="2">
        <f t="shared" si="35"/>
        <v>688938.14285714284</v>
      </c>
      <c r="H137" s="2">
        <f t="shared" si="32"/>
        <v>56199545.56278459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1345230.5714285695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729678.48739495873</v>
      </c>
      <c r="Q137" s="2">
        <f t="shared" si="36"/>
        <v>700000</v>
      </c>
      <c r="R137" s="2">
        <f t="shared" si="33"/>
        <v>57403404.972388804</v>
      </c>
      <c r="S137" s="2">
        <f t="shared" si="17"/>
        <v>688938.14285714179</v>
      </c>
      <c r="T137" s="2">
        <f t="shared" si="18"/>
        <v>11061.857142857043</v>
      </c>
      <c r="U137" s="2">
        <f t="shared" si="19"/>
        <v>700000</v>
      </c>
      <c r="V137" s="2">
        <f t="shared" si="34"/>
        <v>10021471</v>
      </c>
      <c r="W137" s="2">
        <f t="shared" si="20"/>
        <v>374756</v>
      </c>
      <c r="X137" s="2">
        <f t="shared" si="6"/>
        <v>325244</v>
      </c>
      <c r="Y137" s="2">
        <f t="shared" si="30"/>
        <v>47381933.972388774</v>
      </c>
      <c r="Z137" s="2" t="str">
        <f t="shared" si="8"/>
        <v>HERE</v>
      </c>
      <c r="AA137" s="2">
        <f>IF(Z137="HERE",Y137,AA136+Graph!$G$1*1000)</f>
        <v>47381933.972388774</v>
      </c>
      <c r="AB137" s="2">
        <f t="shared" si="21"/>
        <v>325244</v>
      </c>
      <c r="AC137" s="2">
        <f t="shared" si="31"/>
        <v>10021471</v>
      </c>
      <c r="AD137" s="3">
        <f t="shared" si="10"/>
        <v>47381933.972388774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36516741.547839001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67</v>
      </c>
      <c r="C138" s="7"/>
      <c r="D138" s="2" t="e">
        <f t="shared" si="12"/>
        <v>#N/A</v>
      </c>
      <c r="E138" s="2" t="e">
        <f t="shared" si="22"/>
        <v>#N/A</v>
      </c>
      <c r="F138" s="2">
        <v>721117.57767105103</v>
      </c>
      <c r="G138" s="2">
        <f t="shared" si="35"/>
        <v>688938.14285714284</v>
      </c>
      <c r="H138" s="2">
        <f t="shared" si="32"/>
        <v>56888483.705641732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1356292.4285714265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733795.2641056478</v>
      </c>
      <c r="Q138" s="2">
        <f t="shared" si="36"/>
        <v>700000</v>
      </c>
      <c r="R138" s="2">
        <f t="shared" si="33"/>
        <v>58103404.972388804</v>
      </c>
      <c r="S138" s="2">
        <f t="shared" si="17"/>
        <v>688938.14285714179</v>
      </c>
      <c r="T138" s="2">
        <f t="shared" si="18"/>
        <v>11061.857142857043</v>
      </c>
      <c r="U138" s="2">
        <f t="shared" si="19"/>
        <v>700000</v>
      </c>
      <c r="V138" s="2">
        <f t="shared" si="34"/>
        <v>10490487</v>
      </c>
      <c r="W138" s="2">
        <f t="shared" si="20"/>
        <v>469016</v>
      </c>
      <c r="X138" s="2">
        <f t="shared" si="6"/>
        <v>230984</v>
      </c>
      <c r="Y138" s="2">
        <f t="shared" si="30"/>
        <v>47612917.972388774</v>
      </c>
      <c r="Z138" s="2" t="str">
        <f t="shared" si="8"/>
        <v>HERE</v>
      </c>
      <c r="AA138" s="2">
        <f>IF(Z138="HERE",Y138,AA137+Graph!$G$1*1000)</f>
        <v>47612917.972388774</v>
      </c>
      <c r="AB138" s="2">
        <f t="shared" si="21"/>
        <v>230984</v>
      </c>
      <c r="AC138" s="2">
        <f t="shared" si="31"/>
        <v>10490487</v>
      </c>
      <c r="AD138" s="3">
        <f t="shared" si="10"/>
        <v>47612917.972388774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36862248.655702144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68</v>
      </c>
      <c r="C139" s="7"/>
      <c r="D139" s="2" t="e">
        <f t="shared" si="12"/>
        <v>#N/A</v>
      </c>
      <c r="E139" s="2" t="e">
        <f t="shared" si="22"/>
        <v>#N/A</v>
      </c>
      <c r="F139" s="2">
        <v>725131.89387753606</v>
      </c>
      <c r="G139" s="2">
        <f t="shared" si="35"/>
        <v>688938.14285714284</v>
      </c>
      <c r="H139" s="2">
        <f t="shared" si="32"/>
        <v>57577421.848498873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1367354.2857142836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737912.04081633687</v>
      </c>
      <c r="Q139" s="2">
        <f t="shared" si="36"/>
        <v>700000</v>
      </c>
      <c r="R139" s="2">
        <f t="shared" si="33"/>
        <v>58803404.972388804</v>
      </c>
      <c r="S139" s="2">
        <f t="shared" si="17"/>
        <v>688938.14285714179</v>
      </c>
      <c r="T139" s="2">
        <f t="shared" si="18"/>
        <v>11061.857142857043</v>
      </c>
      <c r="U139" s="2">
        <f t="shared" si="19"/>
        <v>700000</v>
      </c>
      <c r="V139" s="2">
        <f t="shared" si="34"/>
        <v>10971047</v>
      </c>
      <c r="W139" s="2">
        <f t="shared" si="20"/>
        <v>480560</v>
      </c>
      <c r="X139" s="2">
        <f t="shared" si="6"/>
        <v>219440</v>
      </c>
      <c r="Y139" s="2">
        <f t="shared" si="30"/>
        <v>47832357.972388774</v>
      </c>
      <c r="Z139" s="2" t="str">
        <f t="shared" si="8"/>
        <v>HERE</v>
      </c>
      <c r="AA139" s="2">
        <f>IF(Z139="HERE",Y139,AA138+Graph!$G$1*1000)</f>
        <v>47832357.972388774</v>
      </c>
      <c r="AB139" s="2">
        <f t="shared" si="21"/>
        <v>219440</v>
      </c>
      <c r="AC139" s="2">
        <f t="shared" si="31"/>
        <v>10971047</v>
      </c>
      <c r="AD139" s="3">
        <f t="shared" si="10"/>
        <v>47832357.972388774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37179372.5126049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69</v>
      </c>
      <c r="C140" s="7"/>
      <c r="D140" s="2" t="e">
        <f t="shared" si="12"/>
        <v>#N/A</v>
      </c>
      <c r="E140" s="2" t="e">
        <f t="shared" si="22"/>
        <v>#N/A</v>
      </c>
      <c r="F140" s="2">
        <v>729146.21008402109</v>
      </c>
      <c r="G140" s="2">
        <f t="shared" si="35"/>
        <v>688938.14285714284</v>
      </c>
      <c r="H140" s="2">
        <f t="shared" si="32"/>
        <v>58266359.991356015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1378416.1428571406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742028.81752699614</v>
      </c>
      <c r="Q140" s="2">
        <f t="shared" si="36"/>
        <v>700000</v>
      </c>
      <c r="R140" s="2">
        <f t="shared" si="33"/>
        <v>59503404.972388804</v>
      </c>
      <c r="S140" s="2">
        <f t="shared" si="17"/>
        <v>688938.14285714179</v>
      </c>
      <c r="T140" s="2">
        <f t="shared" si="18"/>
        <v>11061.857142857043</v>
      </c>
      <c r="U140" s="2">
        <f t="shared" si="19"/>
        <v>700000</v>
      </c>
      <c r="V140" s="2">
        <f t="shared" si="34"/>
        <v>11465210</v>
      </c>
      <c r="W140" s="2">
        <f t="shared" si="20"/>
        <v>494163</v>
      </c>
      <c r="X140" s="2">
        <f t="shared" si="6"/>
        <v>205837</v>
      </c>
      <c r="Y140" s="2">
        <f t="shared" si="30"/>
        <v>48038194.972388774</v>
      </c>
      <c r="Z140" s="2" t="str">
        <f t="shared" si="8"/>
        <v>HERE</v>
      </c>
      <c r="AA140" s="2">
        <f>IF(Z140="HERE",Y140,AA139+Graph!$G$1*1000)</f>
        <v>48038194.972388774</v>
      </c>
      <c r="AB140" s="2">
        <f t="shared" si="21"/>
        <v>205837</v>
      </c>
      <c r="AC140" s="2">
        <f t="shared" si="31"/>
        <v>11465210</v>
      </c>
      <c r="AD140" s="3">
        <f t="shared" si="10"/>
        <v>48038194.972388774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37493793.318547286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70</v>
      </c>
      <c r="C141" s="7"/>
      <c r="D141" s="2" t="e">
        <f t="shared" si="12"/>
        <v>#N/A</v>
      </c>
      <c r="E141" s="2" t="e">
        <f t="shared" si="22"/>
        <v>#N/A</v>
      </c>
      <c r="F141" s="2">
        <v>733160.52629050612</v>
      </c>
      <c r="G141" s="2">
        <f t="shared" si="35"/>
        <v>688938.14285714284</v>
      </c>
      <c r="H141" s="2">
        <f t="shared" si="32"/>
        <v>58955298.134213157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1389477.9999999977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746145.5942376852</v>
      </c>
      <c r="Q141" s="2">
        <f t="shared" si="36"/>
        <v>700000</v>
      </c>
      <c r="R141" s="2">
        <f t="shared" si="33"/>
        <v>60203404.972388804</v>
      </c>
      <c r="S141" s="2">
        <f t="shared" si="17"/>
        <v>688938.14285714179</v>
      </c>
      <c r="T141" s="2">
        <f t="shared" si="18"/>
        <v>11061.857142857043</v>
      </c>
      <c r="U141" s="2">
        <f t="shared" si="19"/>
        <v>700000</v>
      </c>
      <c r="V141" s="2">
        <f t="shared" si="34"/>
        <v>12014288</v>
      </c>
      <c r="W141" s="2">
        <f t="shared" si="20"/>
        <v>549078</v>
      </c>
      <c r="X141" s="2">
        <f t="shared" si="6"/>
        <v>150922</v>
      </c>
      <c r="Y141" s="2">
        <f t="shared" si="30"/>
        <v>48189116.972388774</v>
      </c>
      <c r="Z141" s="2" t="str">
        <f t="shared" si="8"/>
        <v>HERE</v>
      </c>
      <c r="AA141" s="2">
        <f>IF(Z141="HERE",Y141,AA140+Graph!$G$1*1000)</f>
        <v>48189116.972388774</v>
      </c>
      <c r="AB141" s="2">
        <f t="shared" si="21"/>
        <v>150922</v>
      </c>
      <c r="AC141" s="2">
        <f t="shared" si="31"/>
        <v>12014288</v>
      </c>
      <c r="AD141" s="3">
        <f t="shared" si="10"/>
        <v>48189116.972388774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37851289.523529284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71</v>
      </c>
      <c r="C142" s="7"/>
      <c r="D142" s="2" t="e">
        <f t="shared" si="12"/>
        <v>#N/A</v>
      </c>
      <c r="E142" s="2" t="e">
        <f t="shared" si="22"/>
        <v>#N/A</v>
      </c>
      <c r="F142" s="2">
        <v>737174.84249699116</v>
      </c>
      <c r="G142" s="2">
        <f t="shared" si="35"/>
        <v>688938.14285714284</v>
      </c>
      <c r="H142" s="2">
        <f t="shared" si="32"/>
        <v>59644236.277070299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1400539.8571428547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750262.37094837427</v>
      </c>
      <c r="Q142" s="2">
        <f t="shared" si="36"/>
        <v>700000</v>
      </c>
      <c r="R142" s="2">
        <f t="shared" si="33"/>
        <v>60903404.972388804</v>
      </c>
      <c r="S142" s="2">
        <f t="shared" si="17"/>
        <v>688938.14285714179</v>
      </c>
      <c r="T142" s="2">
        <f t="shared" si="18"/>
        <v>11061.857142857043</v>
      </c>
      <c r="U142" s="2">
        <f t="shared" si="19"/>
        <v>700000</v>
      </c>
      <c r="V142" s="2">
        <f t="shared" si="34"/>
        <v>12294006</v>
      </c>
      <c r="W142" s="2">
        <f t="shared" si="20"/>
        <v>279718</v>
      </c>
      <c r="X142" s="2">
        <f t="shared" si="6"/>
        <v>420282</v>
      </c>
      <c r="Y142" s="2">
        <f t="shared" si="30"/>
        <v>48609398.972388774</v>
      </c>
      <c r="Z142" s="2" t="str">
        <f t="shared" si="8"/>
        <v>HERE</v>
      </c>
      <c r="AA142" s="2">
        <f>IF(Z142="HERE",Y142,AA141+Graph!$G$1*1000)</f>
        <v>48609398.972388774</v>
      </c>
      <c r="AB142" s="2">
        <f t="shared" si="21"/>
        <v>420282</v>
      </c>
      <c r="AC142" s="2">
        <f t="shared" si="31"/>
        <v>12294006</v>
      </c>
      <c r="AD142" s="3">
        <f t="shared" si="10"/>
        <v>48609398.972388774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38257122.62755087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72</v>
      </c>
      <c r="C143" s="7"/>
      <c r="D143" s="2" t="e">
        <f t="shared" si="12"/>
        <v>#N/A</v>
      </c>
      <c r="E143" s="2" t="e">
        <f t="shared" si="22"/>
        <v>#N/A</v>
      </c>
      <c r="F143" s="2">
        <v>741189.15870347619</v>
      </c>
      <c r="G143" s="2">
        <f t="shared" si="35"/>
        <v>688938.14285714284</v>
      </c>
      <c r="H143" s="2">
        <f t="shared" si="32"/>
        <v>60333174.419927441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1411601.7142857118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754379.14765906334</v>
      </c>
      <c r="Q143" s="2">
        <f t="shared" si="36"/>
        <v>700000</v>
      </c>
      <c r="R143" s="2">
        <f t="shared" si="33"/>
        <v>61603404.972388804</v>
      </c>
      <c r="S143" s="2">
        <f t="shared" si="17"/>
        <v>688938.14285714179</v>
      </c>
      <c r="T143" s="2">
        <f t="shared" si="18"/>
        <v>11061.857142857043</v>
      </c>
      <c r="U143" s="2">
        <f t="shared" si="19"/>
        <v>700000</v>
      </c>
      <c r="V143" s="2">
        <f t="shared" si="34"/>
        <v>12646486</v>
      </c>
      <c r="W143" s="2">
        <f t="shared" si="20"/>
        <v>352480</v>
      </c>
      <c r="X143" s="2">
        <f t="shared" si="6"/>
        <v>347520</v>
      </c>
      <c r="Y143" s="2">
        <f t="shared" si="30"/>
        <v>48956918.972388774</v>
      </c>
      <c r="Z143" s="2" t="str">
        <f t="shared" si="8"/>
        <v>HERE</v>
      </c>
      <c r="AA143" s="2">
        <f>IF(Z143="HERE",Y143,AA142+Graph!$G$1*1000)</f>
        <v>48956918.972388774</v>
      </c>
      <c r="AB143" s="2">
        <f t="shared" si="21"/>
        <v>347520</v>
      </c>
      <c r="AC143" s="2">
        <f t="shared" si="31"/>
        <v>12646486</v>
      </c>
      <c r="AD143" s="3">
        <f t="shared" si="10"/>
        <v>48956918.972388774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38684792.180612087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73</v>
      </c>
      <c r="C144" s="7"/>
      <c r="D144" s="2" t="e">
        <f t="shared" si="12"/>
        <v>#N/A</v>
      </c>
      <c r="E144" s="2" t="e">
        <f t="shared" si="22"/>
        <v>#N/A</v>
      </c>
      <c r="F144" s="2">
        <v>745203.47490996122</v>
      </c>
      <c r="G144" s="2">
        <f t="shared" si="35"/>
        <v>688938.14285714284</v>
      </c>
      <c r="H144" s="2">
        <f t="shared" si="32"/>
        <v>61022112.562784582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1422663.5714285688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758495.92436975241</v>
      </c>
      <c r="Q144" s="2">
        <f t="shared" si="36"/>
        <v>700000</v>
      </c>
      <c r="R144" s="2">
        <f t="shared" si="33"/>
        <v>62303404.972388804</v>
      </c>
      <c r="S144" s="2">
        <f t="shared" si="17"/>
        <v>688938.14285714179</v>
      </c>
      <c r="T144" s="2">
        <f t="shared" si="18"/>
        <v>11061.857142857043</v>
      </c>
      <c r="U144" s="2">
        <f t="shared" si="19"/>
        <v>700000</v>
      </c>
      <c r="V144" s="2">
        <f t="shared" si="34"/>
        <v>13058298</v>
      </c>
      <c r="W144" s="2">
        <f t="shared" si="20"/>
        <v>411812</v>
      </c>
      <c r="X144" s="2">
        <f t="shared" si="6"/>
        <v>288188</v>
      </c>
      <c r="Y144" s="2">
        <f t="shared" si="30"/>
        <v>49245106.972388774</v>
      </c>
      <c r="Z144" s="2" t="str">
        <f t="shared" si="8"/>
        <v>HERE</v>
      </c>
      <c r="AA144" s="2">
        <f>IF(Z144="HERE",Y144,AA143+Graph!$G$1*1000)</f>
        <v>49245106.972388774</v>
      </c>
      <c r="AB144" s="2">
        <f t="shared" si="21"/>
        <v>288188</v>
      </c>
      <c r="AC144" s="2">
        <f t="shared" si="31"/>
        <v>13058298</v>
      </c>
      <c r="AD144" s="3">
        <f t="shared" si="10"/>
        <v>49245106.972388774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38997942.882712923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74</v>
      </c>
      <c r="C145" s="7"/>
      <c r="D145" s="2" t="e">
        <f t="shared" si="12"/>
        <v>#N/A</v>
      </c>
      <c r="E145" s="2" t="e">
        <f t="shared" si="22"/>
        <v>#N/A</v>
      </c>
      <c r="F145" s="2">
        <v>749217.79111644626</v>
      </c>
      <c r="G145" s="2">
        <f t="shared" si="35"/>
        <v>688938.14285714284</v>
      </c>
      <c r="H145" s="2">
        <f t="shared" si="32"/>
        <v>61711050.705641724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1433725.4285714258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762612.70108044147</v>
      </c>
      <c r="Q145" s="2">
        <f t="shared" si="36"/>
        <v>700000</v>
      </c>
      <c r="R145" s="2">
        <f t="shared" si="33"/>
        <v>63003404.972388804</v>
      </c>
      <c r="S145" s="2">
        <f t="shared" si="17"/>
        <v>688938.14285714179</v>
      </c>
      <c r="T145" s="2">
        <f t="shared" si="18"/>
        <v>11061.857142857043</v>
      </c>
      <c r="U145" s="2">
        <f t="shared" si="19"/>
        <v>700000</v>
      </c>
      <c r="V145" s="2">
        <f t="shared" si="34"/>
        <v>13509108</v>
      </c>
      <c r="W145" s="2">
        <f t="shared" si="20"/>
        <v>450810</v>
      </c>
      <c r="X145" s="2">
        <f t="shared" si="6"/>
        <v>249190</v>
      </c>
      <c r="Y145" s="2">
        <f t="shared" si="30"/>
        <v>49494296.972388774</v>
      </c>
      <c r="Z145" s="2" t="str">
        <f t="shared" si="8"/>
        <v>HERE</v>
      </c>
      <c r="AA145" s="2">
        <f>IF(Z145="HERE",Y145,AA144+Graph!$G$1*1000)</f>
        <v>49494296.972388774</v>
      </c>
      <c r="AB145" s="2">
        <f t="shared" si="21"/>
        <v>249190</v>
      </c>
      <c r="AC145" s="2">
        <f t="shared" si="31"/>
        <v>13509108</v>
      </c>
      <c r="AD145" s="3">
        <f t="shared" si="10"/>
        <v>49494296.972388774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39297505.433853373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75</v>
      </c>
      <c r="C146" s="7"/>
      <c r="D146" s="2" t="e">
        <f t="shared" si="12"/>
        <v>#N/A</v>
      </c>
      <c r="E146" s="2" t="e">
        <f t="shared" si="22"/>
        <v>#N/A</v>
      </c>
      <c r="F146" s="2">
        <v>753232.10732293129</v>
      </c>
      <c r="G146" s="2">
        <f t="shared" si="35"/>
        <v>688938.14285714284</v>
      </c>
      <c r="H146" s="2">
        <f t="shared" si="32"/>
        <v>62399988.848498866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1444787.2857142829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766729.47779110074</v>
      </c>
      <c r="Q146" s="2">
        <f t="shared" si="36"/>
        <v>700000</v>
      </c>
      <c r="R146" s="2">
        <f t="shared" si="33"/>
        <v>63703404.972388804</v>
      </c>
      <c r="S146" s="2">
        <f t="shared" si="17"/>
        <v>688938.14285714179</v>
      </c>
      <c r="T146" s="2">
        <f t="shared" si="18"/>
        <v>11061.857142857043</v>
      </c>
      <c r="U146" s="2">
        <f t="shared" si="19"/>
        <v>700000</v>
      </c>
      <c r="V146" s="2">
        <f t="shared" si="34"/>
        <v>14012224</v>
      </c>
      <c r="W146" s="2">
        <f t="shared" si="20"/>
        <v>503116</v>
      </c>
      <c r="X146" s="2">
        <f t="shared" si="6"/>
        <v>196884</v>
      </c>
      <c r="Y146" s="2">
        <f t="shared" si="30"/>
        <v>49691180.972388774</v>
      </c>
      <c r="Z146" s="2" t="str">
        <f t="shared" si="8"/>
        <v>HERE</v>
      </c>
      <c r="AA146" s="2">
        <f>IF(Z146="HERE",Y146,AA145+Graph!$G$1*1000)</f>
        <v>49691180.972388774</v>
      </c>
      <c r="AB146" s="2">
        <f t="shared" si="21"/>
        <v>196884</v>
      </c>
      <c r="AC146" s="2">
        <f t="shared" si="31"/>
        <v>14012224</v>
      </c>
      <c r="AD146" s="3">
        <f t="shared" si="10"/>
        <v>49691180.972388774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39561378.134033449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76</v>
      </c>
      <c r="C147" s="7"/>
      <c r="D147" s="2" t="e">
        <f t="shared" si="12"/>
        <v>#N/A</v>
      </c>
      <c r="E147" s="2" t="e">
        <f t="shared" si="22"/>
        <v>#N/A</v>
      </c>
      <c r="F147" s="2">
        <v>757246.42352941632</v>
      </c>
      <c r="G147" s="2">
        <f t="shared" si="35"/>
        <v>688938.14285714284</v>
      </c>
      <c r="H147" s="2">
        <f t="shared" si="32"/>
        <v>63088926.991356008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1455849.1428571399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770846.25450178981</v>
      </c>
      <c r="Q147" s="2">
        <f t="shared" si="36"/>
        <v>700000</v>
      </c>
      <c r="R147" s="2">
        <f t="shared" si="33"/>
        <v>64403404.972388804</v>
      </c>
      <c r="S147" s="2">
        <f t="shared" si="17"/>
        <v>688938.14285714179</v>
      </c>
      <c r="T147" s="2">
        <f t="shared" si="18"/>
        <v>11061.857142857043</v>
      </c>
      <c r="U147" s="2">
        <f t="shared" si="19"/>
        <v>700000</v>
      </c>
      <c r="V147" s="2">
        <f t="shared" si="34"/>
        <v>14556827</v>
      </c>
      <c r="W147" s="2">
        <f t="shared" si="20"/>
        <v>544603</v>
      </c>
      <c r="X147" s="2">
        <f t="shared" si="6"/>
        <v>155397</v>
      </c>
      <c r="Y147" s="2">
        <f t="shared" si="30"/>
        <v>49846577.972388774</v>
      </c>
      <c r="Z147" s="2" t="str">
        <f t="shared" si="8"/>
        <v>HERE</v>
      </c>
      <c r="AA147" s="2">
        <f>IF(Z147="HERE",Y147,AA146+Graph!$G$1*1000)</f>
        <v>49846577.972388774</v>
      </c>
      <c r="AB147" s="2">
        <f t="shared" si="21"/>
        <v>155397</v>
      </c>
      <c r="AC147" s="2">
        <f t="shared" si="31"/>
        <v>14556827</v>
      </c>
      <c r="AD147" s="3">
        <f t="shared" si="10"/>
        <v>49846577.972388774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39770821.883253142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77</v>
      </c>
      <c r="C148" s="7"/>
      <c r="D148" s="2" t="e">
        <f t="shared" si="12"/>
        <v>#N/A</v>
      </c>
      <c r="E148" s="2" t="e">
        <f t="shared" si="22"/>
        <v>#N/A</v>
      </c>
      <c r="F148" s="2">
        <v>761260.73973587155</v>
      </c>
      <c r="G148" s="2">
        <f t="shared" si="35"/>
        <v>688938.14285714284</v>
      </c>
      <c r="H148" s="2">
        <f t="shared" si="32"/>
        <v>63777865.13421315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1466910.999999997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774963.03121247888</v>
      </c>
      <c r="Q148" s="2">
        <f t="shared" si="36"/>
        <v>700000</v>
      </c>
      <c r="R148" s="2">
        <f t="shared" si="33"/>
        <v>65103404.972388804</v>
      </c>
      <c r="S148" s="2">
        <f t="shared" si="17"/>
        <v>688938.14285714179</v>
      </c>
      <c r="T148" s="2">
        <f t="shared" si="18"/>
        <v>11061.857142857043</v>
      </c>
      <c r="U148" s="2">
        <f t="shared" si="19"/>
        <v>700000</v>
      </c>
      <c r="V148" s="2">
        <f t="shared" si="34"/>
        <v>15062189</v>
      </c>
      <c r="W148" s="2">
        <f t="shared" si="20"/>
        <v>505362</v>
      </c>
      <c r="X148" s="2">
        <f t="shared" si="6"/>
        <v>194638</v>
      </c>
      <c r="Y148" s="2">
        <f t="shared" si="30"/>
        <v>50041215.972388774</v>
      </c>
      <c r="Z148" s="2" t="str">
        <f t="shared" si="8"/>
        <v>HERE</v>
      </c>
      <c r="AA148" s="2">
        <f>IF(Z148="HERE",Y148,AA147+Graph!$G$1*1000)</f>
        <v>50041215.972388774</v>
      </c>
      <c r="AB148" s="2">
        <f t="shared" si="21"/>
        <v>194638</v>
      </c>
      <c r="AC148" s="2">
        <f t="shared" si="31"/>
        <v>15062189</v>
      </c>
      <c r="AD148" s="3">
        <f t="shared" si="10"/>
        <v>50041215.972388774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39972307.031512462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78</v>
      </c>
      <c r="C149" s="7"/>
      <c r="D149" s="2" t="e">
        <f t="shared" si="12"/>
        <v>#N/A</v>
      </c>
      <c r="E149" s="2" t="e">
        <f t="shared" si="22"/>
        <v>#N/A</v>
      </c>
      <c r="F149" s="2">
        <v>765275.05594235659</v>
      </c>
      <c r="G149" s="2">
        <f t="shared" si="35"/>
        <v>688938.14285714284</v>
      </c>
      <c r="H149" s="2">
        <f t="shared" si="32"/>
        <v>64466803.277070291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1477972.857142854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779079.80792316794</v>
      </c>
      <c r="Q149" s="2">
        <f t="shared" si="36"/>
        <v>700000</v>
      </c>
      <c r="R149" s="2">
        <f t="shared" si="33"/>
        <v>65803404.972388804</v>
      </c>
      <c r="S149" s="2">
        <f t="shared" si="17"/>
        <v>688938.14285714179</v>
      </c>
      <c r="T149" s="2">
        <f t="shared" si="18"/>
        <v>11061.857142857043</v>
      </c>
      <c r="U149" s="2">
        <f t="shared" si="19"/>
        <v>700000</v>
      </c>
      <c r="V149" s="2">
        <f t="shared" si="34"/>
        <v>15300151</v>
      </c>
      <c r="W149" s="2">
        <f t="shared" si="20"/>
        <v>237962</v>
      </c>
      <c r="X149" s="2">
        <f t="shared" si="6"/>
        <v>462038</v>
      </c>
      <c r="Y149" s="2">
        <f t="shared" si="30"/>
        <v>50503253.972388774</v>
      </c>
      <c r="Z149" s="2" t="str">
        <f t="shared" si="8"/>
        <v>HERE</v>
      </c>
      <c r="AA149" s="2">
        <f>IF(Z149="HERE",Y149,AA148+Graph!$G$1*1000)</f>
        <v>50503253.972388774</v>
      </c>
      <c r="AB149" s="2">
        <f t="shared" si="21"/>
        <v>462038</v>
      </c>
      <c r="AC149" s="2">
        <f t="shared" si="31"/>
        <v>15300151</v>
      </c>
      <c r="AD149" s="3">
        <f t="shared" si="10"/>
        <v>50503253.972388774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40408460.128811367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79</v>
      </c>
      <c r="C150" s="7"/>
      <c r="D150" s="2" t="e">
        <f t="shared" si="12"/>
        <v>#N/A</v>
      </c>
      <c r="E150" s="2" t="e">
        <f t="shared" si="22"/>
        <v>#N/A</v>
      </c>
      <c r="F150" s="2">
        <v>769289.37214884162</v>
      </c>
      <c r="G150" s="2">
        <f t="shared" si="35"/>
        <v>688938.14285714284</v>
      </c>
      <c r="H150" s="2">
        <f t="shared" si="32"/>
        <v>65155741.419927433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1489034.7142857111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783196.58463385701</v>
      </c>
      <c r="Q150" s="2">
        <f t="shared" si="36"/>
        <v>700000</v>
      </c>
      <c r="R150" s="2">
        <f t="shared" si="33"/>
        <v>66503404.972388804</v>
      </c>
      <c r="S150" s="2">
        <f t="shared" si="17"/>
        <v>688938.14285714179</v>
      </c>
      <c r="T150" s="2">
        <f t="shared" si="18"/>
        <v>11061.857142857043</v>
      </c>
      <c r="U150" s="2">
        <f t="shared" si="19"/>
        <v>700000</v>
      </c>
      <c r="V150" s="2">
        <f t="shared" si="34"/>
        <v>15576107</v>
      </c>
      <c r="W150" s="2">
        <f t="shared" si="20"/>
        <v>275956</v>
      </c>
      <c r="X150" s="2">
        <f t="shared" si="6"/>
        <v>424044</v>
      </c>
      <c r="Y150" s="2">
        <f t="shared" si="30"/>
        <v>50927297.972388774</v>
      </c>
      <c r="Z150" s="2" t="str">
        <f t="shared" si="8"/>
        <v>HERE</v>
      </c>
      <c r="AA150" s="2">
        <f>IF(Z150="HERE",Y150,AA149+Graph!$G$1*1000)</f>
        <v>50927297.972388774</v>
      </c>
      <c r="AB150" s="2">
        <f t="shared" si="21"/>
        <v>424044</v>
      </c>
      <c r="AC150" s="2">
        <f t="shared" si="31"/>
        <v>15576107</v>
      </c>
      <c r="AD150" s="3">
        <f t="shared" si="10"/>
        <v>50927297.972388774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40797698.275149897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80</v>
      </c>
      <c r="C151" s="7"/>
      <c r="D151" s="2" t="e">
        <f t="shared" si="12"/>
        <v>#N/A</v>
      </c>
      <c r="E151" s="2" t="e">
        <f t="shared" si="22"/>
        <v>#N/A</v>
      </c>
      <c r="F151" s="2">
        <v>773303.68835532665</v>
      </c>
      <c r="G151" s="2">
        <f t="shared" si="35"/>
        <v>688938.14285714284</v>
      </c>
      <c r="H151" s="2">
        <f t="shared" si="32"/>
        <v>65844679.562784575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1500096.5714285681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787313.36134454608</v>
      </c>
      <c r="Q151" s="2">
        <f t="shared" si="36"/>
        <v>700000</v>
      </c>
      <c r="R151" s="2">
        <f t="shared" si="33"/>
        <v>67203404.972388804</v>
      </c>
      <c r="S151" s="2">
        <f t="shared" si="17"/>
        <v>688938.14285714179</v>
      </c>
      <c r="T151" s="2">
        <f t="shared" si="18"/>
        <v>11061.857142857043</v>
      </c>
      <c r="U151" s="2">
        <f t="shared" si="19"/>
        <v>700000</v>
      </c>
      <c r="V151" s="2">
        <f t="shared" si="34"/>
        <v>15940972</v>
      </c>
      <c r="W151" s="2">
        <f t="shared" si="20"/>
        <v>364865</v>
      </c>
      <c r="X151" s="2">
        <f t="shared" si="6"/>
        <v>335135</v>
      </c>
      <c r="Y151" s="2">
        <f t="shared" si="30"/>
        <v>51262432.972388774</v>
      </c>
      <c r="Z151" s="2" t="str">
        <f t="shared" si="8"/>
        <v>HERE</v>
      </c>
      <c r="AA151" s="2">
        <f>IF(Z151="HERE",Y151,AA150+Graph!$G$1*1000)</f>
        <v>51262432.972388774</v>
      </c>
      <c r="AB151" s="2">
        <f t="shared" si="21"/>
        <v>335135</v>
      </c>
      <c r="AC151" s="2">
        <f t="shared" si="31"/>
        <v>15940972</v>
      </c>
      <c r="AD151" s="3">
        <f t="shared" si="10"/>
        <v>51262432.972388774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41163335.525149897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81</v>
      </c>
      <c r="C152" s="7"/>
      <c r="D152" s="2" t="e">
        <f t="shared" si="12"/>
        <v>#N/A</v>
      </c>
      <c r="E152" s="2" t="e">
        <f t="shared" si="22"/>
        <v>#N/A</v>
      </c>
      <c r="F152" s="2">
        <v>777318.00456181169</v>
      </c>
      <c r="G152" s="2">
        <f t="shared" si="35"/>
        <v>688938.14285714284</v>
      </c>
      <c r="H152" s="2">
        <f t="shared" si="32"/>
        <v>66533617.705641717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1511158.4285714251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791430.13805520535</v>
      </c>
      <c r="Q152" s="2">
        <f t="shared" si="36"/>
        <v>700000</v>
      </c>
      <c r="R152" s="2">
        <f t="shared" si="33"/>
        <v>67903404.972388804</v>
      </c>
      <c r="S152" s="2">
        <f t="shared" si="17"/>
        <v>688938.14285714179</v>
      </c>
      <c r="T152" s="2">
        <f t="shared" si="18"/>
        <v>11061.857142857043</v>
      </c>
      <c r="U152" s="2">
        <f t="shared" si="19"/>
        <v>700000</v>
      </c>
      <c r="V152" s="2">
        <f t="shared" si="34"/>
        <v>16423082</v>
      </c>
      <c r="W152" s="2">
        <f t="shared" si="20"/>
        <v>482110</v>
      </c>
      <c r="X152" s="2">
        <f t="shared" si="6"/>
        <v>217890</v>
      </c>
      <c r="Y152" s="2">
        <f t="shared" si="30"/>
        <v>51480322.972388774</v>
      </c>
      <c r="Z152" s="2" t="str">
        <f t="shared" si="8"/>
        <v>HERE</v>
      </c>
      <c r="AA152" s="2">
        <f>IF(Z152="HERE",Y152,AA151+Graph!$G$1*1000)</f>
        <v>51480322.972388774</v>
      </c>
      <c r="AB152" s="2">
        <f t="shared" si="21"/>
        <v>217890</v>
      </c>
      <c r="AC152" s="2">
        <f t="shared" si="31"/>
        <v>16423082</v>
      </c>
      <c r="AD152" s="3">
        <f t="shared" si="10"/>
        <v>51480322.972388774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41552945.325149901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82</v>
      </c>
      <c r="C153" s="7"/>
      <c r="D153" s="2" t="e">
        <f t="shared" si="12"/>
        <v>#N/A</v>
      </c>
      <c r="E153" s="2" t="e">
        <f t="shared" si="22"/>
        <v>#N/A</v>
      </c>
      <c r="F153" s="2">
        <v>781332.32076829672</v>
      </c>
      <c r="G153" s="2">
        <f t="shared" si="35"/>
        <v>688938.14285714284</v>
      </c>
      <c r="H153" s="2">
        <f t="shared" si="32"/>
        <v>67222555.848498866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1522220.2857142822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795546.91476589441</v>
      </c>
      <c r="Q153" s="2">
        <f t="shared" si="36"/>
        <v>700000</v>
      </c>
      <c r="R153" s="2">
        <f t="shared" si="33"/>
        <v>68603404.972388804</v>
      </c>
      <c r="S153" s="2">
        <f t="shared" si="17"/>
        <v>688938.14285714924</v>
      </c>
      <c r="T153" s="2">
        <f t="shared" si="18"/>
        <v>11061.857142857043</v>
      </c>
      <c r="U153" s="2">
        <f t="shared" si="19"/>
        <v>700000</v>
      </c>
      <c r="V153" s="2">
        <f t="shared" si="34"/>
        <v>16875536</v>
      </c>
      <c r="W153" s="2">
        <f t="shared" si="20"/>
        <v>452454</v>
      </c>
      <c r="X153" s="2">
        <f t="shared" si="6"/>
        <v>247546</v>
      </c>
      <c r="Y153" s="2">
        <f t="shared" si="30"/>
        <v>51727868.972388774</v>
      </c>
      <c r="Z153" s="2" t="str">
        <f t="shared" si="8"/>
        <v>HERE</v>
      </c>
      <c r="AA153" s="2">
        <f>IF(Z153="HERE",Y153,AA152+Graph!$G$1*1000)</f>
        <v>51727868.972388774</v>
      </c>
      <c r="AB153" s="2">
        <f t="shared" si="21"/>
        <v>247546</v>
      </c>
      <c r="AC153" s="2">
        <f t="shared" si="31"/>
        <v>16875536</v>
      </c>
      <c r="AD153" s="3">
        <f t="shared" si="10"/>
        <v>51727868.972388774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41805558.075149901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83</v>
      </c>
      <c r="C154" s="7"/>
      <c r="D154" s="2" t="e">
        <f t="shared" si="12"/>
        <v>#N/A</v>
      </c>
      <c r="E154" s="2" t="e">
        <f t="shared" si="22"/>
        <v>#N/A</v>
      </c>
      <c r="F154" s="2">
        <v>785346.63697478175</v>
      </c>
      <c r="G154" s="2">
        <f t="shared" si="35"/>
        <v>688938.14285714284</v>
      </c>
      <c r="H154" s="2">
        <f t="shared" si="32"/>
        <v>67911493.991356015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1533282.1428571392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799663.69147658348</v>
      </c>
      <c r="Q154" s="2">
        <f t="shared" si="36"/>
        <v>700000</v>
      </c>
      <c r="R154" s="2">
        <f t="shared" si="33"/>
        <v>69303404.972388804</v>
      </c>
      <c r="S154" s="2">
        <f t="shared" si="17"/>
        <v>688938.14285714924</v>
      </c>
      <c r="T154" s="2">
        <f t="shared" si="18"/>
        <v>11061.857142857043</v>
      </c>
      <c r="U154" s="2">
        <f t="shared" si="19"/>
        <v>700000</v>
      </c>
      <c r="V154" s="2">
        <f t="shared" si="34"/>
        <v>17247442</v>
      </c>
      <c r="W154" s="2">
        <f t="shared" si="20"/>
        <v>371906</v>
      </c>
      <c r="X154" s="2">
        <f t="shared" si="6"/>
        <v>328094</v>
      </c>
      <c r="Y154" s="2">
        <f t="shared" si="30"/>
        <v>52055962.972388774</v>
      </c>
      <c r="Z154" s="2" t="str">
        <f t="shared" si="8"/>
        <v>HERE</v>
      </c>
      <c r="AA154" s="2">
        <f>IF(Z154="HERE",Y154,AA153+Graph!$G$1*1000)</f>
        <v>52055962.972388774</v>
      </c>
      <c r="AB154" s="2">
        <f t="shared" si="21"/>
        <v>328094</v>
      </c>
      <c r="AC154" s="2">
        <f t="shared" si="31"/>
        <v>17247442</v>
      </c>
      <c r="AD154" s="3">
        <f t="shared" si="10"/>
        <v>52055962.972388774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42020965.4751499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84</v>
      </c>
      <c r="C155" s="7"/>
      <c r="D155" s="2" t="e">
        <f t="shared" si="12"/>
        <v>#N/A</v>
      </c>
      <c r="E155" s="2" t="e">
        <f t="shared" si="22"/>
        <v>#N/A</v>
      </c>
      <c r="F155" s="2">
        <v>789360.95318126678</v>
      </c>
      <c r="G155" s="2">
        <f t="shared" si="35"/>
        <v>688938.14285714284</v>
      </c>
      <c r="H155" s="2">
        <f t="shared" si="32"/>
        <v>68600432.134213164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1544343.9999999963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803780.46818727255</v>
      </c>
      <c r="Q155" s="2">
        <f t="shared" si="36"/>
        <v>700000</v>
      </c>
      <c r="R155" s="2">
        <f t="shared" si="33"/>
        <v>70003404.972388804</v>
      </c>
      <c r="S155" s="2">
        <f t="shared" si="17"/>
        <v>688938.14285714924</v>
      </c>
      <c r="T155" s="2">
        <f t="shared" si="18"/>
        <v>11061.857142857043</v>
      </c>
      <c r="U155" s="2">
        <f t="shared" si="19"/>
        <v>700000</v>
      </c>
      <c r="V155" s="2">
        <f t="shared" si="34"/>
        <v>17582121</v>
      </c>
      <c r="W155" s="2">
        <f t="shared" si="20"/>
        <v>334679</v>
      </c>
      <c r="X155" s="2">
        <f t="shared" si="6"/>
        <v>365321</v>
      </c>
      <c r="Y155" s="2">
        <f t="shared" si="30"/>
        <v>52421283.972388774</v>
      </c>
      <c r="Z155" s="2" t="str">
        <f t="shared" si="8"/>
        <v>HERE</v>
      </c>
      <c r="AA155" s="2">
        <f>IF(Z155="HERE",Y155,AA154+Graph!$G$1*1000)</f>
        <v>52421283.972388774</v>
      </c>
      <c r="AB155" s="2">
        <f t="shared" si="21"/>
        <v>365321</v>
      </c>
      <c r="AC155" s="2">
        <f t="shared" si="31"/>
        <v>17582121</v>
      </c>
      <c r="AD155" s="3">
        <f t="shared" si="10"/>
        <v>52421283.972388774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42142334.825149901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85</v>
      </c>
      <c r="C156" s="7"/>
      <c r="D156" s="2" t="e">
        <f t="shared" si="12"/>
        <v>#N/A</v>
      </c>
      <c r="E156" s="2" t="e">
        <f t="shared" si="22"/>
        <v>#N/A</v>
      </c>
      <c r="F156" s="2">
        <v>793375.26938775182</v>
      </c>
      <c r="G156" s="2">
        <f t="shared" si="35"/>
        <v>688938.14285714284</v>
      </c>
      <c r="H156" s="2">
        <f t="shared" si="32"/>
        <v>69289370.277070314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1555405.8571428533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807897.24489796162</v>
      </c>
      <c r="Q156" s="2">
        <f t="shared" si="36"/>
        <v>700000</v>
      </c>
      <c r="R156" s="2">
        <f t="shared" si="33"/>
        <v>70703404.972388804</v>
      </c>
      <c r="S156" s="2">
        <f t="shared" si="17"/>
        <v>688938.14285714924</v>
      </c>
      <c r="T156" s="2">
        <f t="shared" si="18"/>
        <v>11061.857142857043</v>
      </c>
      <c r="U156" s="2">
        <f t="shared" si="19"/>
        <v>700000</v>
      </c>
      <c r="V156" s="2">
        <f t="shared" si="34"/>
        <v>18038293.708043218</v>
      </c>
      <c r="W156" s="2">
        <f t="shared" si="20"/>
        <v>456172.70804321766</v>
      </c>
      <c r="X156" s="2">
        <f t="shared" si="6"/>
        <v>243827.29195678234</v>
      </c>
      <c r="Y156" s="2">
        <f t="shared" si="30"/>
        <v>52665111.264345556</v>
      </c>
      <c r="Z156" s="2" t="str">
        <f t="shared" si="8"/>
        <v>HERE</v>
      </c>
      <c r="AA156" s="2">
        <f>IF(Z156="HERE",Y156,AA155+Graph!$G$1*1000)</f>
        <v>52665111.264345556</v>
      </c>
      <c r="AB156" s="2">
        <f t="shared" si="21"/>
        <v>243827.29195678234</v>
      </c>
      <c r="AC156" s="2">
        <f t="shared" si="31"/>
        <v>18038293.708043218</v>
      </c>
      <c r="AD156" s="3">
        <f t="shared" si="10"/>
        <v>52665111.264345556</v>
      </c>
      <c r="AE156" s="2">
        <f>IF(AE154&gt;=52800000,52800000,IF(AB135=Graph!G$1*1000,AE155+Graph!G$1*1000,AC156))</f>
        <v>18038293.708043218</v>
      </c>
      <c r="AF156" s="3">
        <f t="shared" si="11"/>
        <v>18038293.708043218</v>
      </c>
      <c r="AG156" s="3">
        <f t="shared" si="29"/>
        <v>42501152.525149897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86</v>
      </c>
      <c r="C157" s="7"/>
      <c r="D157" s="2" t="e">
        <f t="shared" si="12"/>
        <v>#N/A</v>
      </c>
      <c r="E157" s="2" t="e">
        <f t="shared" si="22"/>
        <v>#N/A</v>
      </c>
      <c r="F157" s="2">
        <v>797389.58559423685</v>
      </c>
      <c r="G157" s="2">
        <f t="shared" si="35"/>
        <v>688938.14285714284</v>
      </c>
      <c r="H157" s="2">
        <f t="shared" si="32"/>
        <v>69978308.419927463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1566467.7142857104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812014.02160865068</v>
      </c>
      <c r="Q157" s="2">
        <f t="shared" si="36"/>
        <v>700000</v>
      </c>
      <c r="R157" s="2">
        <f t="shared" si="33"/>
        <v>71403404.972388804</v>
      </c>
      <c r="S157" s="2">
        <f t="shared" si="17"/>
        <v>688938.14285714924</v>
      </c>
      <c r="T157" s="2">
        <f t="shared" si="18"/>
        <v>11061.857142857043</v>
      </c>
      <c r="U157" s="2">
        <f t="shared" si="19"/>
        <v>700000</v>
      </c>
      <c r="V157" s="2">
        <f t="shared" si="34"/>
        <v>18498480.73229292</v>
      </c>
      <c r="W157" s="2">
        <f t="shared" si="20"/>
        <v>460187.02424970269</v>
      </c>
      <c r="X157" s="2">
        <f t="shared" si="6"/>
        <v>239812.97575029731</v>
      </c>
      <c r="Y157" s="2">
        <f t="shared" si="30"/>
        <v>52904924.240095854</v>
      </c>
      <c r="Z157" s="2" t="str">
        <f t="shared" si="8"/>
        <v>HERE</v>
      </c>
      <c r="AA157" s="2">
        <f>IF(Z157="HERE",Y157,AA156+Graph!$G$1*1000)</f>
        <v>52904924.240095854</v>
      </c>
      <c r="AB157" s="2">
        <f t="shared" si="21"/>
        <v>239812.97575029731</v>
      </c>
      <c r="AC157" s="2">
        <f t="shared" si="31"/>
        <v>18498480.73229292</v>
      </c>
      <c r="AD157" s="3">
        <f t="shared" si="10"/>
        <v>52800000</v>
      </c>
      <c r="AE157" s="2">
        <f>IF(AE155&gt;=52800000,52800000,IF(AB136=Graph!G$1*1000,AE156+Graph!G$1*1000,AC157))</f>
        <v>18498480.73229292</v>
      </c>
      <c r="AF157" s="3">
        <f t="shared" si="11"/>
        <v>18498480.73229292</v>
      </c>
      <c r="AG157" s="3">
        <f t="shared" si="29"/>
        <v>42833356.7251499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87</v>
      </c>
      <c r="C158" s="7"/>
      <c r="D158" s="2" t="e">
        <f t="shared" si="12"/>
        <v>#N/A</v>
      </c>
      <c r="E158" s="2" t="e">
        <f t="shared" si="22"/>
        <v>#N/A</v>
      </c>
      <c r="F158" s="2">
        <v>801403.90180072188</v>
      </c>
      <c r="G158" s="2">
        <f t="shared" si="35"/>
        <v>688938.14285714284</v>
      </c>
      <c r="H158" s="2">
        <f t="shared" si="32"/>
        <v>70667246.562784612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1577529.5714285674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816130.79831933975</v>
      </c>
      <c r="Q158" s="2">
        <f t="shared" si="36"/>
        <v>700000</v>
      </c>
      <c r="R158" s="2">
        <f t="shared" si="33"/>
        <v>72103404.972388804</v>
      </c>
      <c r="S158" s="2">
        <f t="shared" si="17"/>
        <v>688938.14285714924</v>
      </c>
      <c r="T158" s="2">
        <f t="shared" si="18"/>
        <v>11061.857142857043</v>
      </c>
      <c r="U158" s="2">
        <f t="shared" si="19"/>
        <v>700000</v>
      </c>
      <c r="V158" s="2">
        <f t="shared" si="34"/>
        <v>18962682.072749108</v>
      </c>
      <c r="W158" s="2">
        <f t="shared" si="20"/>
        <v>464201.34045618773</v>
      </c>
      <c r="X158" s="2">
        <f t="shared" si="6"/>
        <v>235798.65954381227</v>
      </c>
      <c r="Y158" s="2">
        <f t="shared" si="30"/>
        <v>53140722.899639666</v>
      </c>
      <c r="Z158" s="2" t="str">
        <f t="shared" si="8"/>
        <v>HERE</v>
      </c>
      <c r="AA158" s="2">
        <f>IF(Z158="HERE",Y158,AA157+Graph!$G$1*1000)</f>
        <v>53140722.899639666</v>
      </c>
      <c r="AB158" s="2">
        <f t="shared" si="21"/>
        <v>235798.65954381227</v>
      </c>
      <c r="AC158" s="2">
        <f t="shared" si="31"/>
        <v>18962682.072749108</v>
      </c>
      <c r="AD158" s="3">
        <f t="shared" si="10"/>
        <v>52800000</v>
      </c>
      <c r="AE158" s="2">
        <f>IF(AE156&gt;=52800000,52800000,IF(AB137=Graph!G$1*1000,AE157+Graph!G$1*1000,AC158))</f>
        <v>18962682.072749108</v>
      </c>
      <c r="AF158" s="3">
        <f t="shared" si="11"/>
        <v>18962682.072749108</v>
      </c>
      <c r="AG158" s="3">
        <f t="shared" si="29"/>
        <v>43144814.125149898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88</v>
      </c>
      <c r="C159" s="7"/>
      <c r="D159" s="2" t="e">
        <f t="shared" si="12"/>
        <v>#N/A</v>
      </c>
      <c r="E159" s="2" t="e">
        <f t="shared" si="22"/>
        <v>#N/A</v>
      </c>
      <c r="F159" s="2">
        <v>805418.21800720692</v>
      </c>
      <c r="G159" s="2">
        <f t="shared" si="35"/>
        <v>688938.14285714284</v>
      </c>
      <c r="H159" s="2">
        <f t="shared" si="32"/>
        <v>71356184.705641761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1588591.4285714244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820247.57502999902</v>
      </c>
      <c r="Q159" s="2">
        <f t="shared" si="36"/>
        <v>700000</v>
      </c>
      <c r="R159" s="2">
        <f t="shared" si="33"/>
        <v>72803404.972388804</v>
      </c>
      <c r="S159" s="2">
        <f t="shared" si="17"/>
        <v>688938.14285714924</v>
      </c>
      <c r="T159" s="2">
        <f t="shared" si="18"/>
        <v>11061.857142857043</v>
      </c>
      <c r="U159" s="2">
        <f t="shared" si="19"/>
        <v>700000</v>
      </c>
      <c r="V159" s="2">
        <f t="shared" si="34"/>
        <v>19430897.729411751</v>
      </c>
      <c r="W159" s="2">
        <f t="shared" si="20"/>
        <v>468215.65666264296</v>
      </c>
      <c r="X159" s="2">
        <f t="shared" si="6"/>
        <v>231784.34333735704</v>
      </c>
      <c r="Y159" s="2">
        <f t="shared" ref="Y159:Y222" si="37">IF(COUNT($C160)=0,IF(COUNT($C159)=1,C159,SUM(Y158+X159)),C159)</f>
        <v>53372507.242977023</v>
      </c>
      <c r="Z159" s="2" t="str">
        <f t="shared" si="8"/>
        <v>HERE</v>
      </c>
      <c r="AA159" s="2">
        <f>IF(Z159="HERE",Y159,AA158+Graph!$G$1*1000)</f>
        <v>53372507.242977023</v>
      </c>
      <c r="AB159" s="2">
        <f t="shared" si="21"/>
        <v>231784.34333735704</v>
      </c>
      <c r="AC159" s="2">
        <f t="shared" ref="AC159:AC222" si="38">IF(Z160="HERE",V159,AC158)</f>
        <v>19430897.729411751</v>
      </c>
      <c r="AD159" s="3">
        <f t="shared" si="10"/>
        <v>52800000</v>
      </c>
      <c r="AE159" s="2">
        <f>IF(AE157&gt;=52800000,52800000,IF(AB138=Graph!G$1*1000,AE158+Graph!G$1*1000,AC159))</f>
        <v>19430897.729411751</v>
      </c>
      <c r="AF159" s="3">
        <f t="shared" si="11"/>
        <v>19430897.729411751</v>
      </c>
      <c r="AG159" s="3">
        <f t="shared" si="29"/>
        <v>43376150.525149897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89</v>
      </c>
      <c r="C160" s="7"/>
      <c r="D160" s="2" t="e">
        <f t="shared" si="12"/>
        <v>#N/A</v>
      </c>
      <c r="E160" s="2" t="e">
        <f t="shared" si="22"/>
        <v>#N/A</v>
      </c>
      <c r="F160" s="2">
        <v>809432.53421369195</v>
      </c>
      <c r="G160" s="2">
        <f t="shared" si="35"/>
        <v>688938.14285714284</v>
      </c>
      <c r="H160" s="2">
        <f t="shared" ref="H160:H223" si="39">IF(COUNT($C161)=0,IF(COUNT($C160)=1,C160,SUM(H159+G160)),C160)</f>
        <v>72045122.848498911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1599653.2857142815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824364.35174068809</v>
      </c>
      <c r="Q160" s="2">
        <f t="shared" si="36"/>
        <v>700000</v>
      </c>
      <c r="R160" s="2">
        <f t="shared" ref="R160:R223" si="40">IF(COUNT($C161)=0,IF(COUNT($C160)=1,M160,SUM(R159+Q160)),M160)</f>
        <v>73503404.972388804</v>
      </c>
      <c r="S160" s="2">
        <f t="shared" si="17"/>
        <v>688938.14285714924</v>
      </c>
      <c r="T160" s="2">
        <f t="shared" si="18"/>
        <v>11061.857142857043</v>
      </c>
      <c r="U160" s="2">
        <f t="shared" si="19"/>
        <v>700000</v>
      </c>
      <c r="V160" s="2">
        <f t="shared" si="34"/>
        <v>19903127.702280879</v>
      </c>
      <c r="W160" s="2">
        <f t="shared" si="20"/>
        <v>472229.97286912799</v>
      </c>
      <c r="X160" s="2">
        <f t="shared" si="6"/>
        <v>227770.02713087201</v>
      </c>
      <c r="Y160" s="2">
        <f t="shared" si="37"/>
        <v>53600277.270107895</v>
      </c>
      <c r="Z160" s="2" t="str">
        <f t="shared" si="8"/>
        <v>HERE</v>
      </c>
      <c r="AA160" s="2">
        <f>IF(Z160="HERE",Y160,AA159+Graph!$G$1*1000)</f>
        <v>53600277.270107895</v>
      </c>
      <c r="AB160" s="2">
        <f t="shared" si="21"/>
        <v>227770.02713087201</v>
      </c>
      <c r="AC160" s="2">
        <f t="shared" si="38"/>
        <v>19903127.702280879</v>
      </c>
      <c r="AD160" s="3">
        <f t="shared" si="10"/>
        <v>52800000</v>
      </c>
      <c r="AE160" s="2">
        <f>IF(AE158&gt;=52800000,52800000,IF(AB139=Graph!G$1*1000,AE159+Graph!G$1*1000,AC160))</f>
        <v>19903127.702280879</v>
      </c>
      <c r="AF160" s="3">
        <f t="shared" si="11"/>
        <v>19903127.702280879</v>
      </c>
      <c r="AG160" s="3">
        <f t="shared" si="29"/>
        <v>43597674.525149897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90</v>
      </c>
      <c r="C161" s="7"/>
      <c r="D161" s="2" t="e">
        <f t="shared" si="12"/>
        <v>#N/A</v>
      </c>
      <c r="E161" s="2" t="e">
        <f t="shared" si="22"/>
        <v>#N/A</v>
      </c>
      <c r="F161" s="2">
        <v>813446.85042014718</v>
      </c>
      <c r="G161" s="2">
        <f t="shared" si="35"/>
        <v>688938.14285714284</v>
      </c>
      <c r="H161" s="2">
        <f t="shared" si="39"/>
        <v>72734060.99135606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1610715.1428571385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828481.12845137715</v>
      </c>
      <c r="Q161" s="2">
        <f t="shared" si="36"/>
        <v>700000</v>
      </c>
      <c r="R161" s="2">
        <f t="shared" si="40"/>
        <v>74203404.972388804</v>
      </c>
      <c r="S161" s="2">
        <f t="shared" si="17"/>
        <v>688938.14285714924</v>
      </c>
      <c r="T161" s="2">
        <f t="shared" si="18"/>
        <v>11061.857142857043</v>
      </c>
      <c r="U161" s="2">
        <f t="shared" si="19"/>
        <v>700000</v>
      </c>
      <c r="V161" s="2">
        <f t="shared" si="34"/>
        <v>20379371.991356492</v>
      </c>
      <c r="W161" s="2">
        <f t="shared" si="20"/>
        <v>476244.28907561302</v>
      </c>
      <c r="X161" s="2">
        <f t="shared" si="6"/>
        <v>223755.71092438698</v>
      </c>
      <c r="Y161" s="2">
        <f t="shared" si="37"/>
        <v>53824032.981032282</v>
      </c>
      <c r="Z161" s="2" t="str">
        <f t="shared" si="8"/>
        <v>HERE</v>
      </c>
      <c r="AA161" s="2">
        <f>IF(Z161="HERE",Y161,AA160+Graph!$G$1*1000)</f>
        <v>53824032.981032282</v>
      </c>
      <c r="AB161" s="2">
        <f t="shared" si="21"/>
        <v>223755.71092438698</v>
      </c>
      <c r="AC161" s="2">
        <f t="shared" si="38"/>
        <v>20379371.991356492</v>
      </c>
      <c r="AD161" s="3">
        <f t="shared" si="10"/>
        <v>52800000</v>
      </c>
      <c r="AE161" s="2">
        <f>IF(AE159&gt;=52800000,52800000,IF(AB140=Graph!G$1*1000,AE160+Graph!G$1*1000,AC161))</f>
        <v>20379371.991356492</v>
      </c>
      <c r="AF161" s="3">
        <f t="shared" si="11"/>
        <v>20379371.991356492</v>
      </c>
      <c r="AG161" s="3">
        <f t="shared" si="29"/>
        <v>43807635.9751499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91</v>
      </c>
      <c r="C162" s="7"/>
      <c r="D162" s="2" t="e">
        <f t="shared" si="12"/>
        <v>#N/A</v>
      </c>
      <c r="E162" s="2" t="e">
        <f t="shared" si="22"/>
        <v>#N/A</v>
      </c>
      <c r="F162" s="2">
        <v>817461.16662663221</v>
      </c>
      <c r="G162" s="2">
        <f t="shared" si="35"/>
        <v>688938.14285714284</v>
      </c>
      <c r="H162" s="2">
        <f t="shared" si="39"/>
        <v>73422999.134213209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1621776.9999999956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832597.90516206622</v>
      </c>
      <c r="Q162" s="2">
        <f t="shared" si="36"/>
        <v>700000</v>
      </c>
      <c r="R162" s="2">
        <f t="shared" si="40"/>
        <v>74903404.972388804</v>
      </c>
      <c r="S162" s="2">
        <f t="shared" si="17"/>
        <v>688938.14285714924</v>
      </c>
      <c r="T162" s="2">
        <f t="shared" si="18"/>
        <v>11061.857142857043</v>
      </c>
      <c r="U162" s="2">
        <f t="shared" si="19"/>
        <v>700000</v>
      </c>
      <c r="V162" s="2">
        <f t="shared" si="34"/>
        <v>20859630.59663859</v>
      </c>
      <c r="W162" s="2">
        <f t="shared" si="20"/>
        <v>480258.60528209805</v>
      </c>
      <c r="X162" s="2">
        <f t="shared" si="6"/>
        <v>219741.39471790195</v>
      </c>
      <c r="Y162" s="2">
        <f t="shared" si="37"/>
        <v>54043774.375750184</v>
      </c>
      <c r="Z162" s="2" t="str">
        <f t="shared" si="8"/>
        <v>HERE</v>
      </c>
      <c r="AA162" s="2">
        <f>IF(Z162="HERE",Y162,AA161+Graph!$G$1*1000)</f>
        <v>54043774.375750184</v>
      </c>
      <c r="AB162" s="2">
        <f t="shared" si="21"/>
        <v>219741.39471790195</v>
      </c>
      <c r="AC162" s="2">
        <f t="shared" si="38"/>
        <v>20859630.59663859</v>
      </c>
      <c r="AD162" s="3">
        <f t="shared" si="10"/>
        <v>52800000</v>
      </c>
      <c r="AE162" s="2">
        <f>IF(AE160&gt;=52800000,52800000,IF(AB141=Graph!G$1*1000,AE161+Graph!G$1*1000,AC162))</f>
        <v>20859630.59663859</v>
      </c>
      <c r="AF162" s="3">
        <f t="shared" si="11"/>
        <v>20859630.59663859</v>
      </c>
      <c r="AG162" s="3">
        <f t="shared" si="29"/>
        <v>43970919.675149895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92</v>
      </c>
      <c r="C163" s="7"/>
      <c r="D163" s="2" t="e">
        <f t="shared" si="12"/>
        <v>#N/A</v>
      </c>
      <c r="E163" s="2" t="e">
        <f t="shared" si="22"/>
        <v>#N/A</v>
      </c>
      <c r="F163" s="2">
        <v>821475.48283311725</v>
      </c>
      <c r="G163" s="2">
        <f t="shared" si="35"/>
        <v>688938.14285714284</v>
      </c>
      <c r="H163" s="2">
        <f t="shared" si="39"/>
        <v>74111937.277070358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1632838.8571428526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836714.68187275529</v>
      </c>
      <c r="Q163" s="2">
        <f t="shared" si="36"/>
        <v>700000</v>
      </c>
      <c r="R163" s="2">
        <f t="shared" si="40"/>
        <v>75603404.972388804</v>
      </c>
      <c r="S163" s="2">
        <f t="shared" si="17"/>
        <v>688938.14285714924</v>
      </c>
      <c r="T163" s="2">
        <f t="shared" si="18"/>
        <v>11061.857142857043</v>
      </c>
      <c r="U163" s="2">
        <f t="shared" si="19"/>
        <v>700000</v>
      </c>
      <c r="V163" s="2">
        <f t="shared" si="34"/>
        <v>21343903.518127173</v>
      </c>
      <c r="W163" s="2">
        <f t="shared" si="20"/>
        <v>484272.92148858309</v>
      </c>
      <c r="X163" s="2">
        <f t="shared" si="6"/>
        <v>215727.07851141691</v>
      </c>
      <c r="Y163" s="2">
        <f t="shared" si="37"/>
        <v>54259501.454261601</v>
      </c>
      <c r="Z163" s="2" t="str">
        <f t="shared" si="8"/>
        <v>HERE</v>
      </c>
      <c r="AA163" s="2">
        <f>IF(Z163="HERE",Y163,AA162+Graph!$G$1*1000)</f>
        <v>54259501.454261601</v>
      </c>
      <c r="AB163" s="2">
        <f t="shared" si="21"/>
        <v>215727.07851141691</v>
      </c>
      <c r="AC163" s="2">
        <f t="shared" si="38"/>
        <v>21343903.518127173</v>
      </c>
      <c r="AD163" s="3">
        <f t="shared" si="10"/>
        <v>52800000</v>
      </c>
      <c r="AE163" s="2">
        <f>IF(AE161&gt;=52800000,52800000,IF(AB142=Graph!G$1*1000,AE162+Graph!G$1*1000,AC163))</f>
        <v>21343903.518127173</v>
      </c>
      <c r="AF163" s="3">
        <f t="shared" si="11"/>
        <v>21343903.518127173</v>
      </c>
      <c r="AG163" s="3">
        <f t="shared" si="29"/>
        <v>44363159.375149898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93</v>
      </c>
      <c r="C164" s="7"/>
      <c r="D164" s="2" t="e">
        <f t="shared" si="12"/>
        <v>#N/A</v>
      </c>
      <c r="E164" s="2" t="e">
        <f t="shared" si="22"/>
        <v>#N/A</v>
      </c>
      <c r="F164" s="2">
        <v>825489.79903960228</v>
      </c>
      <c r="G164" s="2">
        <f t="shared" si="35"/>
        <v>688938.14285714284</v>
      </c>
      <c r="H164" s="2">
        <f t="shared" si="39"/>
        <v>74800875.419927508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1643900.7142857097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840831.45858344436</v>
      </c>
      <c r="Q164" s="2">
        <f t="shared" si="36"/>
        <v>700000</v>
      </c>
      <c r="R164" s="2">
        <f t="shared" si="40"/>
        <v>76303404.972388804</v>
      </c>
      <c r="S164" s="2">
        <f t="shared" si="17"/>
        <v>688938.14285714924</v>
      </c>
      <c r="T164" s="2">
        <f t="shared" si="18"/>
        <v>11061.857142857043</v>
      </c>
      <c r="U164" s="2">
        <f t="shared" si="19"/>
        <v>700000</v>
      </c>
      <c r="V164" s="2">
        <f t="shared" si="34"/>
        <v>21832190.755822241</v>
      </c>
      <c r="W164" s="2">
        <f t="shared" si="20"/>
        <v>488287.23769506812</v>
      </c>
      <c r="X164" s="2">
        <f t="shared" si="6"/>
        <v>211712.76230493188</v>
      </c>
      <c r="Y164" s="2">
        <f t="shared" si="37"/>
        <v>54471214.216566533</v>
      </c>
      <c r="Z164" s="2" t="str">
        <f t="shared" si="8"/>
        <v>HERE</v>
      </c>
      <c r="AA164" s="2">
        <f>IF(Z164="HERE",Y164,AA163+Graph!$G$1*1000)</f>
        <v>54471214.216566533</v>
      </c>
      <c r="AB164" s="2">
        <f t="shared" si="21"/>
        <v>211712.76230493188</v>
      </c>
      <c r="AC164" s="2">
        <f t="shared" si="38"/>
        <v>21832190.755822241</v>
      </c>
      <c r="AD164" s="3">
        <f t="shared" si="10"/>
        <v>52800000</v>
      </c>
      <c r="AE164" s="2">
        <f>IF(AE162&gt;=52800000,52800000,IF(AB143=Graph!G$1*1000,AE163+Graph!G$1*1000,AC164))</f>
        <v>21832190.755822241</v>
      </c>
      <c r="AF164" s="3">
        <f t="shared" si="11"/>
        <v>21832190.755822241</v>
      </c>
      <c r="AG164" s="3">
        <f t="shared" si="29"/>
        <v>44693551.375149898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94</v>
      </c>
      <c r="C165" s="7"/>
      <c r="D165" s="2" t="e">
        <f t="shared" si="12"/>
        <v>#N/A</v>
      </c>
      <c r="E165" s="2" t="e">
        <f t="shared" si="22"/>
        <v>#N/A</v>
      </c>
      <c r="F165" s="2">
        <v>829504.11524608731</v>
      </c>
      <c r="G165" s="2">
        <f t="shared" si="35"/>
        <v>688938.14285714284</v>
      </c>
      <c r="H165" s="2">
        <f t="shared" si="39"/>
        <v>75489813.562784657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1654962.5714285667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844948.23529410362</v>
      </c>
      <c r="Q165" s="2">
        <f t="shared" si="36"/>
        <v>700000</v>
      </c>
      <c r="R165" s="2">
        <f t="shared" si="40"/>
        <v>77003404.972388804</v>
      </c>
      <c r="S165" s="2">
        <f t="shared" si="17"/>
        <v>688938.14285714924</v>
      </c>
      <c r="T165" s="2">
        <f t="shared" si="18"/>
        <v>11061.857142857043</v>
      </c>
      <c r="U165" s="2">
        <f t="shared" si="19"/>
        <v>700000</v>
      </c>
      <c r="V165" s="2">
        <f t="shared" si="34"/>
        <v>22324492.309723794</v>
      </c>
      <c r="W165" s="2">
        <f t="shared" si="20"/>
        <v>492301.55390155315</v>
      </c>
      <c r="X165" s="2">
        <f t="shared" si="6"/>
        <v>207698.44609844685</v>
      </c>
      <c r="Y165" s="2">
        <f t="shared" si="37"/>
        <v>54678912.66266498</v>
      </c>
      <c r="Z165" s="2" t="str">
        <f t="shared" si="8"/>
        <v>HERE</v>
      </c>
      <c r="AA165" s="2">
        <f>IF(Z165="HERE",Y165,AA164+Graph!$G$1*1000)</f>
        <v>54678912.66266498</v>
      </c>
      <c r="AB165" s="2">
        <f t="shared" si="21"/>
        <v>207698.44609844685</v>
      </c>
      <c r="AC165" s="2">
        <f t="shared" si="38"/>
        <v>22324492.309723794</v>
      </c>
      <c r="AD165" s="3">
        <f t="shared" si="10"/>
        <v>52800000</v>
      </c>
      <c r="AE165" s="2">
        <f>IF(AE163&gt;=52800000,52800000,IF(AB144=Graph!G$1*1000,AE164+Graph!G$1*1000,AC165))</f>
        <v>22324492.309723794</v>
      </c>
      <c r="AF165" s="3">
        <f t="shared" si="11"/>
        <v>22324492.309723794</v>
      </c>
      <c r="AG165" s="3">
        <f t="shared" si="29"/>
        <v>44973511.175149895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95</v>
      </c>
      <c r="C166" s="7"/>
      <c r="D166" s="2" t="e">
        <f t="shared" si="12"/>
        <v>#N/A</v>
      </c>
      <c r="E166" s="2" t="e">
        <f t="shared" si="22"/>
        <v>#N/A</v>
      </c>
      <c r="F166" s="2">
        <v>833518.43145257235</v>
      </c>
      <c r="G166" s="2">
        <f t="shared" ref="G166:G229" si="41">IF(F166&gt;700000,$AK$31*1000,F166)</f>
        <v>688938.14285714284</v>
      </c>
      <c r="H166" s="2">
        <f t="shared" si="39"/>
        <v>76178751.705641806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1666024.4285714237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849065.01200479269</v>
      </c>
      <c r="Q166" s="2">
        <f t="shared" ref="Q166:Q229" si="42">IF(P166&gt;700000,700000,P166)</f>
        <v>700000</v>
      </c>
      <c r="R166" s="2">
        <f t="shared" si="40"/>
        <v>77703404.972388804</v>
      </c>
      <c r="S166" s="2">
        <f t="shared" si="17"/>
        <v>688938.14285714924</v>
      </c>
      <c r="T166" s="2">
        <f t="shared" si="18"/>
        <v>11061.857142857043</v>
      </c>
      <c r="U166" s="2">
        <f t="shared" si="19"/>
        <v>700000</v>
      </c>
      <c r="V166" s="2">
        <f t="shared" si="34"/>
        <v>22820808.179831833</v>
      </c>
      <c r="W166" s="2">
        <f t="shared" si="20"/>
        <v>496315.87010803819</v>
      </c>
      <c r="X166" s="2">
        <f t="shared" si="6"/>
        <v>203684.12989196181</v>
      </c>
      <c r="Y166" s="2">
        <f t="shared" si="37"/>
        <v>54882596.792556942</v>
      </c>
      <c r="Z166" s="2" t="str">
        <f t="shared" si="8"/>
        <v>HERE</v>
      </c>
      <c r="AA166" s="2">
        <f>IF(Z166="HERE",Y166,AA165+Graph!$G$1*1000)</f>
        <v>54882596.792556942</v>
      </c>
      <c r="AB166" s="2">
        <f t="shared" si="21"/>
        <v>203684.12989196181</v>
      </c>
      <c r="AC166" s="2">
        <f t="shared" si="38"/>
        <v>22820808.179831833</v>
      </c>
      <c r="AD166" s="3">
        <f t="shared" si="10"/>
        <v>52800000</v>
      </c>
      <c r="AE166" s="2">
        <f>IF(AE164&gt;=52800000,52800000,IF(AB145=Graph!G$1*1000,AE165+Graph!G$1*1000,AC166))</f>
        <v>22820808.179831833</v>
      </c>
      <c r="AF166" s="3">
        <f t="shared" si="11"/>
        <v>22820808.179831833</v>
      </c>
      <c r="AG166" s="3">
        <f t="shared" si="29"/>
        <v>45220322.675149895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96</v>
      </c>
      <c r="C167" s="7"/>
      <c r="D167" s="2" t="e">
        <f t="shared" si="12"/>
        <v>#N/A</v>
      </c>
      <c r="E167" s="2" t="e">
        <f t="shared" si="22"/>
        <v>#N/A</v>
      </c>
      <c r="F167" s="2">
        <v>837532.74765905738</v>
      </c>
      <c r="G167" s="2">
        <f t="shared" si="41"/>
        <v>688938.14285714284</v>
      </c>
      <c r="H167" s="2">
        <f t="shared" si="39"/>
        <v>76867689.848498955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1677086.2857142808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853181.78871548176</v>
      </c>
      <c r="Q167" s="2">
        <f t="shared" si="42"/>
        <v>700000</v>
      </c>
      <c r="R167" s="2">
        <f t="shared" si="40"/>
        <v>78403404.972388804</v>
      </c>
      <c r="S167" s="2">
        <f t="shared" si="17"/>
        <v>688938.14285714924</v>
      </c>
      <c r="T167" s="2">
        <f t="shared" si="18"/>
        <v>11061.857142857043</v>
      </c>
      <c r="U167" s="2">
        <f t="shared" si="19"/>
        <v>700000</v>
      </c>
      <c r="V167" s="2">
        <f t="shared" si="34"/>
        <v>23321138.366146356</v>
      </c>
      <c r="W167" s="2">
        <f t="shared" si="20"/>
        <v>500330.18631452322</v>
      </c>
      <c r="X167" s="2">
        <f t="shared" si="6"/>
        <v>199669.81368547678</v>
      </c>
      <c r="Y167" s="2">
        <f t="shared" si="37"/>
        <v>55082266.606242418</v>
      </c>
      <c r="Z167" s="2" t="str">
        <f t="shared" si="8"/>
        <v>HERE</v>
      </c>
      <c r="AA167" s="2">
        <f>IF(Z167="HERE",Y167,AA166+Graph!$G$1*1000)</f>
        <v>55082266.606242418</v>
      </c>
      <c r="AB167" s="2">
        <f t="shared" si="21"/>
        <v>199669.81368547678</v>
      </c>
      <c r="AC167" s="2">
        <f t="shared" si="38"/>
        <v>23321138.366146356</v>
      </c>
      <c r="AD167" s="3">
        <f t="shared" si="10"/>
        <v>52800000</v>
      </c>
      <c r="AE167" s="2">
        <f>IF(AE165&gt;=52800000,52800000,IF(AB146=Graph!G$1*1000,AE166+Graph!G$1*1000,AC167))</f>
        <v>23321138.366146356</v>
      </c>
      <c r="AF167" s="3">
        <f t="shared" si="11"/>
        <v>23321138.366146356</v>
      </c>
      <c r="AG167" s="3">
        <f t="shared" si="29"/>
        <v>45422674.075149901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97</v>
      </c>
      <c r="C168" s="7"/>
      <c r="D168" s="2" t="e">
        <f t="shared" si="12"/>
        <v>#N/A</v>
      </c>
      <c r="E168" s="2" t="e">
        <f t="shared" si="22"/>
        <v>#N/A</v>
      </c>
      <c r="F168" s="2">
        <v>841547.06386554241</v>
      </c>
      <c r="G168" s="2">
        <f t="shared" si="41"/>
        <v>688938.14285714284</v>
      </c>
      <c r="H168" s="2">
        <f t="shared" si="39"/>
        <v>77556627.991356105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1688148.1428571378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857298.56542617083</v>
      </c>
      <c r="Q168" s="2">
        <f t="shared" si="42"/>
        <v>700000</v>
      </c>
      <c r="R168" s="2">
        <f t="shared" si="40"/>
        <v>79103404.972388804</v>
      </c>
      <c r="S168" s="2">
        <f t="shared" si="17"/>
        <v>688938.14285714924</v>
      </c>
      <c r="T168" s="2">
        <f t="shared" si="18"/>
        <v>11061.857142857043</v>
      </c>
      <c r="U168" s="2">
        <f t="shared" si="19"/>
        <v>700000</v>
      </c>
      <c r="V168" s="2">
        <f t="shared" si="34"/>
        <v>23825482.868667364</v>
      </c>
      <c r="W168" s="2">
        <f t="shared" si="20"/>
        <v>504344.50252100825</v>
      </c>
      <c r="X168" s="2">
        <f t="shared" si="6"/>
        <v>195655.49747899175</v>
      </c>
      <c r="Y168" s="2">
        <f t="shared" si="37"/>
        <v>55277922.10372141</v>
      </c>
      <c r="Z168" s="2" t="str">
        <f t="shared" si="8"/>
        <v>HERE</v>
      </c>
      <c r="AA168" s="2">
        <f>IF(Z168="HERE",Y168,AA167+Graph!$G$1*1000)</f>
        <v>55277922.10372141</v>
      </c>
      <c r="AB168" s="2">
        <f t="shared" si="21"/>
        <v>195655.49747899175</v>
      </c>
      <c r="AC168" s="2">
        <f t="shared" si="38"/>
        <v>23825482.868667364</v>
      </c>
      <c r="AD168" s="3">
        <f t="shared" si="10"/>
        <v>52800000</v>
      </c>
      <c r="AE168" s="2">
        <f>IF(AE166&gt;=52800000,52800000,IF(AB147=Graph!G$1*1000,AE167+Graph!G$1*1000,AC168))</f>
        <v>23825482.868667364</v>
      </c>
      <c r="AF168" s="3">
        <f t="shared" si="11"/>
        <v>23825482.868667364</v>
      </c>
      <c r="AG168" s="3">
        <f t="shared" si="29"/>
        <v>45589761.525149897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98</v>
      </c>
      <c r="C169" s="7"/>
      <c r="D169" s="2" t="e">
        <f t="shared" si="12"/>
        <v>#N/A</v>
      </c>
      <c r="E169" s="2" t="e">
        <f t="shared" si="22"/>
        <v>#N/A</v>
      </c>
      <c r="F169" s="2">
        <v>845561.38007202744</v>
      </c>
      <c r="G169" s="2">
        <f t="shared" si="41"/>
        <v>688938.14285714284</v>
      </c>
      <c r="H169" s="2">
        <f t="shared" si="39"/>
        <v>78245566.134213254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1699209.9999999949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861415.34213685989</v>
      </c>
      <c r="Q169" s="2">
        <f t="shared" si="42"/>
        <v>700000</v>
      </c>
      <c r="R169" s="2">
        <f t="shared" si="40"/>
        <v>79803404.972388804</v>
      </c>
      <c r="S169" s="2">
        <f t="shared" si="17"/>
        <v>688938.14285714924</v>
      </c>
      <c r="T169" s="2">
        <f t="shared" si="18"/>
        <v>11061.857142857043</v>
      </c>
      <c r="U169" s="2">
        <f t="shared" si="19"/>
        <v>700000</v>
      </c>
      <c r="V169" s="2">
        <f t="shared" si="34"/>
        <v>24333841.687394857</v>
      </c>
      <c r="W169" s="2">
        <f t="shared" si="20"/>
        <v>508358.81872749329</v>
      </c>
      <c r="X169" s="2">
        <f t="shared" si="6"/>
        <v>191641.18127250671</v>
      </c>
      <c r="Y169" s="2">
        <f t="shared" si="37"/>
        <v>55469563.284993917</v>
      </c>
      <c r="Z169" s="2" t="str">
        <f t="shared" si="8"/>
        <v>HERE</v>
      </c>
      <c r="AA169" s="2">
        <f>IF(Z169="HERE",Y169,AA168+Graph!$G$1*1000)</f>
        <v>55469563.284993917</v>
      </c>
      <c r="AB169" s="2">
        <f t="shared" si="21"/>
        <v>191641.18127250671</v>
      </c>
      <c r="AC169" s="2">
        <f t="shared" si="38"/>
        <v>24333841.687394857</v>
      </c>
      <c r="AD169" s="3">
        <f t="shared" si="10"/>
        <v>52800000</v>
      </c>
      <c r="AE169" s="2">
        <f>IF(AE167&gt;=52800000,52800000,IF(AB148=Graph!G$1*1000,AE168+Graph!G$1*1000,AC169))</f>
        <v>24333841.687394857</v>
      </c>
      <c r="AF169" s="3">
        <f t="shared" si="11"/>
        <v>24333841.687394857</v>
      </c>
      <c r="AG169" s="3">
        <f t="shared" si="29"/>
        <v>45790203.825149901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99</v>
      </c>
      <c r="C170" s="7"/>
      <c r="D170" s="2" t="e">
        <f t="shared" si="12"/>
        <v>#N/A</v>
      </c>
      <c r="E170" s="2" t="e">
        <f t="shared" si="22"/>
        <v>#N/A</v>
      </c>
      <c r="F170" s="2">
        <v>849575.69627851248</v>
      </c>
      <c r="G170" s="2">
        <f t="shared" si="41"/>
        <v>688938.14285714284</v>
      </c>
      <c r="H170" s="2">
        <f t="shared" si="39"/>
        <v>78934504.277070403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1710271.8571428519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865532.11884754896</v>
      </c>
      <c r="Q170" s="2">
        <f t="shared" si="42"/>
        <v>700000</v>
      </c>
      <c r="R170" s="2">
        <f t="shared" si="40"/>
        <v>80503404.972388804</v>
      </c>
      <c r="S170" s="2">
        <f t="shared" si="17"/>
        <v>688938.14285714924</v>
      </c>
      <c r="T170" s="2">
        <f t="shared" si="18"/>
        <v>11061.857142857043</v>
      </c>
      <c r="U170" s="2">
        <f t="shared" si="19"/>
        <v>700000</v>
      </c>
      <c r="V170" s="2">
        <f t="shared" si="34"/>
        <v>24846214.822328836</v>
      </c>
      <c r="W170" s="2">
        <f t="shared" si="20"/>
        <v>512373.13493397832</v>
      </c>
      <c r="X170" s="2">
        <f t="shared" si="6"/>
        <v>187626.86506602168</v>
      </c>
      <c r="Y170" s="2">
        <f t="shared" si="37"/>
        <v>55657190.150059938</v>
      </c>
      <c r="Z170" s="2" t="str">
        <f t="shared" si="8"/>
        <v>HERE</v>
      </c>
      <c r="AA170" s="2">
        <f>IF(Z170="HERE",Y170,AA169+Graph!$G$1*1000)</f>
        <v>55657190.150059938</v>
      </c>
      <c r="AB170" s="2">
        <f t="shared" si="21"/>
        <v>187626.86506602168</v>
      </c>
      <c r="AC170" s="2">
        <f t="shared" si="38"/>
        <v>24846214.822328836</v>
      </c>
      <c r="AD170" s="3">
        <f t="shared" si="10"/>
        <v>52800000</v>
      </c>
      <c r="AE170" s="2">
        <f>IF(AE168&gt;=52800000,52800000,IF(AB149=Graph!G$1*1000,AE169+Graph!G$1*1000,AC170))</f>
        <v>24846214.822328836</v>
      </c>
      <c r="AF170" s="3">
        <f t="shared" si="11"/>
        <v>24846214.822328836</v>
      </c>
      <c r="AG170" s="3">
        <f t="shared" si="29"/>
        <v>46217936.125149898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100</v>
      </c>
      <c r="C171" s="7"/>
      <c r="D171" s="2" t="e">
        <f t="shared" si="12"/>
        <v>#N/A</v>
      </c>
      <c r="E171" s="2" t="e">
        <f t="shared" si="22"/>
        <v>#N/A</v>
      </c>
      <c r="F171" s="2">
        <v>853590.01248499751</v>
      </c>
      <c r="G171" s="2">
        <f t="shared" si="41"/>
        <v>688938.14285714284</v>
      </c>
      <c r="H171" s="2">
        <f t="shared" si="39"/>
        <v>79623442.419927552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1721333.714285709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869648.89555820823</v>
      </c>
      <c r="Q171" s="2">
        <f t="shared" si="42"/>
        <v>700000</v>
      </c>
      <c r="R171" s="2">
        <f t="shared" si="40"/>
        <v>81203404.972388804</v>
      </c>
      <c r="S171" s="2">
        <f t="shared" si="17"/>
        <v>688938.14285714924</v>
      </c>
      <c r="T171" s="2">
        <f t="shared" si="18"/>
        <v>11061.857142857043</v>
      </c>
      <c r="U171" s="2">
        <f t="shared" si="19"/>
        <v>700000</v>
      </c>
      <c r="V171" s="2">
        <f t="shared" si="34"/>
        <v>25362602.273469269</v>
      </c>
      <c r="W171" s="2">
        <f t="shared" si="20"/>
        <v>516387.45114043355</v>
      </c>
      <c r="X171" s="2">
        <f t="shared" si="6"/>
        <v>183612.54885956645</v>
      </c>
      <c r="Y171" s="2">
        <f t="shared" si="37"/>
        <v>55840802.698919505</v>
      </c>
      <c r="Z171" s="2" t="str">
        <f t="shared" si="8"/>
        <v>HERE</v>
      </c>
      <c r="AA171" s="2">
        <f>IF(Z171="HERE",Y171,AA170+Graph!$G$1*1000)</f>
        <v>55840802.698919505</v>
      </c>
      <c r="AB171" s="2">
        <f t="shared" si="21"/>
        <v>183612.54885956645</v>
      </c>
      <c r="AC171" s="2">
        <f t="shared" si="38"/>
        <v>25362602.273469269</v>
      </c>
      <c r="AD171" s="3">
        <f t="shared" si="10"/>
        <v>52800000</v>
      </c>
      <c r="AE171" s="2">
        <f>IF(AE169&gt;=52800000,52800000,IF(AB150=Graph!G$1*1000,AE170+Graph!G$1*1000,AC171))</f>
        <v>25362602.273469269</v>
      </c>
      <c r="AF171" s="3">
        <f t="shared" si="11"/>
        <v>25362602.273469269</v>
      </c>
      <c r="AG171" s="3">
        <f t="shared" si="29"/>
        <v>46613373.525149897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101</v>
      </c>
      <c r="C172" s="7"/>
      <c r="D172" s="2" t="e">
        <f t="shared" si="12"/>
        <v>#N/A</v>
      </c>
      <c r="E172" s="2" t="e">
        <f t="shared" si="22"/>
        <v>#N/A</v>
      </c>
      <c r="F172" s="2">
        <v>857604.32869148254</v>
      </c>
      <c r="G172" s="2">
        <f t="shared" si="41"/>
        <v>688938.14285714284</v>
      </c>
      <c r="H172" s="2">
        <f t="shared" si="39"/>
        <v>80312380.562784702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1732395.571428566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873765.67226889729</v>
      </c>
      <c r="Q172" s="2">
        <f t="shared" si="42"/>
        <v>700000</v>
      </c>
      <c r="R172" s="2">
        <f t="shared" si="40"/>
        <v>81903404.972388804</v>
      </c>
      <c r="S172" s="2">
        <f t="shared" si="17"/>
        <v>688938.14285714924</v>
      </c>
      <c r="T172" s="2">
        <f t="shared" si="18"/>
        <v>11061.857142857043</v>
      </c>
      <c r="U172" s="2">
        <f t="shared" si="19"/>
        <v>700000</v>
      </c>
      <c r="V172" s="2">
        <f t="shared" si="34"/>
        <v>25883004.040816188</v>
      </c>
      <c r="W172" s="2">
        <f t="shared" si="20"/>
        <v>520401.76734691858</v>
      </c>
      <c r="X172" s="2">
        <f t="shared" si="6"/>
        <v>179598.23265308142</v>
      </c>
      <c r="Y172" s="2">
        <f t="shared" si="37"/>
        <v>56020400.931572586</v>
      </c>
      <c r="Z172" s="2" t="str">
        <f t="shared" si="8"/>
        <v>HERE</v>
      </c>
      <c r="AA172" s="2">
        <f>IF(Z172="HERE",Y172,AA171+Graph!$G$1*1000)</f>
        <v>56020400.931572586</v>
      </c>
      <c r="AB172" s="2">
        <f t="shared" si="21"/>
        <v>179598.23265308142</v>
      </c>
      <c r="AC172" s="2">
        <f t="shared" si="38"/>
        <v>25883004.040816188</v>
      </c>
      <c r="AD172" s="3">
        <f t="shared" si="10"/>
        <v>52800000</v>
      </c>
      <c r="AE172" s="2">
        <f>IF(AE170&gt;=52800000,52800000,IF(AB151=Graph!G$1*1000,AE171+Graph!G$1*1000,AC172))</f>
        <v>25883004.040816188</v>
      </c>
      <c r="AF172" s="3">
        <f t="shared" si="11"/>
        <v>25883004.040816188</v>
      </c>
      <c r="AG172" s="3">
        <f t="shared" si="29"/>
        <v>46933238.275149897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102</v>
      </c>
      <c r="C173" s="7"/>
      <c r="D173" s="2" t="e">
        <f t="shared" si="12"/>
        <v>#N/A</v>
      </c>
      <c r="E173" s="2" t="e">
        <f t="shared" si="22"/>
        <v>#N/A</v>
      </c>
      <c r="F173" s="2">
        <v>861618.64489793777</v>
      </c>
      <c r="G173" s="2">
        <f t="shared" si="41"/>
        <v>688938.14285714284</v>
      </c>
      <c r="H173" s="2">
        <f t="shared" si="39"/>
        <v>81001318.705641851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1743457.4285714231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877882.44897958636</v>
      </c>
      <c r="Q173" s="2">
        <f t="shared" si="42"/>
        <v>700000</v>
      </c>
      <c r="R173" s="2">
        <f t="shared" si="40"/>
        <v>82603404.972388804</v>
      </c>
      <c r="S173" s="2">
        <f t="shared" si="17"/>
        <v>688938.14285714924</v>
      </c>
      <c r="T173" s="2">
        <f t="shared" si="18"/>
        <v>11061.857142857043</v>
      </c>
      <c r="U173" s="2">
        <f t="shared" si="19"/>
        <v>700000</v>
      </c>
      <c r="V173" s="2">
        <f t="shared" si="34"/>
        <v>26407420.124369591</v>
      </c>
      <c r="W173" s="2">
        <f t="shared" si="20"/>
        <v>524416.08355340362</v>
      </c>
      <c r="X173" s="2">
        <f t="shared" si="6"/>
        <v>175583.91644659638</v>
      </c>
      <c r="Y173" s="2">
        <f t="shared" si="37"/>
        <v>56195984.848019183</v>
      </c>
      <c r="Z173" s="2" t="str">
        <f t="shared" si="8"/>
        <v>HERE</v>
      </c>
      <c r="AA173" s="2">
        <f>IF(Z173="HERE",Y173,AA172+Graph!$G$1*1000)</f>
        <v>56195984.848019183</v>
      </c>
      <c r="AB173" s="2">
        <f t="shared" si="21"/>
        <v>175583.91644659638</v>
      </c>
      <c r="AC173" s="2">
        <f t="shared" si="38"/>
        <v>26407420.124369591</v>
      </c>
      <c r="AD173" s="3">
        <f t="shared" si="10"/>
        <v>52800000</v>
      </c>
      <c r="AE173" s="2">
        <f>IF(AE171&gt;=52800000,52800000,IF(AB152=Graph!G$1*1000,AE172+Graph!G$1*1000,AC173))</f>
        <v>26407420.124369591</v>
      </c>
      <c r="AF173" s="3">
        <f t="shared" si="11"/>
        <v>26407420.124369591</v>
      </c>
      <c r="AG173" s="3">
        <f t="shared" si="29"/>
        <v>47153444.775149897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103</v>
      </c>
      <c r="C174" s="7"/>
      <c r="D174" s="2" t="e">
        <f t="shared" si="12"/>
        <v>#N/A</v>
      </c>
      <c r="E174" s="2" t="e">
        <f t="shared" si="22"/>
        <v>#N/A</v>
      </c>
      <c r="F174" s="2">
        <v>865632.96110442281</v>
      </c>
      <c r="G174" s="2">
        <f t="shared" si="41"/>
        <v>688938.14285714284</v>
      </c>
      <c r="H174" s="2">
        <f t="shared" si="39"/>
        <v>81690256.848499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1754519.2857142801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881999.22569027543</v>
      </c>
      <c r="Q174" s="2">
        <f t="shared" si="42"/>
        <v>700000</v>
      </c>
      <c r="R174" s="2">
        <f t="shared" si="40"/>
        <v>83303404.972388804</v>
      </c>
      <c r="S174" s="2">
        <f t="shared" si="17"/>
        <v>688938.14285714924</v>
      </c>
      <c r="T174" s="2">
        <f t="shared" si="18"/>
        <v>11061.857142857043</v>
      </c>
      <c r="U174" s="2">
        <f t="shared" si="19"/>
        <v>700000</v>
      </c>
      <c r="V174" s="2">
        <f t="shared" si="34"/>
        <v>26935850.52412948</v>
      </c>
      <c r="W174" s="2">
        <f t="shared" si="20"/>
        <v>528430.39975988865</v>
      </c>
      <c r="X174" s="2">
        <f t="shared" si="6"/>
        <v>171569.60024011135</v>
      </c>
      <c r="Y174" s="2">
        <f t="shared" si="37"/>
        <v>56367554.448259294</v>
      </c>
      <c r="Z174" s="2" t="str">
        <f t="shared" si="8"/>
        <v>HERE</v>
      </c>
      <c r="AA174" s="2">
        <f>IF(Z174="HERE",Y174,AA173+Graph!$G$1*1000)</f>
        <v>56367554.448259294</v>
      </c>
      <c r="AB174" s="2">
        <f t="shared" si="21"/>
        <v>171569.60024011135</v>
      </c>
      <c r="AC174" s="2">
        <f t="shared" si="38"/>
        <v>26935850.52412948</v>
      </c>
      <c r="AD174" s="3">
        <f t="shared" si="10"/>
        <v>52800000</v>
      </c>
      <c r="AE174" s="2">
        <f>IF(AE172&gt;=52800000,52800000,IF(AB153=Graph!G$1*1000,AE173+Graph!G$1*1000,AC174))</f>
        <v>26935850.52412948</v>
      </c>
      <c r="AF174" s="3">
        <f t="shared" si="11"/>
        <v>26935850.52412948</v>
      </c>
      <c r="AG174" s="3">
        <f t="shared" si="29"/>
        <v>47398858.875149898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104</v>
      </c>
      <c r="C175" s="7"/>
      <c r="D175" s="2" t="e">
        <f t="shared" si="12"/>
        <v>#N/A</v>
      </c>
      <c r="E175" s="2" t="e">
        <f t="shared" si="22"/>
        <v>#N/A</v>
      </c>
      <c r="F175" s="2">
        <v>869647.27731090784</v>
      </c>
      <c r="G175" s="2">
        <f t="shared" si="41"/>
        <v>688938.14285714284</v>
      </c>
      <c r="H175" s="2">
        <f t="shared" si="39"/>
        <v>82379194.991356149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1765581.1428571371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886116.0024009645</v>
      </c>
      <c r="Q175" s="2">
        <f t="shared" si="42"/>
        <v>700000</v>
      </c>
      <c r="R175" s="2">
        <f t="shared" si="40"/>
        <v>84003404.972388804</v>
      </c>
      <c r="S175" s="2">
        <f t="shared" si="17"/>
        <v>688938.14285714924</v>
      </c>
      <c r="T175" s="2">
        <f t="shared" si="18"/>
        <v>11061.857142857043</v>
      </c>
      <c r="U175" s="2">
        <f t="shared" si="19"/>
        <v>700000</v>
      </c>
      <c r="V175" s="2">
        <f t="shared" si="34"/>
        <v>27468295.240095854</v>
      </c>
      <c r="W175" s="2">
        <f t="shared" si="20"/>
        <v>532444.71596637368</v>
      </c>
      <c r="X175" s="2">
        <f t="shared" si="6"/>
        <v>167555.28403362632</v>
      </c>
      <c r="Y175" s="2">
        <f t="shared" si="37"/>
        <v>56535109.73229292</v>
      </c>
      <c r="Z175" s="2" t="str">
        <f t="shared" si="8"/>
        <v>HERE</v>
      </c>
      <c r="AA175" s="2">
        <f>IF(Z175="HERE",Y175,AA174+Graph!$G$1*1000)</f>
        <v>56535109.73229292</v>
      </c>
      <c r="AB175" s="2">
        <f t="shared" si="21"/>
        <v>167555.28403362632</v>
      </c>
      <c r="AC175" s="2">
        <f t="shared" si="38"/>
        <v>27468295.240095854</v>
      </c>
      <c r="AD175" s="3">
        <f t="shared" si="10"/>
        <v>52800000</v>
      </c>
      <c r="AE175" s="2">
        <f>IF(AE173&gt;=52800000,52800000,IF(AB154=Graph!G$1*1000,AE174+Graph!G$1*1000,AC175))</f>
        <v>27468295.240095854</v>
      </c>
      <c r="AF175" s="3">
        <f t="shared" si="11"/>
        <v>27468295.240095854</v>
      </c>
      <c r="AG175" s="3">
        <f t="shared" si="29"/>
        <v>47712738.775149897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105</v>
      </c>
      <c r="C176" s="7"/>
      <c r="D176" s="2" t="e">
        <f t="shared" si="12"/>
        <v>#N/A</v>
      </c>
      <c r="E176" s="2" t="e">
        <f t="shared" si="22"/>
        <v>#N/A</v>
      </c>
      <c r="F176" s="2">
        <v>873661.59351739287</v>
      </c>
      <c r="G176" s="2">
        <f t="shared" si="41"/>
        <v>688938.14285714284</v>
      </c>
      <c r="H176" s="2">
        <f t="shared" si="39"/>
        <v>83068133.134213299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1776642.9999999942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890232.77911165357</v>
      </c>
      <c r="Q176" s="2">
        <f t="shared" si="42"/>
        <v>700000</v>
      </c>
      <c r="R176" s="2">
        <f t="shared" si="40"/>
        <v>84703404.972388804</v>
      </c>
      <c r="S176" s="2">
        <f t="shared" si="17"/>
        <v>688938.14285714924</v>
      </c>
      <c r="T176" s="2">
        <f t="shared" si="18"/>
        <v>11061.857142857043</v>
      </c>
      <c r="U176" s="2">
        <f t="shared" si="19"/>
        <v>700000</v>
      </c>
      <c r="V176" s="2">
        <f t="shared" si="34"/>
        <v>28004754.272268713</v>
      </c>
      <c r="W176" s="2">
        <f t="shared" si="20"/>
        <v>536459.03217285872</v>
      </c>
      <c r="X176" s="2">
        <f t="shared" si="6"/>
        <v>163540.96782714128</v>
      </c>
      <c r="Y176" s="2">
        <f t="shared" si="37"/>
        <v>56698650.700120062</v>
      </c>
      <c r="Z176" s="2" t="str">
        <f t="shared" si="8"/>
        <v>HERE</v>
      </c>
      <c r="AA176" s="2">
        <f>IF(Z176="HERE",Y176,AA175+Graph!$G$1*1000)</f>
        <v>56698650.700120062</v>
      </c>
      <c r="AB176" s="2">
        <f t="shared" si="21"/>
        <v>163540.96782714128</v>
      </c>
      <c r="AC176" s="2">
        <f t="shared" si="38"/>
        <v>28004754.272268713</v>
      </c>
      <c r="AD176" s="3">
        <f t="shared" si="10"/>
        <v>52800000</v>
      </c>
      <c r="AE176" s="2">
        <f>IF(AE174&gt;=52800000,52800000,IF(AB155=Graph!G$1*1000,AE175+Graph!G$1*1000,AC176))</f>
        <v>28004754.272268713</v>
      </c>
      <c r="AF176" s="3">
        <f t="shared" si="11"/>
        <v>28004754.272268713</v>
      </c>
      <c r="AG176" s="3">
        <f t="shared" si="29"/>
        <v>48058261.625149898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106</v>
      </c>
      <c r="C177" s="7"/>
      <c r="D177" s="2" t="e">
        <f t="shared" si="12"/>
        <v>#N/A</v>
      </c>
      <c r="E177" s="2" t="e">
        <f t="shared" si="22"/>
        <v>#N/A</v>
      </c>
      <c r="F177" s="2">
        <v>877675.90972387791</v>
      </c>
      <c r="G177" s="2">
        <f t="shared" si="41"/>
        <v>688938.14285714284</v>
      </c>
      <c r="H177" s="2">
        <f t="shared" si="39"/>
        <v>83757071.277070448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1787704.8571428512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894349.55582231283</v>
      </c>
      <c r="Q177" s="2">
        <f t="shared" si="42"/>
        <v>700000</v>
      </c>
      <c r="R177" s="2">
        <f t="shared" si="40"/>
        <v>85403404.972388804</v>
      </c>
      <c r="S177" s="2">
        <f t="shared" si="17"/>
        <v>688938.14285714924</v>
      </c>
      <c r="T177" s="2">
        <f t="shared" si="18"/>
        <v>11061.857142857043</v>
      </c>
      <c r="U177" s="2">
        <f t="shared" si="19"/>
        <v>700000</v>
      </c>
      <c r="V177" s="2">
        <f t="shared" si="34"/>
        <v>28545227.620648056</v>
      </c>
      <c r="W177" s="2">
        <f t="shared" si="20"/>
        <v>540473.34837934375</v>
      </c>
      <c r="X177" s="2">
        <f t="shared" si="6"/>
        <v>159526.65162065625</v>
      </c>
      <c r="Y177" s="2">
        <f t="shared" si="37"/>
        <v>56858177.351740718</v>
      </c>
      <c r="Z177" s="2" t="str">
        <f t="shared" si="8"/>
        <v>HERE</v>
      </c>
      <c r="AA177" s="2">
        <f>IF(Z177="HERE",Y177,AA176+Graph!$G$1*1000)</f>
        <v>56858177.351740718</v>
      </c>
      <c r="AB177" s="2">
        <f t="shared" si="21"/>
        <v>159526.65162065625</v>
      </c>
      <c r="AC177" s="2">
        <f t="shared" si="38"/>
        <v>28545227.620648056</v>
      </c>
      <c r="AD177" s="3">
        <f t="shared" si="10"/>
        <v>52800000</v>
      </c>
      <c r="AE177" s="2">
        <f>IF(AE175&gt;=52800000,52800000,IF(AB156=Graph!G$1*1000,AE176+Graph!G$1*1000,AC177))</f>
        <v>28545227.620648056</v>
      </c>
      <c r="AF177" s="3">
        <f t="shared" si="11"/>
        <v>28545227.620648056</v>
      </c>
      <c r="AG177" s="3">
        <f t="shared" si="29"/>
        <v>48300514.823313162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107</v>
      </c>
      <c r="C178" s="7"/>
      <c r="D178" s="2" t="e">
        <f t="shared" si="12"/>
        <v>#N/A</v>
      </c>
      <c r="E178" s="2" t="e">
        <f t="shared" si="22"/>
        <v>#N/A</v>
      </c>
      <c r="F178" s="2">
        <v>881690.22593036294</v>
      </c>
      <c r="G178" s="2">
        <f t="shared" si="41"/>
        <v>688938.14285714284</v>
      </c>
      <c r="H178" s="2">
        <f t="shared" si="39"/>
        <v>84446009.419927597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1798766.7142857083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898466.3325330019</v>
      </c>
      <c r="Q178" s="2">
        <f t="shared" si="42"/>
        <v>700000</v>
      </c>
      <c r="R178" s="2">
        <f t="shared" si="40"/>
        <v>86103404.972388804</v>
      </c>
      <c r="S178" s="2">
        <f t="shared" si="17"/>
        <v>688938.14285714924</v>
      </c>
      <c r="T178" s="2">
        <f t="shared" si="18"/>
        <v>11061.857142857043</v>
      </c>
      <c r="U178" s="2">
        <f t="shared" si="19"/>
        <v>700000</v>
      </c>
      <c r="V178" s="2">
        <f t="shared" si="34"/>
        <v>29089715.285233885</v>
      </c>
      <c r="W178" s="2">
        <f t="shared" si="20"/>
        <v>544487.66458582878</v>
      </c>
      <c r="X178" s="2">
        <f t="shared" si="6"/>
        <v>155512.33541417122</v>
      </c>
      <c r="Y178" s="2">
        <f t="shared" si="37"/>
        <v>57013689.687154889</v>
      </c>
      <c r="Z178" s="2" t="str">
        <f t="shared" si="8"/>
        <v>HERE</v>
      </c>
      <c r="AA178" s="2">
        <f>IF(Z178="HERE",Y178,AA177+Graph!$G$1*1000)</f>
        <v>57013689.687154889</v>
      </c>
      <c r="AB178" s="2">
        <f t="shared" si="21"/>
        <v>155512.33541417122</v>
      </c>
      <c r="AC178" s="2">
        <f t="shared" si="38"/>
        <v>29089715.285233885</v>
      </c>
      <c r="AD178" s="3">
        <f t="shared" si="10"/>
        <v>52800000</v>
      </c>
      <c r="AE178" s="2">
        <f>IF(AE176&gt;=52800000,52800000,IF(AB157=Graph!G$1*1000,AE177+Graph!G$1*1000,AC178))</f>
        <v>29089715.285233885</v>
      </c>
      <c r="AF178" s="3">
        <f t="shared" si="11"/>
        <v>29089715.285233885</v>
      </c>
      <c r="AG178" s="3">
        <f t="shared" si="29"/>
        <v>48444924.036614649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108</v>
      </c>
      <c r="C179" s="7"/>
      <c r="D179" s="2" t="e">
        <f t="shared" si="12"/>
        <v>#N/A</v>
      </c>
      <c r="E179" s="2" t="e">
        <f t="shared" si="22"/>
        <v>#N/A</v>
      </c>
      <c r="F179" s="2">
        <v>885704.54213684797</v>
      </c>
      <c r="G179" s="2">
        <f t="shared" si="41"/>
        <v>688938.14285714284</v>
      </c>
      <c r="H179" s="2">
        <f t="shared" si="39"/>
        <v>85134947.562784746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1809828.5714285653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902583.10924369097</v>
      </c>
      <c r="Q179" s="2">
        <f t="shared" si="42"/>
        <v>700000</v>
      </c>
      <c r="R179" s="2">
        <f t="shared" si="40"/>
        <v>86803404.972388804</v>
      </c>
      <c r="S179" s="2">
        <f t="shared" si="17"/>
        <v>688938.14285714924</v>
      </c>
      <c r="T179" s="2">
        <f t="shared" si="18"/>
        <v>11061.857142857043</v>
      </c>
      <c r="U179" s="2">
        <f t="shared" si="19"/>
        <v>700000</v>
      </c>
      <c r="V179" s="2">
        <f t="shared" si="34"/>
        <v>29638217.266026199</v>
      </c>
      <c r="W179" s="2">
        <f t="shared" si="20"/>
        <v>548501.98079231381</v>
      </c>
      <c r="X179" s="2">
        <f t="shared" si="6"/>
        <v>151498.01920768619</v>
      </c>
      <c r="Y179" s="2">
        <f t="shared" si="37"/>
        <v>57165187.706362575</v>
      </c>
      <c r="Z179" s="2" t="str">
        <f t="shared" si="8"/>
        <v>HERE</v>
      </c>
      <c r="AA179" s="2">
        <f>IF(Z179="HERE",Y179,AA178+Graph!$G$1*1000)</f>
        <v>57165187.706362575</v>
      </c>
      <c r="AB179" s="2">
        <f t="shared" si="21"/>
        <v>151498.01920768619</v>
      </c>
      <c r="AC179" s="2">
        <f t="shared" si="38"/>
        <v>29638217.266026199</v>
      </c>
      <c r="AD179" s="3">
        <f t="shared" si="10"/>
        <v>52800000</v>
      </c>
      <c r="AE179" s="2">
        <f>IF(AE177&gt;=52800000,52800000,IF(AB158=Graph!G$1*1000,AE178+Graph!G$1*1000,AC179))</f>
        <v>29638217.266026199</v>
      </c>
      <c r="AF179" s="3">
        <f t="shared" si="11"/>
        <v>29638217.266026199</v>
      </c>
      <c r="AG179" s="3">
        <f t="shared" si="29"/>
        <v>48468134.103637457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109</v>
      </c>
      <c r="C180" s="7"/>
      <c r="D180" s="2" t="e">
        <f t="shared" si="12"/>
        <v>#N/A</v>
      </c>
      <c r="E180" s="2" t="e">
        <f t="shared" si="22"/>
        <v>#N/A</v>
      </c>
      <c r="F180" s="2">
        <v>889718.85834333301</v>
      </c>
      <c r="G180" s="2">
        <f t="shared" si="41"/>
        <v>688938.14285714284</v>
      </c>
      <c r="H180" s="2">
        <f t="shared" si="39"/>
        <v>85823885.705641896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1820890.4285714224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906699.88595438004</v>
      </c>
      <c r="Q180" s="2">
        <f t="shared" si="42"/>
        <v>700000</v>
      </c>
      <c r="R180" s="2">
        <f t="shared" si="40"/>
        <v>87503404.972388804</v>
      </c>
      <c r="S180" s="2">
        <f t="shared" si="17"/>
        <v>688938.14285714924</v>
      </c>
      <c r="T180" s="2">
        <f t="shared" si="18"/>
        <v>11061.857142857043</v>
      </c>
      <c r="U180" s="2">
        <f t="shared" si="19"/>
        <v>700000</v>
      </c>
      <c r="V180" s="2">
        <f t="shared" si="34"/>
        <v>30190733.563024998</v>
      </c>
      <c r="W180" s="2">
        <f t="shared" si="20"/>
        <v>552516.29699879885</v>
      </c>
      <c r="X180" s="2">
        <f t="shared" si="6"/>
        <v>147483.70300120115</v>
      </c>
      <c r="Y180" s="2">
        <f t="shared" si="37"/>
        <v>57312671.409363776</v>
      </c>
      <c r="Z180" s="2" t="str">
        <f t="shared" si="8"/>
        <v>HERE</v>
      </c>
      <c r="AA180" s="2">
        <f>IF(Z180="HERE",Y180,AA179+Graph!$G$1*1000)</f>
        <v>57312671.409363776</v>
      </c>
      <c r="AB180" s="2">
        <f t="shared" si="21"/>
        <v>147483.70300120115</v>
      </c>
      <c r="AC180" s="2">
        <f t="shared" si="38"/>
        <v>30190733.563024998</v>
      </c>
      <c r="AD180" s="3">
        <f t="shared" si="10"/>
        <v>52800000</v>
      </c>
      <c r="AE180" s="2">
        <f>IF(AE178&gt;=52800000,52800000,IF(AB159=Graph!G$1*1000,AE179+Graph!G$1*1000,AC180))</f>
        <v>30190733.563024998</v>
      </c>
      <c r="AF180" s="3">
        <f t="shared" si="11"/>
        <v>30190733.563024998</v>
      </c>
      <c r="AG180" s="3">
        <f t="shared" si="29"/>
        <v>48491544.886470586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110</v>
      </c>
      <c r="C181" s="7"/>
      <c r="D181" s="2" t="e">
        <f t="shared" si="12"/>
        <v>#N/A</v>
      </c>
      <c r="E181" s="2" t="e">
        <f t="shared" si="22"/>
        <v>#N/A</v>
      </c>
      <c r="F181" s="2">
        <v>893733.17454981804</v>
      </c>
      <c r="G181" s="2">
        <f t="shared" si="41"/>
        <v>688938.14285714284</v>
      </c>
      <c r="H181" s="2">
        <f t="shared" si="39"/>
        <v>86512823.848499045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1831952.2857142794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910816.6626650691</v>
      </c>
      <c r="Q181" s="2">
        <f t="shared" si="42"/>
        <v>700000</v>
      </c>
      <c r="R181" s="2">
        <f t="shared" si="40"/>
        <v>88203404.972388804</v>
      </c>
      <c r="S181" s="2">
        <f t="shared" si="17"/>
        <v>688938.14285714924</v>
      </c>
      <c r="T181" s="2">
        <f t="shared" si="18"/>
        <v>11061.857142857043</v>
      </c>
      <c r="U181" s="2">
        <f t="shared" si="19"/>
        <v>700000</v>
      </c>
      <c r="V181" s="2">
        <f t="shared" si="34"/>
        <v>30747264.176230282</v>
      </c>
      <c r="W181" s="2">
        <f t="shared" si="20"/>
        <v>556530.61320528388</v>
      </c>
      <c r="X181" s="2">
        <f t="shared" si="6"/>
        <v>143469.38679471612</v>
      </c>
      <c r="Y181" s="2">
        <f t="shared" si="37"/>
        <v>57456140.796158493</v>
      </c>
      <c r="Z181" s="2" t="str">
        <f t="shared" si="8"/>
        <v>HERE</v>
      </c>
      <c r="AA181" s="2">
        <f>IF(Z181="HERE",Y181,AA180+Graph!$G$1*1000)</f>
        <v>57456140.796158493</v>
      </c>
      <c r="AB181" s="2">
        <f t="shared" si="21"/>
        <v>143469.38679471612</v>
      </c>
      <c r="AC181" s="2">
        <f t="shared" si="38"/>
        <v>30747264.176230282</v>
      </c>
      <c r="AD181" s="3">
        <f t="shared" si="10"/>
        <v>52800000</v>
      </c>
      <c r="AE181" s="2">
        <f>IF(AE179&gt;=52800000,52800000,IF(AB160=Graph!G$1*1000,AE180+Graph!G$1*1000,AC181))</f>
        <v>30747264.176230282</v>
      </c>
      <c r="AF181" s="3">
        <f t="shared" si="11"/>
        <v>30747264.176230282</v>
      </c>
      <c r="AG181" s="3">
        <f t="shared" si="29"/>
        <v>48515156.385114044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111</v>
      </c>
      <c r="C182" s="7"/>
      <c r="D182" s="2" t="e">
        <f t="shared" si="12"/>
        <v>#N/A</v>
      </c>
      <c r="E182" s="2" t="e">
        <f t="shared" si="22"/>
        <v>#N/A</v>
      </c>
      <c r="F182" s="2">
        <v>897747.49075630307</v>
      </c>
      <c r="G182" s="2">
        <f t="shared" si="41"/>
        <v>688938.14285714284</v>
      </c>
      <c r="H182" s="2">
        <f t="shared" si="39"/>
        <v>87201761.991356194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1843014.1428571364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914933.43937575817</v>
      </c>
      <c r="Q182" s="2">
        <f t="shared" si="42"/>
        <v>700000</v>
      </c>
      <c r="R182" s="2">
        <f t="shared" si="40"/>
        <v>88903404.972388804</v>
      </c>
      <c r="S182" s="2">
        <f t="shared" si="17"/>
        <v>688938.14285714924</v>
      </c>
      <c r="T182" s="2">
        <f t="shared" si="18"/>
        <v>11061.857142857043</v>
      </c>
      <c r="U182" s="2">
        <f t="shared" si="19"/>
        <v>700000</v>
      </c>
      <c r="V182" s="2">
        <f t="shared" si="34"/>
        <v>31307809.105642051</v>
      </c>
      <c r="W182" s="2">
        <f t="shared" si="20"/>
        <v>560544.92941176891</v>
      </c>
      <c r="X182" s="2">
        <f t="shared" si="6"/>
        <v>139455.07058823109</v>
      </c>
      <c r="Y182" s="2">
        <f t="shared" si="37"/>
        <v>57595595.866746724</v>
      </c>
      <c r="Z182" s="2" t="str">
        <f t="shared" si="8"/>
        <v>HERE</v>
      </c>
      <c r="AA182" s="2">
        <f>IF(Z182="HERE",Y182,AA181+Graph!$G$1*1000)</f>
        <v>57595595.866746724</v>
      </c>
      <c r="AB182" s="2">
        <f t="shared" si="21"/>
        <v>139455.07058823109</v>
      </c>
      <c r="AC182" s="2">
        <f t="shared" si="38"/>
        <v>31307809.105642051</v>
      </c>
      <c r="AD182" s="3">
        <f t="shared" si="10"/>
        <v>52800000</v>
      </c>
      <c r="AE182" s="2">
        <f>IF(AE180&gt;=52800000,52800000,IF(AB161=Graph!G$1*1000,AE181+Graph!G$1*1000,AC182))</f>
        <v>31307809.105642051</v>
      </c>
      <c r="AF182" s="3">
        <f t="shared" si="11"/>
        <v>31307809.105642051</v>
      </c>
      <c r="AG182" s="3">
        <f t="shared" si="29"/>
        <v>48538968.599567823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112</v>
      </c>
      <c r="C183" s="7"/>
      <c r="D183" s="2" t="e">
        <f t="shared" si="12"/>
        <v>#N/A</v>
      </c>
      <c r="E183" s="2" t="e">
        <f t="shared" si="22"/>
        <v>#N/A</v>
      </c>
      <c r="F183" s="2">
        <v>901761.80696278811</v>
      </c>
      <c r="G183" s="2">
        <f t="shared" si="41"/>
        <v>688938.14285714284</v>
      </c>
      <c r="H183" s="2">
        <f t="shared" si="39"/>
        <v>87890700.134213343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1854075.9999999935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919050.21608641744</v>
      </c>
      <c r="Q183" s="2">
        <f t="shared" si="42"/>
        <v>700000</v>
      </c>
      <c r="R183" s="2">
        <f t="shared" si="40"/>
        <v>89603404.972388804</v>
      </c>
      <c r="S183" s="2">
        <f t="shared" si="17"/>
        <v>688938.14285714924</v>
      </c>
      <c r="T183" s="2">
        <f t="shared" si="18"/>
        <v>11061.857142857043</v>
      </c>
      <c r="U183" s="2">
        <f t="shared" si="19"/>
        <v>700000</v>
      </c>
      <c r="V183" s="2">
        <f t="shared" si="34"/>
        <v>31872368.351260275</v>
      </c>
      <c r="W183" s="2">
        <f t="shared" si="20"/>
        <v>564559.24561822414</v>
      </c>
      <c r="X183" s="2">
        <f t="shared" si="6"/>
        <v>135440.75438177586</v>
      </c>
      <c r="Y183" s="2">
        <f t="shared" si="37"/>
        <v>57731036.6211285</v>
      </c>
      <c r="Z183" s="2" t="str">
        <f t="shared" si="8"/>
        <v>HERE</v>
      </c>
      <c r="AA183" s="2">
        <f>IF(Z183="HERE",Y183,AA182+Graph!$G$1*1000)</f>
        <v>57731036.6211285</v>
      </c>
      <c r="AB183" s="2">
        <f t="shared" si="21"/>
        <v>135440.75438177586</v>
      </c>
      <c r="AC183" s="2">
        <f t="shared" si="38"/>
        <v>31872368.351260275</v>
      </c>
      <c r="AD183" s="3">
        <f t="shared" si="10"/>
        <v>52800000</v>
      </c>
      <c r="AE183" s="2">
        <f>IF(AE181&gt;=52800000,52800000,IF(AB162=Graph!G$1*1000,AE182+Graph!G$1*1000,AC183))</f>
        <v>31872368.351260275</v>
      </c>
      <c r="AF183" s="3">
        <f t="shared" si="11"/>
        <v>31872368.351260275</v>
      </c>
      <c r="AG183" s="3">
        <f t="shared" si="29"/>
        <v>48562981.529831931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113</v>
      </c>
      <c r="C184" s="7"/>
      <c r="D184" s="2" t="e">
        <f t="shared" si="12"/>
        <v>#N/A</v>
      </c>
      <c r="E184" s="2" t="e">
        <f t="shared" si="22"/>
        <v>#N/A</v>
      </c>
      <c r="F184" s="2">
        <v>905776.12316927314</v>
      </c>
      <c r="G184" s="2">
        <f t="shared" si="41"/>
        <v>688938.14285714284</v>
      </c>
      <c r="H184" s="2">
        <f t="shared" si="39"/>
        <v>88579638.277070493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1865137.8571428505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923166.9927971065</v>
      </c>
      <c r="Q184" s="2">
        <f t="shared" si="42"/>
        <v>700000</v>
      </c>
      <c r="R184" s="2">
        <f t="shared" si="40"/>
        <v>90303404.972388804</v>
      </c>
      <c r="S184" s="2">
        <f t="shared" si="17"/>
        <v>688938.14285714924</v>
      </c>
      <c r="T184" s="2">
        <f t="shared" si="18"/>
        <v>11061.857142857043</v>
      </c>
      <c r="U184" s="2">
        <f t="shared" si="19"/>
        <v>700000</v>
      </c>
      <c r="V184" s="2">
        <f t="shared" si="34"/>
        <v>32440941.913084984</v>
      </c>
      <c r="W184" s="2">
        <f t="shared" si="20"/>
        <v>568573.56182470918</v>
      </c>
      <c r="X184" s="2">
        <f t="shared" si="6"/>
        <v>131426.43817529082</v>
      </c>
      <c r="Y184" s="2">
        <f t="shared" si="37"/>
        <v>57862463.05930379</v>
      </c>
      <c r="Z184" s="2" t="str">
        <f t="shared" si="8"/>
        <v>HERE</v>
      </c>
      <c r="AA184" s="2">
        <f>IF(Z184="HERE",Y184,AA183+Graph!$G$1*1000)</f>
        <v>57862463.05930379</v>
      </c>
      <c r="AB184" s="2">
        <f t="shared" si="21"/>
        <v>131426.43817529082</v>
      </c>
      <c r="AC184" s="2">
        <f t="shared" si="38"/>
        <v>32440941.913084984</v>
      </c>
      <c r="AD184" s="3">
        <f t="shared" si="10"/>
        <v>52800000</v>
      </c>
      <c r="AE184" s="2">
        <f>IF(AE182&gt;=52800000,52800000,IF(AB163=Graph!G$1*1000,AE183+Graph!G$1*1000,AC184))</f>
        <v>32440941.913084984</v>
      </c>
      <c r="AF184" s="3">
        <f t="shared" si="11"/>
        <v>32440941.913084984</v>
      </c>
      <c r="AG184" s="3">
        <f t="shared" si="29"/>
        <v>48587195.17590636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114</v>
      </c>
      <c r="C185" s="7"/>
      <c r="D185" s="2" t="e">
        <f t="shared" si="12"/>
        <v>#N/A</v>
      </c>
      <c r="E185" s="2" t="e">
        <f t="shared" si="22"/>
        <v>#N/A</v>
      </c>
      <c r="F185" s="2">
        <v>909790.43937572837</v>
      </c>
      <c r="G185" s="2">
        <f t="shared" si="41"/>
        <v>688938.14285714284</v>
      </c>
      <c r="H185" s="2">
        <f t="shared" si="39"/>
        <v>89268576.419927642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1876199.7142857076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927283.76950779557</v>
      </c>
      <c r="Q185" s="2">
        <f t="shared" si="42"/>
        <v>700000</v>
      </c>
      <c r="R185" s="2">
        <f t="shared" si="40"/>
        <v>91003404.972388804</v>
      </c>
      <c r="S185" s="2">
        <f t="shared" si="17"/>
        <v>688938.14285714924</v>
      </c>
      <c r="T185" s="2">
        <f t="shared" si="18"/>
        <v>11061.857142857043</v>
      </c>
      <c r="U185" s="2">
        <f t="shared" si="19"/>
        <v>700000</v>
      </c>
      <c r="V185" s="2">
        <f t="shared" si="34"/>
        <v>33013529.791116178</v>
      </c>
      <c r="W185" s="2">
        <f t="shared" si="20"/>
        <v>572587.87803119421</v>
      </c>
      <c r="X185" s="2">
        <f t="shared" si="6"/>
        <v>127412.12196880579</v>
      </c>
      <c r="Y185" s="2">
        <f t="shared" si="37"/>
        <v>57989875.181272596</v>
      </c>
      <c r="Z185" s="2" t="str">
        <f t="shared" si="8"/>
        <v>HERE</v>
      </c>
      <c r="AA185" s="2">
        <f>IF(Z185="HERE",Y185,AA184+Graph!$G$1*1000)</f>
        <v>57989875.181272596</v>
      </c>
      <c r="AB185" s="2">
        <f t="shared" si="21"/>
        <v>127412.12196880579</v>
      </c>
      <c r="AC185" s="2">
        <f t="shared" si="38"/>
        <v>33013529.791116178</v>
      </c>
      <c r="AD185" s="3">
        <f t="shared" si="10"/>
        <v>52800000</v>
      </c>
      <c r="AE185" s="2">
        <f>IF(AE183&gt;=52800000,52800000,IF(AB164=Graph!G$1*1000,AE184+Graph!G$1*1000,AC185))</f>
        <v>33013529.791116178</v>
      </c>
      <c r="AF185" s="3">
        <f t="shared" si="11"/>
        <v>33013529.791116178</v>
      </c>
      <c r="AG185" s="3">
        <f t="shared" si="29"/>
        <v>48611609.537791111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115</v>
      </c>
      <c r="C186" s="7"/>
      <c r="D186" s="2" t="e">
        <f t="shared" si="12"/>
        <v>#N/A</v>
      </c>
      <c r="E186" s="2" t="e">
        <f t="shared" si="22"/>
        <v>#N/A</v>
      </c>
      <c r="F186" s="2">
        <v>913804.7555822134</v>
      </c>
      <c r="G186" s="2">
        <f t="shared" si="41"/>
        <v>688938.14285714284</v>
      </c>
      <c r="H186" s="2">
        <f t="shared" si="39"/>
        <v>89957514.562784791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1887261.5714285646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931400.54621848464</v>
      </c>
      <c r="Q186" s="2">
        <f t="shared" si="42"/>
        <v>700000</v>
      </c>
      <c r="R186" s="2">
        <f t="shared" si="40"/>
        <v>91703404.972388804</v>
      </c>
      <c r="S186" s="2">
        <f t="shared" si="17"/>
        <v>688938.14285714924</v>
      </c>
      <c r="T186" s="2">
        <f t="shared" si="18"/>
        <v>11061.857142857043</v>
      </c>
      <c r="U186" s="2">
        <f t="shared" si="19"/>
        <v>700000</v>
      </c>
      <c r="V186" s="2">
        <f t="shared" si="34"/>
        <v>33590131.985353857</v>
      </c>
      <c r="W186" s="2">
        <f t="shared" si="20"/>
        <v>576602.19423767924</v>
      </c>
      <c r="X186" s="2">
        <f t="shared" si="6"/>
        <v>123397.80576232076</v>
      </c>
      <c r="Y186" s="2">
        <f t="shared" si="37"/>
        <v>58113272.987034917</v>
      </c>
      <c r="Z186" s="2" t="str">
        <f t="shared" si="8"/>
        <v>HERE</v>
      </c>
      <c r="AA186" s="2">
        <f>IF(Z186="HERE",Y186,AA185+Graph!$G$1*1000)</f>
        <v>58113272.987034917</v>
      </c>
      <c r="AB186" s="2">
        <f t="shared" si="21"/>
        <v>123397.80576232076</v>
      </c>
      <c r="AC186" s="2">
        <f t="shared" si="38"/>
        <v>33590131.985353857</v>
      </c>
      <c r="AD186" s="3">
        <f t="shared" si="10"/>
        <v>52800000</v>
      </c>
      <c r="AE186" s="2">
        <f>IF(AE184&gt;=52800000,52800000,IF(AB165=Graph!G$1*1000,AE185+Graph!G$1*1000,AC186))</f>
        <v>33590131.985353857</v>
      </c>
      <c r="AF186" s="3">
        <f t="shared" si="11"/>
        <v>33590131.985353857</v>
      </c>
      <c r="AG186" s="3">
        <f t="shared" si="29"/>
        <v>48636224.61548619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116</v>
      </c>
      <c r="C187" s="7"/>
      <c r="D187" s="2" t="e">
        <f t="shared" si="12"/>
        <v>#N/A</v>
      </c>
      <c r="E187" s="2" t="e">
        <f t="shared" si="22"/>
        <v>#N/A</v>
      </c>
      <c r="F187" s="2">
        <v>917819.07178869843</v>
      </c>
      <c r="G187" s="2">
        <f t="shared" si="41"/>
        <v>688938.14285714284</v>
      </c>
      <c r="H187" s="2">
        <f t="shared" si="39"/>
        <v>90646452.70564194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1898323.4285714217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935517.32292917371</v>
      </c>
      <c r="Q187" s="2">
        <f t="shared" si="42"/>
        <v>700000</v>
      </c>
      <c r="R187" s="2">
        <f t="shared" si="40"/>
        <v>92403404.972388804</v>
      </c>
      <c r="S187" s="2">
        <f t="shared" si="17"/>
        <v>688938.14285714924</v>
      </c>
      <c r="T187" s="2">
        <f t="shared" si="18"/>
        <v>11061.857142857043</v>
      </c>
      <c r="U187" s="2">
        <f t="shared" si="19"/>
        <v>700000</v>
      </c>
      <c r="V187" s="2">
        <f t="shared" si="34"/>
        <v>34170748.495798022</v>
      </c>
      <c r="W187" s="2">
        <f t="shared" si="20"/>
        <v>580616.51044416428</v>
      </c>
      <c r="X187" s="2">
        <f t="shared" si="6"/>
        <v>119383.48955583572</v>
      </c>
      <c r="Y187" s="2">
        <f t="shared" si="37"/>
        <v>58232656.476590753</v>
      </c>
      <c r="Z187" s="2" t="str">
        <f t="shared" si="8"/>
        <v>HERE</v>
      </c>
      <c r="AA187" s="2">
        <f>IF(Z187="HERE",Y187,AA186+Graph!$G$1*1000)</f>
        <v>58232656.476590753</v>
      </c>
      <c r="AB187" s="2">
        <f t="shared" si="21"/>
        <v>119383.48955583572</v>
      </c>
      <c r="AC187" s="2">
        <f t="shared" si="38"/>
        <v>34170748.495798022</v>
      </c>
      <c r="AD187" s="3">
        <f t="shared" si="10"/>
        <v>52800000</v>
      </c>
      <c r="AE187" s="2">
        <f>IF(AE185&gt;=52800000,52800000,IF(AB166=Graph!G$1*1000,AE186+Graph!G$1*1000,AC187))</f>
        <v>34170748.495798022</v>
      </c>
      <c r="AF187" s="3">
        <f t="shared" si="11"/>
        <v>34170748.495798022</v>
      </c>
      <c r="AG187" s="3">
        <f t="shared" si="29"/>
        <v>48661040.40899159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117</v>
      </c>
      <c r="C188" s="7"/>
      <c r="D188" s="2" t="e">
        <f t="shared" si="12"/>
        <v>#N/A</v>
      </c>
      <c r="E188" s="2" t="e">
        <f t="shared" si="22"/>
        <v>#N/A</v>
      </c>
      <c r="F188" s="2">
        <v>921833.38799518347</v>
      </c>
      <c r="G188" s="2">
        <f t="shared" si="41"/>
        <v>688938.14285714284</v>
      </c>
      <c r="H188" s="2">
        <f t="shared" si="39"/>
        <v>91335390.848499089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1909385.2857142787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939634.09963986278</v>
      </c>
      <c r="Q188" s="2">
        <f t="shared" si="42"/>
        <v>700000</v>
      </c>
      <c r="R188" s="2">
        <f t="shared" si="40"/>
        <v>93103404.972388804</v>
      </c>
      <c r="S188" s="2">
        <f t="shared" si="17"/>
        <v>688938.14285714924</v>
      </c>
      <c r="T188" s="2">
        <f t="shared" si="18"/>
        <v>11061.857142857043</v>
      </c>
      <c r="U188" s="2">
        <f t="shared" si="19"/>
        <v>700000</v>
      </c>
      <c r="V188" s="2">
        <f t="shared" si="34"/>
        <v>34755379.322448671</v>
      </c>
      <c r="W188" s="2">
        <f t="shared" si="20"/>
        <v>584630.82665064931</v>
      </c>
      <c r="X188" s="2">
        <f t="shared" si="6"/>
        <v>115369.17334935069</v>
      </c>
      <c r="Y188" s="2">
        <f t="shared" si="37"/>
        <v>58348025.649940103</v>
      </c>
      <c r="Z188" s="2" t="str">
        <f t="shared" si="8"/>
        <v>HERE</v>
      </c>
      <c r="AA188" s="2">
        <f>IF(Z188="HERE",Y188,AA187+Graph!$G$1*1000)</f>
        <v>58348025.649940103</v>
      </c>
      <c r="AB188" s="2">
        <f t="shared" si="21"/>
        <v>115369.17334935069</v>
      </c>
      <c r="AC188" s="2">
        <f t="shared" si="38"/>
        <v>34755379.322448671</v>
      </c>
      <c r="AD188" s="3">
        <f t="shared" si="10"/>
        <v>52800000</v>
      </c>
      <c r="AE188" s="2">
        <f>IF(AE186&gt;=52800000,52800000,IF(AB167=Graph!G$1*1000,AE187+Graph!G$1*1000,AC188))</f>
        <v>34755379.322448671</v>
      </c>
      <c r="AF188" s="3">
        <f t="shared" si="11"/>
        <v>34755379.322448671</v>
      </c>
      <c r="AG188" s="3">
        <f t="shared" si="29"/>
        <v>48686056.918307319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118</v>
      </c>
      <c r="C189" s="7"/>
      <c r="D189" s="2" t="e">
        <f t="shared" si="12"/>
        <v>#N/A</v>
      </c>
      <c r="E189" s="2" t="e">
        <f t="shared" si="22"/>
        <v>#N/A</v>
      </c>
      <c r="F189" s="2">
        <v>925847.7042016685</v>
      </c>
      <c r="G189" s="2">
        <f t="shared" si="41"/>
        <v>688938.14285714284</v>
      </c>
      <c r="H189" s="2">
        <f t="shared" si="39"/>
        <v>92024328.991356239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1920447.1428571357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943750.87635055184</v>
      </c>
      <c r="Q189" s="2">
        <f t="shared" si="42"/>
        <v>700000</v>
      </c>
      <c r="R189" s="2">
        <f t="shared" si="40"/>
        <v>93803404.972388804</v>
      </c>
      <c r="S189" s="2">
        <f t="shared" si="17"/>
        <v>688938.14285714924</v>
      </c>
      <c r="T189" s="2">
        <f t="shared" si="18"/>
        <v>11061.857142857043</v>
      </c>
      <c r="U189" s="2">
        <f t="shared" si="19"/>
        <v>700000</v>
      </c>
      <c r="V189" s="2">
        <f t="shared" si="34"/>
        <v>35344024.465305805</v>
      </c>
      <c r="W189" s="2">
        <f t="shared" si="20"/>
        <v>588645.14285713434</v>
      </c>
      <c r="X189" s="2">
        <f t="shared" si="6"/>
        <v>111354.85714286566</v>
      </c>
      <c r="Y189" s="2">
        <f t="shared" si="37"/>
        <v>58459380.507082969</v>
      </c>
      <c r="Z189" s="2" t="str">
        <f t="shared" si="8"/>
        <v>HERE</v>
      </c>
      <c r="AA189" s="2">
        <f>IF(Z189="HERE",Y189,AA188+Graph!$G$1*1000)</f>
        <v>58459380.507082969</v>
      </c>
      <c r="AB189" s="2">
        <f t="shared" si="21"/>
        <v>111354.85714286566</v>
      </c>
      <c r="AC189" s="2">
        <f t="shared" si="38"/>
        <v>35344024.465305805</v>
      </c>
      <c r="AD189" s="3">
        <f t="shared" si="10"/>
        <v>52800000</v>
      </c>
      <c r="AE189" s="2">
        <f>IF(AE187&gt;=52800000,52800000,IF(AB168=Graph!G$1*1000,AE188+Graph!G$1*1000,AC189))</f>
        <v>35344024.465305805</v>
      </c>
      <c r="AF189" s="3">
        <f t="shared" si="11"/>
        <v>35344024.465305805</v>
      </c>
      <c r="AG189" s="3">
        <f t="shared" si="29"/>
        <v>48711274.14343337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119</v>
      </c>
      <c r="C190" s="7"/>
      <c r="D190" s="2" t="e">
        <f t="shared" si="12"/>
        <v>#N/A</v>
      </c>
      <c r="E190" s="2" t="e">
        <f t="shared" si="22"/>
        <v>#N/A</v>
      </c>
      <c r="F190" s="2">
        <v>929862.02040815353</v>
      </c>
      <c r="G190" s="2">
        <f t="shared" si="41"/>
        <v>688938.14285714284</v>
      </c>
      <c r="H190" s="2">
        <f t="shared" si="39"/>
        <v>92713267.134213388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1931508.9999999928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947867.65306121111</v>
      </c>
      <c r="Q190" s="2">
        <f t="shared" si="42"/>
        <v>700000</v>
      </c>
      <c r="R190" s="2">
        <f t="shared" si="40"/>
        <v>94503404.972388804</v>
      </c>
      <c r="S190" s="2">
        <f t="shared" si="17"/>
        <v>688938.14285714924</v>
      </c>
      <c r="T190" s="2">
        <f t="shared" si="18"/>
        <v>11061.857142857043</v>
      </c>
      <c r="U190" s="2">
        <f t="shared" si="19"/>
        <v>700000</v>
      </c>
      <c r="V190" s="2">
        <f t="shared" si="34"/>
        <v>35936683.924369425</v>
      </c>
      <c r="W190" s="2">
        <f t="shared" si="20"/>
        <v>592659.45906361938</v>
      </c>
      <c r="X190" s="2">
        <f t="shared" si="6"/>
        <v>107340.54093638062</v>
      </c>
      <c r="Y190" s="2">
        <f t="shared" si="37"/>
        <v>58566721.04801935</v>
      </c>
      <c r="Z190" s="2" t="str">
        <f t="shared" si="8"/>
        <v>HERE</v>
      </c>
      <c r="AA190" s="2">
        <f>IF(Z190="HERE",Y190,AA189+Graph!$G$1*1000)</f>
        <v>58566721.04801935</v>
      </c>
      <c r="AB190" s="2">
        <f t="shared" si="21"/>
        <v>107340.54093638062</v>
      </c>
      <c r="AC190" s="2">
        <f t="shared" si="38"/>
        <v>35936683.924369425</v>
      </c>
      <c r="AD190" s="3">
        <f t="shared" si="10"/>
        <v>52800000</v>
      </c>
      <c r="AE190" s="2">
        <f>IF(AE188&gt;=52800000,52800000,IF(AB169=Graph!G$1*1000,AE189+Graph!G$1*1000,AC190))</f>
        <v>35936683.924369425</v>
      </c>
      <c r="AF190" s="3">
        <f t="shared" si="11"/>
        <v>35936683.924369425</v>
      </c>
      <c r="AG190" s="3">
        <f t="shared" si="29"/>
        <v>48736692.084369741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120</v>
      </c>
      <c r="C191" s="7"/>
      <c r="D191" s="2" t="e">
        <f t="shared" si="12"/>
        <v>#N/A</v>
      </c>
      <c r="E191" s="2" t="e">
        <f t="shared" si="22"/>
        <v>#N/A</v>
      </c>
      <c r="F191" s="2">
        <v>933876.33661463857</v>
      </c>
      <c r="G191" s="2">
        <f t="shared" si="41"/>
        <v>688938.14285714284</v>
      </c>
      <c r="H191" s="2">
        <f t="shared" si="39"/>
        <v>93402205.277070537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1942570.8571428498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951984.42977190018</v>
      </c>
      <c r="Q191" s="2">
        <f t="shared" si="42"/>
        <v>700000</v>
      </c>
      <c r="R191" s="2">
        <f t="shared" si="40"/>
        <v>95203404.972388804</v>
      </c>
      <c r="S191" s="2">
        <f t="shared" si="17"/>
        <v>688938.14285714924</v>
      </c>
      <c r="T191" s="2">
        <f t="shared" si="18"/>
        <v>11061.857142857043</v>
      </c>
      <c r="U191" s="2">
        <f t="shared" si="19"/>
        <v>700000</v>
      </c>
      <c r="V191" s="2">
        <f t="shared" si="34"/>
        <v>36533357.699639529</v>
      </c>
      <c r="W191" s="2">
        <f t="shared" si="20"/>
        <v>596673.77527010441</v>
      </c>
      <c r="X191" s="2">
        <f t="shared" si="6"/>
        <v>103326.22472989559</v>
      </c>
      <c r="Y191" s="2">
        <f t="shared" si="37"/>
        <v>58670047.272749245</v>
      </c>
      <c r="Z191" s="2" t="str">
        <f t="shared" si="8"/>
        <v>HERE</v>
      </c>
      <c r="AA191" s="2">
        <f>IF(Z191="HERE",Y191,AA190+Graph!$G$1*1000)</f>
        <v>58670047.272749245</v>
      </c>
      <c r="AB191" s="2">
        <f t="shared" si="21"/>
        <v>103326.22472989559</v>
      </c>
      <c r="AC191" s="2">
        <f t="shared" si="38"/>
        <v>36533357.699639529</v>
      </c>
      <c r="AD191" s="3">
        <f t="shared" si="10"/>
        <v>52800000</v>
      </c>
      <c r="AE191" s="2">
        <f>IF(AE189&gt;=52800000,52800000,IF(AB170=Graph!G$1*1000,AE190+Graph!G$1*1000,AC191))</f>
        <v>36533357.699639529</v>
      </c>
      <c r="AF191" s="3">
        <f t="shared" si="11"/>
        <v>36533357.699639529</v>
      </c>
      <c r="AG191" s="3">
        <f t="shared" si="29"/>
        <v>48762310.741116442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121</v>
      </c>
      <c r="C192" s="7"/>
      <c r="D192" s="2" t="e">
        <f t="shared" si="12"/>
        <v>#N/A</v>
      </c>
      <c r="E192" s="2" t="e">
        <f t="shared" si="22"/>
        <v>#N/A</v>
      </c>
      <c r="F192" s="2">
        <v>937890.6528211236</v>
      </c>
      <c r="G192" s="2">
        <f t="shared" si="41"/>
        <v>688938.14285714284</v>
      </c>
      <c r="H192" s="2">
        <f t="shared" si="39"/>
        <v>94091143.419927686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1953632.7142857069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956101.20648258924</v>
      </c>
      <c r="Q192" s="2">
        <f t="shared" si="42"/>
        <v>700000</v>
      </c>
      <c r="R192" s="2">
        <f t="shared" si="40"/>
        <v>95903404.972388804</v>
      </c>
      <c r="S192" s="2">
        <f t="shared" si="17"/>
        <v>688938.14285714924</v>
      </c>
      <c r="T192" s="2">
        <f t="shared" si="18"/>
        <v>11061.857142857043</v>
      </c>
      <c r="U192" s="2">
        <f t="shared" si="19"/>
        <v>700000</v>
      </c>
      <c r="V192" s="2">
        <f t="shared" si="34"/>
        <v>37134045.791116118</v>
      </c>
      <c r="W192" s="2">
        <f t="shared" si="20"/>
        <v>600688.09147658944</v>
      </c>
      <c r="X192" s="2">
        <f t="shared" si="6"/>
        <v>99311.908523410559</v>
      </c>
      <c r="Y192" s="2">
        <f t="shared" si="37"/>
        <v>58769359.181272656</v>
      </c>
      <c r="Z192" s="2" t="str">
        <f t="shared" si="8"/>
        <v>HERE</v>
      </c>
      <c r="AA192" s="2">
        <f>IF(Z192="HERE",Y192,AA191+Graph!$G$1*1000)</f>
        <v>58769359.181272656</v>
      </c>
      <c r="AB192" s="2">
        <f t="shared" si="21"/>
        <v>99311.908523410559</v>
      </c>
      <c r="AC192" s="2">
        <f t="shared" si="38"/>
        <v>37134045.791116118</v>
      </c>
      <c r="AD192" s="3">
        <f t="shared" si="10"/>
        <v>52800000</v>
      </c>
      <c r="AE192" s="2">
        <f>IF(AE190&gt;=52800000,52800000,IF(AB171=Graph!G$1*1000,AE191+Graph!G$1*1000,AC192))</f>
        <v>37134045.791116118</v>
      </c>
      <c r="AF192" s="3">
        <f t="shared" si="11"/>
        <v>37134045.791116118</v>
      </c>
      <c r="AG192" s="3">
        <f t="shared" si="29"/>
        <v>48788130.113673463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122</v>
      </c>
      <c r="C193" s="7"/>
      <c r="D193" s="2" t="e">
        <f t="shared" si="12"/>
        <v>#N/A</v>
      </c>
      <c r="E193" s="2" t="e">
        <f t="shared" si="22"/>
        <v>#N/A</v>
      </c>
      <c r="F193" s="2">
        <v>941904.96902760863</v>
      </c>
      <c r="G193" s="2">
        <f t="shared" si="41"/>
        <v>688938.14285714284</v>
      </c>
      <c r="H193" s="2">
        <f t="shared" si="39"/>
        <v>94780081.562784836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1964694.5714285639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960217.98319327831</v>
      </c>
      <c r="Q193" s="2">
        <f t="shared" si="42"/>
        <v>700000</v>
      </c>
      <c r="R193" s="2">
        <f t="shared" si="40"/>
        <v>96603404.972388804</v>
      </c>
      <c r="S193" s="2">
        <f t="shared" si="17"/>
        <v>688938.14285714924</v>
      </c>
      <c r="T193" s="2">
        <f t="shared" si="18"/>
        <v>11061.857142857043</v>
      </c>
      <c r="U193" s="2">
        <f t="shared" si="19"/>
        <v>700000</v>
      </c>
      <c r="V193" s="2">
        <f t="shared" si="34"/>
        <v>37738748.198799193</v>
      </c>
      <c r="W193" s="2">
        <f t="shared" si="20"/>
        <v>604702.40768307447</v>
      </c>
      <c r="X193" s="2">
        <f t="shared" si="6"/>
        <v>95297.592316925526</v>
      </c>
      <c r="Y193" s="2">
        <f t="shared" si="37"/>
        <v>58864656.773589581</v>
      </c>
      <c r="Z193" s="2" t="str">
        <f t="shared" si="8"/>
        <v>HERE</v>
      </c>
      <c r="AA193" s="2">
        <f>IF(Z193="HERE",Y193,AA192+Graph!$G$1*1000)</f>
        <v>58864656.773589581</v>
      </c>
      <c r="AB193" s="2">
        <f t="shared" si="21"/>
        <v>95297.592316925526</v>
      </c>
      <c r="AC193" s="2">
        <f t="shared" si="38"/>
        <v>37738748.198799193</v>
      </c>
      <c r="AD193" s="3">
        <f t="shared" si="10"/>
        <v>52800000</v>
      </c>
      <c r="AE193" s="2">
        <f>IF(AE191&gt;=52800000,52800000,IF(AB172=Graph!G$1*1000,AE192+Graph!G$1*1000,AC193))</f>
        <v>37738748.198799193</v>
      </c>
      <c r="AF193" s="3">
        <f t="shared" si="11"/>
        <v>37738748.198799193</v>
      </c>
      <c r="AG193" s="3">
        <f t="shared" si="29"/>
        <v>48814150.202040806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123</v>
      </c>
      <c r="C194" s="7"/>
      <c r="D194" s="2" t="e">
        <f t="shared" si="12"/>
        <v>#N/A</v>
      </c>
      <c r="E194" s="2" t="e">
        <f t="shared" si="22"/>
        <v>#N/A</v>
      </c>
      <c r="F194" s="2">
        <v>945919.28523409367</v>
      </c>
      <c r="G194" s="2">
        <f t="shared" si="41"/>
        <v>688938.14285714284</v>
      </c>
      <c r="H194" s="2">
        <f t="shared" si="39"/>
        <v>95469019.705641985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1975756.428571421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964334.75990396738</v>
      </c>
      <c r="Q194" s="2">
        <f t="shared" si="42"/>
        <v>700000</v>
      </c>
      <c r="R194" s="2">
        <f t="shared" si="40"/>
        <v>97303404.972388804</v>
      </c>
      <c r="S194" s="2">
        <f t="shared" si="17"/>
        <v>688938.14285714924</v>
      </c>
      <c r="T194" s="2">
        <f t="shared" si="18"/>
        <v>11061.857142857043</v>
      </c>
      <c r="U194" s="2">
        <f t="shared" si="19"/>
        <v>700000</v>
      </c>
      <c r="V194" s="2">
        <f t="shared" si="34"/>
        <v>38347464.922688752</v>
      </c>
      <c r="W194" s="2">
        <f t="shared" si="20"/>
        <v>608716.72388955951</v>
      </c>
      <c r="X194" s="2">
        <f t="shared" si="6"/>
        <v>91283.276110440493</v>
      </c>
      <c r="Y194" s="2">
        <f t="shared" si="37"/>
        <v>58955940.049700022</v>
      </c>
      <c r="Z194" s="2" t="str">
        <f t="shared" si="8"/>
        <v>HERE</v>
      </c>
      <c r="AA194" s="2">
        <f>IF(Z194="HERE",Y194,AA193+Graph!$G$1*1000)</f>
        <v>58955940.049700022</v>
      </c>
      <c r="AB194" s="2">
        <f t="shared" si="21"/>
        <v>91283.276110440493</v>
      </c>
      <c r="AC194" s="2">
        <f t="shared" si="38"/>
        <v>38347464.922688752</v>
      </c>
      <c r="AD194" s="3">
        <f t="shared" si="10"/>
        <v>52800000</v>
      </c>
      <c r="AE194" s="2">
        <f>IF(AE192&gt;=52800000,52800000,IF(AB173=Graph!G$1*1000,AE193+Graph!G$1*1000,AC194))</f>
        <v>38347464.922688752</v>
      </c>
      <c r="AF194" s="3">
        <f t="shared" si="11"/>
        <v>38347464.922688752</v>
      </c>
      <c r="AG194" s="3">
        <f t="shared" si="29"/>
        <v>48840371.006218478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124</v>
      </c>
      <c r="C195" s="7"/>
      <c r="D195" s="2" t="e">
        <f t="shared" si="12"/>
        <v>#N/A</v>
      </c>
      <c r="E195" s="2" t="e">
        <f t="shared" si="22"/>
        <v>#N/A</v>
      </c>
      <c r="F195" s="2">
        <v>949933.6014405787</v>
      </c>
      <c r="G195" s="2">
        <f t="shared" si="41"/>
        <v>688938.14285714284</v>
      </c>
      <c r="H195" s="2">
        <f t="shared" si="39"/>
        <v>96157957.848499134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1986818.285714278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968451.53661465645</v>
      </c>
      <c r="Q195" s="2">
        <f t="shared" si="42"/>
        <v>700000</v>
      </c>
      <c r="R195" s="2">
        <f t="shared" si="40"/>
        <v>98003404.972388804</v>
      </c>
      <c r="S195" s="2">
        <f t="shared" si="17"/>
        <v>688938.14285714924</v>
      </c>
      <c r="T195" s="2">
        <f t="shared" si="18"/>
        <v>11061.857142857043</v>
      </c>
      <c r="U195" s="2">
        <f t="shared" si="19"/>
        <v>700000</v>
      </c>
      <c r="V195" s="2">
        <f t="shared" si="34"/>
        <v>38960195.962784797</v>
      </c>
      <c r="W195" s="2">
        <f t="shared" si="20"/>
        <v>612731.04009604454</v>
      </c>
      <c r="X195" s="2">
        <f t="shared" si="6"/>
        <v>87268.95990395546</v>
      </c>
      <c r="Y195" s="2">
        <f t="shared" si="37"/>
        <v>59043209.009603977</v>
      </c>
      <c r="Z195" s="2" t="str">
        <f t="shared" si="8"/>
        <v>HERE</v>
      </c>
      <c r="AA195" s="2">
        <f>IF(Z195="HERE",Y195,AA194+Graph!$G$1*1000)</f>
        <v>59043209.009603977</v>
      </c>
      <c r="AB195" s="2">
        <f t="shared" si="21"/>
        <v>87268.95990395546</v>
      </c>
      <c r="AC195" s="2">
        <f t="shared" si="38"/>
        <v>38960195.962784797</v>
      </c>
      <c r="AD195" s="3">
        <f t="shared" si="10"/>
        <v>52800000</v>
      </c>
      <c r="AE195" s="2">
        <f>IF(AE193&gt;=52800000,52800000,IF(AB174=Graph!G$1*1000,AE194+Graph!G$1*1000,AC195))</f>
        <v>38960195.962784797</v>
      </c>
      <c r="AF195" s="3">
        <f t="shared" si="11"/>
        <v>38960195.962784797</v>
      </c>
      <c r="AG195" s="3">
        <f t="shared" si="29"/>
        <v>48866792.526206471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125</v>
      </c>
      <c r="C196" s="7"/>
      <c r="D196" s="2" t="e">
        <f t="shared" si="12"/>
        <v>#N/A</v>
      </c>
      <c r="E196" s="2" t="e">
        <f t="shared" si="22"/>
        <v>#N/A</v>
      </c>
      <c r="F196" s="2">
        <v>953947.91764706373</v>
      </c>
      <c r="G196" s="2">
        <f t="shared" si="41"/>
        <v>688938.14285714284</v>
      </c>
      <c r="H196" s="2">
        <f t="shared" si="39"/>
        <v>96846895.991356283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1997880.142857135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972568.31332531571</v>
      </c>
      <c r="Q196" s="2">
        <f t="shared" si="42"/>
        <v>700000</v>
      </c>
      <c r="R196" s="2">
        <f t="shared" si="40"/>
        <v>98703404.972388804</v>
      </c>
      <c r="S196" s="2">
        <f t="shared" si="17"/>
        <v>688938.14285714924</v>
      </c>
      <c r="T196" s="2">
        <f t="shared" si="18"/>
        <v>11061.857142857043</v>
      </c>
      <c r="U196" s="2">
        <f t="shared" si="19"/>
        <v>700000</v>
      </c>
      <c r="V196" s="2">
        <f t="shared" si="34"/>
        <v>39576941.319087297</v>
      </c>
      <c r="W196" s="2">
        <f t="shared" si="20"/>
        <v>616745.35630249977</v>
      </c>
      <c r="X196" s="2">
        <f t="shared" si="6"/>
        <v>83254.643697500229</v>
      </c>
      <c r="Y196" s="2">
        <f t="shared" si="37"/>
        <v>59126463.653301477</v>
      </c>
      <c r="Z196" s="2" t="str">
        <f t="shared" si="8"/>
        <v>HERE</v>
      </c>
      <c r="AA196" s="2">
        <f>IF(Z196="HERE",Y196,AA195+Graph!$G$1*1000)</f>
        <v>59126463.653301477</v>
      </c>
      <c r="AB196" s="2">
        <f t="shared" si="21"/>
        <v>83254.643697500229</v>
      </c>
      <c r="AC196" s="2">
        <f t="shared" si="38"/>
        <v>39576941.319087297</v>
      </c>
      <c r="AD196" s="3">
        <f t="shared" si="10"/>
        <v>52800000</v>
      </c>
      <c r="AE196" s="2">
        <f>IF(AE194&gt;=52800000,52800000,IF(AB175=Graph!G$1*1000,AE195+Graph!G$1*1000,AC196))</f>
        <v>39576941.319087297</v>
      </c>
      <c r="AF196" s="3">
        <f t="shared" si="11"/>
        <v>39576941.319087297</v>
      </c>
      <c r="AG196" s="3">
        <f t="shared" si="29"/>
        <v>48893414.762004793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126</v>
      </c>
      <c r="C197" s="7"/>
      <c r="D197" s="2" t="e">
        <f t="shared" si="12"/>
        <v>#N/A</v>
      </c>
      <c r="E197" s="2" t="e">
        <f t="shared" si="22"/>
        <v>#N/A</v>
      </c>
      <c r="F197" s="2">
        <v>957962.23385351896</v>
      </c>
      <c r="G197" s="2">
        <f t="shared" si="41"/>
        <v>688938.14285714284</v>
      </c>
      <c r="H197" s="2">
        <f t="shared" si="39"/>
        <v>97535834.134213433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2008941.9999999921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976685.09003600478</v>
      </c>
      <c r="Q197" s="2">
        <f t="shared" si="42"/>
        <v>700000</v>
      </c>
      <c r="R197" s="2">
        <f t="shared" si="40"/>
        <v>99403404.972388804</v>
      </c>
      <c r="S197" s="2">
        <f t="shared" si="17"/>
        <v>688938.14285714924</v>
      </c>
      <c r="T197" s="2">
        <f t="shared" si="18"/>
        <v>11061.857142857043</v>
      </c>
      <c r="U197" s="2">
        <f t="shared" si="19"/>
        <v>700000</v>
      </c>
      <c r="V197" s="2">
        <f t="shared" si="34"/>
        <v>40197700.991596282</v>
      </c>
      <c r="W197" s="2">
        <f t="shared" si="20"/>
        <v>620759.6725089848</v>
      </c>
      <c r="X197" s="2">
        <f t="shared" si="6"/>
        <v>79240.327491015196</v>
      </c>
      <c r="Y197" s="2">
        <f t="shared" si="37"/>
        <v>59205703.980792493</v>
      </c>
      <c r="Z197" s="2" t="str">
        <f t="shared" si="8"/>
        <v>HERE</v>
      </c>
      <c r="AA197" s="2">
        <f>IF(Z197="HERE",Y197,AA196+Graph!$G$1*1000)</f>
        <v>59205703.980792493</v>
      </c>
      <c r="AB197" s="2">
        <f t="shared" si="21"/>
        <v>79240.327491015196</v>
      </c>
      <c r="AC197" s="2">
        <f t="shared" si="38"/>
        <v>40197700.991596282</v>
      </c>
      <c r="AD197" s="3">
        <f t="shared" si="10"/>
        <v>52800000</v>
      </c>
      <c r="AE197" s="2">
        <f>IF(AE195&gt;=52800000,52800000,IF(AB176=Graph!G$1*1000,AE196+Graph!G$1*1000,AC197))</f>
        <v>40197700.991596282</v>
      </c>
      <c r="AF197" s="3">
        <f t="shared" si="11"/>
        <v>40197700.991596282</v>
      </c>
      <c r="AG197" s="3">
        <f t="shared" si="29"/>
        <v>48920237.713613436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127</v>
      </c>
      <c r="C198" s="7"/>
      <c r="D198" s="2" t="e">
        <f t="shared" si="12"/>
        <v>#N/A</v>
      </c>
      <c r="E198" s="2" t="e">
        <f t="shared" si="22"/>
        <v>#N/A</v>
      </c>
      <c r="F198" s="2">
        <v>961976.550060004</v>
      </c>
      <c r="G198" s="2">
        <f t="shared" si="41"/>
        <v>688938.14285714284</v>
      </c>
      <c r="H198" s="2">
        <f t="shared" si="39"/>
        <v>98224772.277070582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2020003.8571428491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980801.86674669385</v>
      </c>
      <c r="Q198" s="2">
        <f t="shared" si="42"/>
        <v>700000</v>
      </c>
      <c r="R198" s="2">
        <f t="shared" si="40"/>
        <v>100103404.9723888</v>
      </c>
      <c r="S198" s="2">
        <f t="shared" si="17"/>
        <v>688938.14285714924</v>
      </c>
      <c r="T198" s="2">
        <f t="shared" si="18"/>
        <v>11061.857142857043</v>
      </c>
      <c r="U198" s="2">
        <f t="shared" si="19"/>
        <v>700000</v>
      </c>
      <c r="V198" s="2">
        <f t="shared" si="34"/>
        <v>40822474.980311751</v>
      </c>
      <c r="W198" s="2">
        <f t="shared" si="20"/>
        <v>624773.98871546984</v>
      </c>
      <c r="X198" s="2">
        <f t="shared" si="6"/>
        <v>75226.011284530163</v>
      </c>
      <c r="Y198" s="2">
        <f t="shared" si="37"/>
        <v>59280929.992077023</v>
      </c>
      <c r="Z198" s="2" t="str">
        <f t="shared" si="8"/>
        <v>HERE</v>
      </c>
      <c r="AA198" s="2">
        <f>IF(Z198="HERE",Y198,AA197+Graph!$G$1*1000)</f>
        <v>59280929.992077023</v>
      </c>
      <c r="AB198" s="2">
        <f t="shared" si="21"/>
        <v>75226.011284530163</v>
      </c>
      <c r="AC198" s="2">
        <f t="shared" si="38"/>
        <v>40822474.980311751</v>
      </c>
      <c r="AD198" s="3">
        <f t="shared" si="10"/>
        <v>52800000</v>
      </c>
      <c r="AE198" s="2">
        <f>IF(AE196&gt;=52800000,52800000,IF(AB177=Graph!G$1*1000,AE197+Graph!G$1*1000,AC198))</f>
        <v>40822474.980311751</v>
      </c>
      <c r="AF198" s="3">
        <f t="shared" si="11"/>
        <v>40822474.980311751</v>
      </c>
      <c r="AG198" s="3">
        <f t="shared" si="29"/>
        <v>48947261.3810324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128</v>
      </c>
      <c r="C199" s="7"/>
      <c r="D199" s="2" t="e">
        <f t="shared" si="12"/>
        <v>#N/A</v>
      </c>
      <c r="E199" s="2" t="e">
        <f t="shared" si="22"/>
        <v>#N/A</v>
      </c>
      <c r="F199" s="2">
        <v>965990.86626648903</v>
      </c>
      <c r="G199" s="2">
        <f t="shared" si="41"/>
        <v>688938.14285714284</v>
      </c>
      <c r="H199" s="2">
        <f t="shared" si="39"/>
        <v>98913710.419927731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2031065.7142857062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984918.64345738292</v>
      </c>
      <c r="Q199" s="2">
        <f t="shared" si="42"/>
        <v>700000</v>
      </c>
      <c r="R199" s="2">
        <f t="shared" si="40"/>
        <v>100803404.9723888</v>
      </c>
      <c r="S199" s="2">
        <f t="shared" si="17"/>
        <v>688938.14285714924</v>
      </c>
      <c r="T199" s="2">
        <f t="shared" si="18"/>
        <v>11061.857142857043</v>
      </c>
      <c r="U199" s="2">
        <f t="shared" si="19"/>
        <v>700000</v>
      </c>
      <c r="V199" s="2">
        <f t="shared" si="34"/>
        <v>41451263.285233706</v>
      </c>
      <c r="W199" s="2">
        <f t="shared" si="20"/>
        <v>628788.30492195487</v>
      </c>
      <c r="X199" s="2">
        <f t="shared" si="6"/>
        <v>71211.69507804513</v>
      </c>
      <c r="Y199" s="2">
        <f t="shared" si="37"/>
        <v>59352141.687155068</v>
      </c>
      <c r="Z199" s="2" t="str">
        <f t="shared" si="8"/>
        <v>HERE</v>
      </c>
      <c r="AA199" s="2">
        <f>IF(Z199="HERE",Y199,AA198+Graph!$G$1*1000)</f>
        <v>59352141.687155068</v>
      </c>
      <c r="AB199" s="2">
        <f t="shared" si="21"/>
        <v>71211.69507804513</v>
      </c>
      <c r="AC199" s="2">
        <f t="shared" si="38"/>
        <v>41451263.285233706</v>
      </c>
      <c r="AD199" s="3">
        <f t="shared" si="10"/>
        <v>52800000</v>
      </c>
      <c r="AE199" s="2">
        <f>IF(AE197&gt;=52800000,52800000,IF(AB178=Graph!G$1*1000,AE198+Graph!G$1*1000,AC199))</f>
        <v>41451263.285233706</v>
      </c>
      <c r="AF199" s="3">
        <f t="shared" si="11"/>
        <v>41451263.285233706</v>
      </c>
      <c r="AG199" s="3">
        <f t="shared" si="29"/>
        <v>48974485.764261693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129</v>
      </c>
      <c r="C200" s="7"/>
      <c r="D200" s="2" t="e">
        <f t="shared" si="12"/>
        <v>#N/A</v>
      </c>
      <c r="E200" s="2" t="e">
        <f t="shared" si="22"/>
        <v>#N/A</v>
      </c>
      <c r="F200" s="2">
        <v>970005.18247297406</v>
      </c>
      <c r="G200" s="2">
        <f t="shared" si="41"/>
        <v>688938.14285714284</v>
      </c>
      <c r="H200" s="2">
        <f t="shared" si="39"/>
        <v>99602648.56278488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2042127.5714285632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989035.42016807199</v>
      </c>
      <c r="Q200" s="2">
        <f t="shared" si="42"/>
        <v>700000</v>
      </c>
      <c r="R200" s="2">
        <f t="shared" si="40"/>
        <v>101503404.9723888</v>
      </c>
      <c r="S200" s="2">
        <f t="shared" si="17"/>
        <v>688938.14285714924</v>
      </c>
      <c r="T200" s="2">
        <f t="shared" si="18"/>
        <v>11061.857142857043</v>
      </c>
      <c r="U200" s="2">
        <f t="shared" si="19"/>
        <v>700000</v>
      </c>
      <c r="V200" s="2">
        <f t="shared" si="34"/>
        <v>42084065.906362146</v>
      </c>
      <c r="W200" s="2">
        <f t="shared" si="20"/>
        <v>632802.6211284399</v>
      </c>
      <c r="X200" s="2">
        <f t="shared" si="6"/>
        <v>67197.378871560097</v>
      </c>
      <c r="Y200" s="2">
        <f t="shared" si="37"/>
        <v>59419339.066026628</v>
      </c>
      <c r="Z200" s="2" t="str">
        <f t="shared" si="8"/>
        <v>HERE</v>
      </c>
      <c r="AA200" s="2">
        <f>IF(Z200="HERE",Y200,AA199+Graph!$G$1*1000)</f>
        <v>59419339.066026628</v>
      </c>
      <c r="AB200" s="2">
        <f t="shared" si="21"/>
        <v>67197.378871560097</v>
      </c>
      <c r="AC200" s="2">
        <f t="shared" si="38"/>
        <v>42084065.906362146</v>
      </c>
      <c r="AD200" s="3">
        <f t="shared" si="10"/>
        <v>52800000</v>
      </c>
      <c r="AE200" s="2">
        <f>IF(AE198&gt;=52800000,52800000,IF(AB179=Graph!G$1*1000,AE199+Graph!G$1*1000,AC200))</f>
        <v>42084065.906362146</v>
      </c>
      <c r="AF200" s="3">
        <f t="shared" si="11"/>
        <v>42084065.906362146</v>
      </c>
      <c r="AG200" s="3">
        <f t="shared" si="29"/>
        <v>49001910.863301307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130</v>
      </c>
      <c r="C201" s="7"/>
      <c r="D201" s="2" t="e">
        <f t="shared" si="12"/>
        <v>#N/A</v>
      </c>
      <c r="E201" s="2" t="e">
        <f t="shared" si="22"/>
        <v>#N/A</v>
      </c>
      <c r="F201" s="2">
        <v>974019.4986794591</v>
      </c>
      <c r="G201" s="2">
        <f t="shared" si="41"/>
        <v>688938.14285714284</v>
      </c>
      <c r="H201" s="2">
        <f t="shared" si="39"/>
        <v>100291586.70564203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2053189.4285714203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993152.19687876105</v>
      </c>
      <c r="Q201" s="2">
        <f t="shared" si="42"/>
        <v>700000</v>
      </c>
      <c r="R201" s="2">
        <f t="shared" si="40"/>
        <v>102203404.9723888</v>
      </c>
      <c r="S201" s="2">
        <f t="shared" si="17"/>
        <v>688938.14285714924</v>
      </c>
      <c r="T201" s="2">
        <f t="shared" si="18"/>
        <v>11061.857142857043</v>
      </c>
      <c r="U201" s="2">
        <f t="shared" si="19"/>
        <v>700000</v>
      </c>
      <c r="V201" s="2">
        <f t="shared" si="34"/>
        <v>42720882.843697071</v>
      </c>
      <c r="W201" s="2">
        <f t="shared" si="20"/>
        <v>636816.93733492494</v>
      </c>
      <c r="X201" s="2">
        <f t="shared" si="6"/>
        <v>63183.062665075064</v>
      </c>
      <c r="Y201" s="2">
        <f t="shared" si="37"/>
        <v>59482522.128691703</v>
      </c>
      <c r="Z201" s="2" t="str">
        <f t="shared" si="8"/>
        <v>HERE</v>
      </c>
      <c r="AA201" s="2">
        <f>IF(Z201="HERE",Y201,AA200+Graph!$G$1*1000)</f>
        <v>59482522.128691703</v>
      </c>
      <c r="AB201" s="2">
        <f t="shared" si="21"/>
        <v>63183.062665075064</v>
      </c>
      <c r="AC201" s="2">
        <f t="shared" si="38"/>
        <v>42720882.843697071</v>
      </c>
      <c r="AD201" s="3">
        <f t="shared" si="10"/>
        <v>52800000</v>
      </c>
      <c r="AE201" s="2">
        <f>IF(AE199&gt;=52800000,52800000,IF(AB180=Graph!G$1*1000,AE200+Graph!G$1*1000,AC201))</f>
        <v>42720882.843697071</v>
      </c>
      <c r="AF201" s="3">
        <f t="shared" si="11"/>
        <v>42720882.843697071</v>
      </c>
      <c r="AG201" s="3">
        <f t="shared" si="29"/>
        <v>49029536.67815125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131</v>
      </c>
      <c r="C202" s="7"/>
      <c r="D202" s="2" t="e">
        <f t="shared" si="12"/>
        <v>#N/A</v>
      </c>
      <c r="E202" s="2" t="e">
        <f t="shared" si="22"/>
        <v>#N/A</v>
      </c>
      <c r="F202" s="2">
        <v>978033.81488594413</v>
      </c>
      <c r="G202" s="2">
        <f t="shared" si="41"/>
        <v>688938.14285714284</v>
      </c>
      <c r="H202" s="2">
        <f t="shared" si="39"/>
        <v>100980524.84849918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2064251.2857142773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997268.97358942032</v>
      </c>
      <c r="Q202" s="2">
        <f t="shared" si="42"/>
        <v>700000</v>
      </c>
      <c r="R202" s="2">
        <f t="shared" si="40"/>
        <v>102903404.9723888</v>
      </c>
      <c r="S202" s="2">
        <f t="shared" si="17"/>
        <v>688938.14285714924</v>
      </c>
      <c r="T202" s="2">
        <f t="shared" si="18"/>
        <v>11061.857142857043</v>
      </c>
      <c r="U202" s="2">
        <f t="shared" si="19"/>
        <v>700000</v>
      </c>
      <c r="V202" s="2">
        <f t="shared" si="34"/>
        <v>43361714.097238481</v>
      </c>
      <c r="W202" s="2">
        <f t="shared" si="20"/>
        <v>640831.25354140997</v>
      </c>
      <c r="X202" s="2">
        <f t="shared" si="6"/>
        <v>59168.746458590031</v>
      </c>
      <c r="Y202" s="2">
        <f t="shared" si="37"/>
        <v>59541690.875150293</v>
      </c>
      <c r="Z202" s="2" t="str">
        <f t="shared" si="8"/>
        <v>HERE</v>
      </c>
      <c r="AA202" s="2">
        <f>IF(Z202="HERE",Y202,AA201+Graph!$G$1*1000)</f>
        <v>59541690.875150293</v>
      </c>
      <c r="AB202" s="2">
        <f t="shared" si="21"/>
        <v>59168.746458590031</v>
      </c>
      <c r="AC202" s="2">
        <f t="shared" si="38"/>
        <v>43361714.097238481</v>
      </c>
      <c r="AD202" s="3">
        <f t="shared" si="10"/>
        <v>52800000</v>
      </c>
      <c r="AE202" s="2">
        <f>IF(AE200&gt;=52800000,52800000,IF(AB181=Graph!G$1*1000,AE201+Graph!G$1*1000,AC202))</f>
        <v>43361714.097238481</v>
      </c>
      <c r="AF202" s="3">
        <f t="shared" si="11"/>
        <v>43361714.097238481</v>
      </c>
      <c r="AG202" s="3">
        <f t="shared" si="29"/>
        <v>49057363.208811514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132</v>
      </c>
      <c r="C203" s="7"/>
      <c r="D203" s="2" t="e">
        <f t="shared" si="12"/>
        <v>#N/A</v>
      </c>
      <c r="E203" s="2" t="e">
        <f t="shared" si="22"/>
        <v>#N/A</v>
      </c>
      <c r="F203" s="2">
        <v>982048.13109242916</v>
      </c>
      <c r="G203" s="2">
        <f t="shared" si="41"/>
        <v>688938.14285714284</v>
      </c>
      <c r="H203" s="2">
        <f t="shared" si="39"/>
        <v>101669462.99135633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2075313.1428571343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1001385.7503001094</v>
      </c>
      <c r="Q203" s="2">
        <f t="shared" si="42"/>
        <v>700000</v>
      </c>
      <c r="R203" s="2">
        <f t="shared" si="40"/>
        <v>103603404.9723888</v>
      </c>
      <c r="S203" s="2">
        <f t="shared" si="17"/>
        <v>688938.14285714924</v>
      </c>
      <c r="T203" s="2">
        <f t="shared" si="18"/>
        <v>11061.857142857043</v>
      </c>
      <c r="U203" s="2">
        <f t="shared" si="19"/>
        <v>700000</v>
      </c>
      <c r="V203" s="2">
        <f t="shared" si="34"/>
        <v>44006559.666986376</v>
      </c>
      <c r="W203" s="2">
        <f t="shared" si="20"/>
        <v>644845.569747895</v>
      </c>
      <c r="X203" s="2">
        <f t="shared" si="6"/>
        <v>55154.430252104998</v>
      </c>
      <c r="Y203" s="2">
        <f t="shared" si="37"/>
        <v>59596845.305402398</v>
      </c>
      <c r="Z203" s="2" t="str">
        <f t="shared" si="8"/>
        <v>HERE</v>
      </c>
      <c r="AA203" s="2">
        <f>IF(Z203="HERE",Y203,AA202+Graph!$G$1*1000)</f>
        <v>59596845.305402398</v>
      </c>
      <c r="AB203" s="2">
        <f t="shared" si="21"/>
        <v>55154.430252104998</v>
      </c>
      <c r="AC203" s="2">
        <f t="shared" si="38"/>
        <v>44006559.666986376</v>
      </c>
      <c r="AD203" s="3">
        <f t="shared" si="10"/>
        <v>52800000</v>
      </c>
      <c r="AE203" s="2">
        <f>IF(AE201&gt;=52800000,52800000,IF(AB182=Graph!G$1*1000,AE202+Graph!G$1*1000,AC203))</f>
        <v>44006559.666986376</v>
      </c>
      <c r="AF203" s="3">
        <f t="shared" si="11"/>
        <v>44006559.666986376</v>
      </c>
      <c r="AG203" s="3">
        <f t="shared" si="29"/>
        <v>49085390.4552821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133</v>
      </c>
      <c r="C204" s="7"/>
      <c r="D204" s="2" t="e">
        <f t="shared" si="12"/>
        <v>#N/A</v>
      </c>
      <c r="E204" s="2" t="e">
        <f t="shared" si="22"/>
        <v>#N/A</v>
      </c>
      <c r="F204" s="2">
        <v>986062.44729891419</v>
      </c>
      <c r="G204" s="2">
        <f t="shared" si="41"/>
        <v>688938.14285714284</v>
      </c>
      <c r="H204" s="2">
        <f t="shared" si="39"/>
        <v>102358401.13421348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2086374.9999999914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1005502.5270107985</v>
      </c>
      <c r="Q204" s="2">
        <f t="shared" si="42"/>
        <v>700000</v>
      </c>
      <c r="R204" s="2">
        <f t="shared" si="40"/>
        <v>104303404.9723888</v>
      </c>
      <c r="S204" s="2">
        <f t="shared" si="17"/>
        <v>688938.14285714924</v>
      </c>
      <c r="T204" s="2">
        <f t="shared" si="18"/>
        <v>11061.857142857043</v>
      </c>
      <c r="U204" s="2">
        <f t="shared" si="19"/>
        <v>700000</v>
      </c>
      <c r="V204" s="2">
        <f t="shared" si="34"/>
        <v>44655419.552940756</v>
      </c>
      <c r="W204" s="2">
        <f t="shared" si="20"/>
        <v>648859.88595438004</v>
      </c>
      <c r="X204" s="2">
        <f t="shared" si="6"/>
        <v>51140.114045619965</v>
      </c>
      <c r="Y204" s="2">
        <f t="shared" si="37"/>
        <v>59647985.419448018</v>
      </c>
      <c r="Z204" s="2" t="str">
        <f t="shared" si="8"/>
        <v>HERE</v>
      </c>
      <c r="AA204" s="2">
        <f>IF(Z204="HERE",Y204,AA203+Graph!$G$1*1000)</f>
        <v>59647985.419448018</v>
      </c>
      <c r="AB204" s="2">
        <f t="shared" si="21"/>
        <v>51140.114045619965</v>
      </c>
      <c r="AC204" s="2">
        <f t="shared" si="38"/>
        <v>44655419.552940756</v>
      </c>
      <c r="AD204" s="3">
        <f t="shared" si="10"/>
        <v>52800000</v>
      </c>
      <c r="AE204" s="2">
        <f>IF(AE202&gt;=52800000,52800000,IF(AB183=Graph!G$1*1000,AE203+Graph!G$1*1000,AC204))</f>
        <v>44655419.552940756</v>
      </c>
      <c r="AF204" s="3">
        <f t="shared" si="11"/>
        <v>44655419.552940756</v>
      </c>
      <c r="AG204" s="3">
        <f t="shared" si="29"/>
        <v>49113618.417563014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134</v>
      </c>
      <c r="C205" s="7"/>
      <c r="D205" s="2" t="e">
        <f t="shared" si="12"/>
        <v>#N/A</v>
      </c>
      <c r="E205" s="2" t="e">
        <f t="shared" si="22"/>
        <v>#N/A</v>
      </c>
      <c r="F205" s="2">
        <v>990076.76350539923</v>
      </c>
      <c r="G205" s="2">
        <f t="shared" si="41"/>
        <v>688938.14285714284</v>
      </c>
      <c r="H205" s="2">
        <f t="shared" si="39"/>
        <v>103047339.27707063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2097436.8571428484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1009619.3037214875</v>
      </c>
      <c r="Q205" s="2">
        <f t="shared" si="42"/>
        <v>700000</v>
      </c>
      <c r="R205" s="2">
        <f t="shared" si="40"/>
        <v>105003404.9723888</v>
      </c>
      <c r="S205" s="2">
        <f t="shared" si="17"/>
        <v>688938.14285714924</v>
      </c>
      <c r="T205" s="2">
        <f t="shared" si="18"/>
        <v>11061.857142857043</v>
      </c>
      <c r="U205" s="2">
        <f t="shared" si="19"/>
        <v>700000</v>
      </c>
      <c r="V205" s="2">
        <f t="shared" si="34"/>
        <v>45308293.755101621</v>
      </c>
      <c r="W205" s="2">
        <f t="shared" si="20"/>
        <v>652874.20216086507</v>
      </c>
      <c r="X205" s="2">
        <f t="shared" si="6"/>
        <v>47125.797839134932</v>
      </c>
      <c r="Y205" s="2">
        <f t="shared" si="37"/>
        <v>59695111.217287153</v>
      </c>
      <c r="Z205" s="2" t="str">
        <f t="shared" si="8"/>
        <v>HERE</v>
      </c>
      <c r="AA205" s="2">
        <f>IF(Z205="HERE",Y205,AA204+Graph!$G$1*1000)</f>
        <v>59695111.217287153</v>
      </c>
      <c r="AB205" s="2">
        <f t="shared" si="21"/>
        <v>47125.797839134932</v>
      </c>
      <c r="AC205" s="2">
        <f t="shared" si="38"/>
        <v>45308293.755101621</v>
      </c>
      <c r="AD205" s="3">
        <f t="shared" si="10"/>
        <v>52800000</v>
      </c>
      <c r="AE205" s="2">
        <f>IF(AE203&gt;=52800000,52800000,IF(AB184=Graph!G$1*1000,AE204+Graph!G$1*1000,AC205))</f>
        <v>45308293.755101621</v>
      </c>
      <c r="AF205" s="3">
        <f t="shared" si="11"/>
        <v>45308293.755101621</v>
      </c>
      <c r="AG205" s="3">
        <f t="shared" si="29"/>
        <v>49142047.095654249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135</v>
      </c>
      <c r="C206" s="7"/>
      <c r="D206" s="2" t="e">
        <f t="shared" si="12"/>
        <v>#N/A</v>
      </c>
      <c r="E206" s="2" t="e">
        <f t="shared" si="22"/>
        <v>#N/A</v>
      </c>
      <c r="F206" s="2">
        <v>994091.07971188426</v>
      </c>
      <c r="G206" s="2">
        <f t="shared" si="41"/>
        <v>688938.14285714284</v>
      </c>
      <c r="H206" s="2">
        <f t="shared" si="39"/>
        <v>103736277.41992778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2108498.7142857057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1013736.0804321766</v>
      </c>
      <c r="Q206" s="2">
        <f t="shared" si="42"/>
        <v>700000</v>
      </c>
      <c r="R206" s="2">
        <f t="shared" si="40"/>
        <v>105703404.9723888</v>
      </c>
      <c r="S206" s="2">
        <f t="shared" si="17"/>
        <v>688938.14285714924</v>
      </c>
      <c r="T206" s="2">
        <f t="shared" si="18"/>
        <v>11061.857142857276</v>
      </c>
      <c r="U206" s="2">
        <f t="shared" si="19"/>
        <v>700000</v>
      </c>
      <c r="V206" s="2">
        <f t="shared" si="34"/>
        <v>45965182.273468971</v>
      </c>
      <c r="W206" s="2">
        <f t="shared" si="20"/>
        <v>656888.5183673501</v>
      </c>
      <c r="X206" s="2">
        <f t="shared" si="6"/>
        <v>43111.481632649899</v>
      </c>
      <c r="Y206" s="2">
        <f t="shared" si="37"/>
        <v>59738222.698919803</v>
      </c>
      <c r="Z206" s="2" t="str">
        <f t="shared" si="8"/>
        <v>HERE</v>
      </c>
      <c r="AA206" s="2">
        <f>IF(Z206="HERE",Y206,AA205+Graph!$G$1*1000)</f>
        <v>59738222.698919803</v>
      </c>
      <c r="AB206" s="2">
        <f t="shared" si="21"/>
        <v>43111.481632649899</v>
      </c>
      <c r="AC206" s="2">
        <f t="shared" si="38"/>
        <v>45965182.273468971</v>
      </c>
      <c r="AD206" s="3">
        <f t="shared" si="10"/>
        <v>52800000</v>
      </c>
      <c r="AE206" s="2">
        <f>IF(AE204&gt;=52800000,52800000,IF(AB185=Graph!G$1*1000,AE205+Graph!G$1*1000,AC206))</f>
        <v>45965182.273468971</v>
      </c>
      <c r="AF206" s="3">
        <f t="shared" si="11"/>
        <v>45965182.273468971</v>
      </c>
      <c r="AG206" s="3">
        <f t="shared" si="29"/>
        <v>49170676.489555806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136</v>
      </c>
      <c r="C207" s="7"/>
      <c r="D207" s="2" t="e">
        <f t="shared" si="12"/>
        <v>#N/A</v>
      </c>
      <c r="E207" s="2" t="e">
        <f t="shared" si="22"/>
        <v>#N/A</v>
      </c>
      <c r="F207" s="2">
        <v>998105.39591836929</v>
      </c>
      <c r="G207" s="2">
        <f t="shared" si="41"/>
        <v>688938.14285714284</v>
      </c>
      <c r="H207" s="2">
        <f t="shared" si="39"/>
        <v>104425215.56278493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2119560.571428563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1017852.8571428657</v>
      </c>
      <c r="Q207" s="2">
        <f t="shared" si="42"/>
        <v>700000</v>
      </c>
      <c r="R207" s="2">
        <f t="shared" si="40"/>
        <v>106403404.9723888</v>
      </c>
      <c r="S207" s="2">
        <f t="shared" si="17"/>
        <v>688938.14285714924</v>
      </c>
      <c r="T207" s="2">
        <f t="shared" si="18"/>
        <v>11061.857142857276</v>
      </c>
      <c r="U207" s="2">
        <f t="shared" si="19"/>
        <v>700000</v>
      </c>
      <c r="V207" s="2">
        <f t="shared" si="34"/>
        <v>46626085.108042806</v>
      </c>
      <c r="W207" s="2">
        <f t="shared" si="20"/>
        <v>660902.83457383513</v>
      </c>
      <c r="X207" s="2">
        <f t="shared" si="6"/>
        <v>39097.165426164865</v>
      </c>
      <c r="Y207" s="2">
        <f t="shared" si="37"/>
        <v>59777319.864345968</v>
      </c>
      <c r="Z207" s="2" t="str">
        <f t="shared" si="8"/>
        <v>HERE</v>
      </c>
      <c r="AA207" s="2">
        <f>IF(Z207="HERE",Y207,AA206+Graph!$G$1*1000)</f>
        <v>59777319.864345968</v>
      </c>
      <c r="AB207" s="2">
        <f t="shared" si="21"/>
        <v>39097.165426164865</v>
      </c>
      <c r="AC207" s="2">
        <f t="shared" si="38"/>
        <v>46626085.108042806</v>
      </c>
      <c r="AD207" s="3">
        <f t="shared" si="10"/>
        <v>52800000</v>
      </c>
      <c r="AE207" s="2">
        <f>IF(AE205&gt;=52800000,52800000,IF(AB186=Graph!G$1*1000,AE206+Graph!G$1*1000,AC207))</f>
        <v>46626085.108042806</v>
      </c>
      <c r="AF207" s="3">
        <f t="shared" si="11"/>
        <v>46626085.108042806</v>
      </c>
      <c r="AG207" s="3">
        <f t="shared" si="29"/>
        <v>49199506.599267691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137</v>
      </c>
      <c r="C208" s="7"/>
      <c r="D208" s="2" t="e">
        <f t="shared" si="12"/>
        <v>#N/A</v>
      </c>
      <c r="E208" s="2" t="e">
        <f t="shared" si="22"/>
        <v>#N/A</v>
      </c>
      <c r="F208" s="2">
        <v>1002119.7121248543</v>
      </c>
      <c r="G208" s="2">
        <f t="shared" si="41"/>
        <v>688938.14285714284</v>
      </c>
      <c r="H208" s="2">
        <f t="shared" si="39"/>
        <v>105114153.70564207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2130622.4285714203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1021969.6338535249</v>
      </c>
      <c r="Q208" s="2">
        <f t="shared" si="42"/>
        <v>700000</v>
      </c>
      <c r="R208" s="2">
        <f t="shared" si="40"/>
        <v>107103404.9723888</v>
      </c>
      <c r="S208" s="2">
        <f t="shared" si="17"/>
        <v>688938.14285714924</v>
      </c>
      <c r="T208" s="2">
        <f t="shared" si="18"/>
        <v>11061.857142857276</v>
      </c>
      <c r="U208" s="2">
        <f t="shared" si="19"/>
        <v>700000</v>
      </c>
      <c r="V208" s="2">
        <f t="shared" si="34"/>
        <v>47291002.258823097</v>
      </c>
      <c r="W208" s="2">
        <f t="shared" si="20"/>
        <v>664917.15078029037</v>
      </c>
      <c r="X208" s="2">
        <f t="shared" si="6"/>
        <v>35082.849219709635</v>
      </c>
      <c r="Y208" s="2">
        <f t="shared" si="37"/>
        <v>59812402.713565677</v>
      </c>
      <c r="Z208" s="2" t="str">
        <f t="shared" si="8"/>
        <v>HERE</v>
      </c>
      <c r="AA208" s="2">
        <f>IF(Z208="HERE",Y208,AA207+Graph!$G$1*1000)</f>
        <v>59812402.713565677</v>
      </c>
      <c r="AB208" s="2">
        <f t="shared" si="21"/>
        <v>35082.849219709635</v>
      </c>
      <c r="AC208" s="2">
        <f t="shared" si="38"/>
        <v>47291002.258823097</v>
      </c>
      <c r="AD208" s="3">
        <f t="shared" si="10"/>
        <v>52800000</v>
      </c>
      <c r="AE208" s="2">
        <f>IF(AE206&gt;=52800000,52800000,IF(AB187=Graph!G$1*1000,AE207+Graph!G$1*1000,AC208))</f>
        <v>47291002.258823097</v>
      </c>
      <c r="AF208" s="3">
        <f t="shared" si="11"/>
        <v>47291002.258823097</v>
      </c>
      <c r="AG208" s="3">
        <f t="shared" si="29"/>
        <v>49228537.424789898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138</v>
      </c>
      <c r="C209" s="7"/>
      <c r="D209" s="2" t="e">
        <f t="shared" si="12"/>
        <v>#N/A</v>
      </c>
      <c r="E209" s="2" t="e">
        <f t="shared" si="22"/>
        <v>#N/A</v>
      </c>
      <c r="F209" s="2">
        <v>1006134.0283313096</v>
      </c>
      <c r="G209" s="2">
        <f t="shared" si="41"/>
        <v>688938.14285714284</v>
      </c>
      <c r="H209" s="2">
        <f t="shared" si="39"/>
        <v>105803091.84849922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2141684.2857142775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1026086.410564214</v>
      </c>
      <c r="Q209" s="2">
        <f t="shared" si="42"/>
        <v>700000</v>
      </c>
      <c r="R209" s="2">
        <f t="shared" si="40"/>
        <v>107803404.9723888</v>
      </c>
      <c r="S209" s="2">
        <f t="shared" si="17"/>
        <v>688938.14285714924</v>
      </c>
      <c r="T209" s="2">
        <f t="shared" si="18"/>
        <v>11061.857142857276</v>
      </c>
      <c r="U209" s="2">
        <f t="shared" si="19"/>
        <v>700000</v>
      </c>
      <c r="V209" s="2">
        <f t="shared" si="34"/>
        <v>47959933.725809872</v>
      </c>
      <c r="W209" s="2">
        <f t="shared" si="20"/>
        <v>668931.4669867754</v>
      </c>
      <c r="X209" s="2">
        <f t="shared" si="6"/>
        <v>31068.533013224602</v>
      </c>
      <c r="Y209" s="2">
        <f t="shared" si="37"/>
        <v>59843471.246578902</v>
      </c>
      <c r="Z209" s="2" t="str">
        <f t="shared" si="8"/>
        <v>HERE</v>
      </c>
      <c r="AA209" s="2">
        <f>IF(Z209="HERE",Y209,AA208+Graph!$G$1*1000)</f>
        <v>59843471.246578902</v>
      </c>
      <c r="AB209" s="2">
        <f t="shared" si="21"/>
        <v>31068.533013224602</v>
      </c>
      <c r="AC209" s="2">
        <f t="shared" si="38"/>
        <v>47959933.725809872</v>
      </c>
      <c r="AD209" s="3">
        <f t="shared" si="10"/>
        <v>52800000</v>
      </c>
      <c r="AE209" s="2">
        <f>IF(AE207&gt;=52800000,52800000,IF(AB188=Graph!G$1*1000,AE208+Graph!G$1*1000,AC209))</f>
        <v>47959933.725809872</v>
      </c>
      <c r="AF209" s="3">
        <f t="shared" si="11"/>
        <v>47959933.725809872</v>
      </c>
      <c r="AG209" s="3">
        <f t="shared" si="29"/>
        <v>49257768.966122434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139</v>
      </c>
      <c r="C210" s="7"/>
      <c r="D210" s="2" t="e">
        <f t="shared" si="12"/>
        <v>#N/A</v>
      </c>
      <c r="E210" s="2" t="e">
        <f t="shared" si="22"/>
        <v>#N/A</v>
      </c>
      <c r="F210" s="2">
        <v>1010148.3445377946</v>
      </c>
      <c r="G210" s="2">
        <f t="shared" si="41"/>
        <v>688938.14285714284</v>
      </c>
      <c r="H210" s="2">
        <f t="shared" si="39"/>
        <v>106492029.99135637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2152746.1428571348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1030203.1872749031</v>
      </c>
      <c r="Q210" s="2">
        <f t="shared" si="42"/>
        <v>700000</v>
      </c>
      <c r="R210" s="2">
        <f t="shared" si="40"/>
        <v>108503404.9723888</v>
      </c>
      <c r="S210" s="2">
        <f t="shared" si="17"/>
        <v>688938.14285714924</v>
      </c>
      <c r="T210" s="2">
        <f t="shared" si="18"/>
        <v>11061.857142857276</v>
      </c>
      <c r="U210" s="2">
        <f t="shared" si="19"/>
        <v>700000</v>
      </c>
      <c r="V210" s="2">
        <f t="shared" si="34"/>
        <v>48632879.509003133</v>
      </c>
      <c r="W210" s="2">
        <f t="shared" si="20"/>
        <v>672945.78319326043</v>
      </c>
      <c r="X210" s="2">
        <f t="shared" si="6"/>
        <v>27054.216806739569</v>
      </c>
      <c r="Y210" s="2">
        <f t="shared" si="37"/>
        <v>59870525.463385642</v>
      </c>
      <c r="Z210" s="2" t="str">
        <f t="shared" si="8"/>
        <v>HERE</v>
      </c>
      <c r="AA210" s="2">
        <f>IF(Z210="HERE",Y210,AA209+Graph!$G$1*1000)</f>
        <v>59870525.463385642</v>
      </c>
      <c r="AB210" s="2">
        <f t="shared" si="21"/>
        <v>27054.216806739569</v>
      </c>
      <c r="AC210" s="2">
        <f t="shared" si="38"/>
        <v>48632879.509003133</v>
      </c>
      <c r="AD210" s="3">
        <f t="shared" si="10"/>
        <v>52800000</v>
      </c>
      <c r="AE210" s="2">
        <f>IF(AE208&gt;=52800000,52800000,IF(AB189=Graph!G$1*1000,AE209+Graph!G$1*1000,AC210))</f>
        <v>48632879.509003133</v>
      </c>
      <c r="AF210" s="3">
        <f t="shared" si="11"/>
        <v>48632879.509003133</v>
      </c>
      <c r="AG210" s="3">
        <f t="shared" si="29"/>
        <v>49287201.22326529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140</v>
      </c>
      <c r="C211" s="7"/>
      <c r="D211" s="2" t="e">
        <f t="shared" si="12"/>
        <v>#N/A</v>
      </c>
      <c r="E211" s="2" t="e">
        <f t="shared" si="22"/>
        <v>#N/A</v>
      </c>
      <c r="F211" s="2">
        <v>1014162.6607442796</v>
      </c>
      <c r="G211" s="2">
        <f t="shared" si="41"/>
        <v>688938.14285714284</v>
      </c>
      <c r="H211" s="2">
        <f t="shared" si="39"/>
        <v>107180968.13421352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2163807.9999999921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1034319.9639855921</v>
      </c>
      <c r="Q211" s="2">
        <f t="shared" si="42"/>
        <v>700000</v>
      </c>
      <c r="R211" s="2">
        <f t="shared" si="40"/>
        <v>109203404.9723888</v>
      </c>
      <c r="S211" s="2">
        <f t="shared" si="17"/>
        <v>688938.14285714924</v>
      </c>
      <c r="T211" s="2">
        <f t="shared" si="18"/>
        <v>11061.857142857276</v>
      </c>
      <c r="U211" s="2">
        <f t="shared" si="19"/>
        <v>700000</v>
      </c>
      <c r="V211" s="2">
        <f t="shared" si="34"/>
        <v>49309839.608402878</v>
      </c>
      <c r="W211" s="2">
        <f t="shared" si="20"/>
        <v>676960.09939974546</v>
      </c>
      <c r="X211" s="2">
        <f t="shared" si="6"/>
        <v>23039.900600254536</v>
      </c>
      <c r="Y211" s="2">
        <f t="shared" si="37"/>
        <v>59893565.363985896</v>
      </c>
      <c r="Z211" s="2" t="str">
        <f t="shared" si="8"/>
        <v>HERE</v>
      </c>
      <c r="AA211" s="2">
        <f>IF(Z211="HERE",Y211,AA210+Graph!$G$1*1000)</f>
        <v>59893565.363985896</v>
      </c>
      <c r="AB211" s="2">
        <f t="shared" si="21"/>
        <v>23039.900600254536</v>
      </c>
      <c r="AC211" s="2">
        <f t="shared" si="38"/>
        <v>49309839.608402878</v>
      </c>
      <c r="AD211" s="3">
        <f t="shared" si="10"/>
        <v>52800000</v>
      </c>
      <c r="AE211" s="2">
        <f>IF(AE209&gt;=52800000,52800000,IF(AB190=Graph!G$1*1000,AE210+Graph!G$1*1000,AC211))</f>
        <v>49309839.608402878</v>
      </c>
      <c r="AF211" s="3">
        <f t="shared" si="11"/>
        <v>49309839.608402878</v>
      </c>
      <c r="AG211" s="3">
        <f t="shared" si="29"/>
        <v>49316834.196218468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141</v>
      </c>
      <c r="C212" s="7"/>
      <c r="D212" s="2" t="e">
        <f t="shared" si="12"/>
        <v>#N/A</v>
      </c>
      <c r="E212" s="2" t="e">
        <f t="shared" si="22"/>
        <v>#N/A</v>
      </c>
      <c r="F212" s="2">
        <v>1018176.9769507647</v>
      </c>
      <c r="G212" s="2">
        <f t="shared" si="41"/>
        <v>688938.14285714284</v>
      </c>
      <c r="H212" s="2">
        <f t="shared" si="39"/>
        <v>107869906.27707067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2174869.8571428494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1038436.7406962812</v>
      </c>
      <c r="Q212" s="2">
        <f t="shared" si="42"/>
        <v>700000</v>
      </c>
      <c r="R212" s="2">
        <f t="shared" si="40"/>
        <v>109903404.9723888</v>
      </c>
      <c r="S212" s="2">
        <f t="shared" si="17"/>
        <v>688938.14285714924</v>
      </c>
      <c r="T212" s="2">
        <f t="shared" si="18"/>
        <v>11061.857142857276</v>
      </c>
      <c r="U212" s="2">
        <f t="shared" si="19"/>
        <v>700000</v>
      </c>
      <c r="V212" s="2">
        <f t="shared" si="34"/>
        <v>49990814.024009109</v>
      </c>
      <c r="W212" s="2">
        <f t="shared" si="20"/>
        <v>680974.4156062305</v>
      </c>
      <c r="X212" s="2">
        <f t="shared" si="6"/>
        <v>19025.584393769503</v>
      </c>
      <c r="Y212" s="2">
        <f t="shared" si="37"/>
        <v>59912590.948379666</v>
      </c>
      <c r="Z212" s="2" t="str">
        <f t="shared" si="8"/>
        <v>HERE</v>
      </c>
      <c r="AA212" s="2">
        <f>IF(Z212="HERE",Y212,AA211+Graph!$G$1*1000)</f>
        <v>59912590.948379666</v>
      </c>
      <c r="AB212" s="2">
        <f t="shared" si="21"/>
        <v>19025.584393769503</v>
      </c>
      <c r="AC212" s="2">
        <f t="shared" si="38"/>
        <v>49990814.024009109</v>
      </c>
      <c r="AD212" s="3">
        <f t="shared" si="10"/>
        <v>52800000</v>
      </c>
      <c r="AE212" s="2">
        <f>IF(AE210&gt;=52800000,52800000,IF(AB191=Graph!G$1*1000,AE211+Graph!G$1*1000,AC212))</f>
        <v>49990814.024009109</v>
      </c>
      <c r="AF212" s="3">
        <f t="shared" si="11"/>
        <v>49990814.024009109</v>
      </c>
      <c r="AG212" s="3">
        <f t="shared" si="29"/>
        <v>49346667.884981975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142</v>
      </c>
      <c r="C213" s="7"/>
      <c r="D213" s="2" t="e">
        <f t="shared" si="12"/>
        <v>#N/A</v>
      </c>
      <c r="E213" s="2" t="e">
        <f t="shared" si="22"/>
        <v>#N/A</v>
      </c>
      <c r="F213" s="2">
        <v>1022191.2931572497</v>
      </c>
      <c r="G213" s="2">
        <f t="shared" si="41"/>
        <v>688938.14285714284</v>
      </c>
      <c r="H213" s="2">
        <f t="shared" si="39"/>
        <v>108558844.41992782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2185931.7142857066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1042553.5174069703</v>
      </c>
      <c r="Q213" s="2">
        <f t="shared" si="42"/>
        <v>700000</v>
      </c>
      <c r="R213" s="2">
        <f t="shared" si="40"/>
        <v>110603404.9723888</v>
      </c>
      <c r="S213" s="2">
        <f t="shared" si="17"/>
        <v>688938.14285714924</v>
      </c>
      <c r="T213" s="2">
        <f t="shared" si="18"/>
        <v>11061.857142857276</v>
      </c>
      <c r="U213" s="2">
        <f t="shared" si="19"/>
        <v>700000</v>
      </c>
      <c r="V213" s="2">
        <f t="shared" si="34"/>
        <v>50675802.755821824</v>
      </c>
      <c r="W213" s="2">
        <f t="shared" si="20"/>
        <v>684988.73181271553</v>
      </c>
      <c r="X213" s="2">
        <f t="shared" si="6"/>
        <v>15011.26818728447</v>
      </c>
      <c r="Y213" s="2">
        <f t="shared" si="37"/>
        <v>59927602.21656695</v>
      </c>
      <c r="Z213" s="2" t="str">
        <f t="shared" si="8"/>
        <v>HERE</v>
      </c>
      <c r="AA213" s="2">
        <f>IF(Z213="HERE",Y213,AA212+Graph!$G$1*1000)</f>
        <v>59927602.21656695</v>
      </c>
      <c r="AB213" s="2">
        <f t="shared" si="21"/>
        <v>15011.26818728447</v>
      </c>
      <c r="AC213" s="2">
        <f t="shared" si="38"/>
        <v>50675802.755821824</v>
      </c>
      <c r="AD213" s="3">
        <f t="shared" si="10"/>
        <v>52800000</v>
      </c>
      <c r="AE213" s="2">
        <f>IF(AE211&gt;=52800000,52800000,IF(AB192=Graph!G$1*1000,AE212+Graph!G$1*1000,AC213))</f>
        <v>50675802.755821824</v>
      </c>
      <c r="AF213" s="3">
        <f t="shared" si="11"/>
        <v>50675802.755821824</v>
      </c>
      <c r="AG213" s="3">
        <f t="shared" si="29"/>
        <v>49376702.289555803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143</v>
      </c>
      <c r="C214" s="7"/>
      <c r="D214" s="2" t="e">
        <f t="shared" si="12"/>
        <v>#N/A</v>
      </c>
      <c r="E214" s="2" t="e">
        <f t="shared" si="22"/>
        <v>#N/A</v>
      </c>
      <c r="F214" s="2">
        <v>1026205.6093637347</v>
      </c>
      <c r="G214" s="2">
        <f t="shared" si="41"/>
        <v>688938.14285714284</v>
      </c>
      <c r="H214" s="2">
        <f t="shared" si="39"/>
        <v>109247782.56278497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2196993.5714285639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1046670.2941176593</v>
      </c>
      <c r="Q214" s="2">
        <f t="shared" si="42"/>
        <v>700000</v>
      </c>
      <c r="R214" s="2">
        <f t="shared" si="40"/>
        <v>111303404.9723888</v>
      </c>
      <c r="S214" s="2">
        <f t="shared" si="17"/>
        <v>688938.14285714924</v>
      </c>
      <c r="T214" s="2">
        <f t="shared" si="18"/>
        <v>11061.857142857276</v>
      </c>
      <c r="U214" s="2">
        <f t="shared" si="19"/>
        <v>700000</v>
      </c>
      <c r="V214" s="2">
        <f t="shared" si="34"/>
        <v>51364805.803841025</v>
      </c>
      <c r="W214" s="2">
        <f t="shared" si="20"/>
        <v>689003.04801920056</v>
      </c>
      <c r="X214" s="2">
        <f t="shared" si="6"/>
        <v>10996.951980799437</v>
      </c>
      <c r="Y214" s="2">
        <f t="shared" si="37"/>
        <v>59938599.16854775</v>
      </c>
      <c r="Z214" s="2" t="str">
        <f t="shared" si="8"/>
        <v>HERE</v>
      </c>
      <c r="AA214" s="2">
        <f>IF(Z214="HERE",Y214,AA213+Graph!$G$1*1000)</f>
        <v>59938599.16854775</v>
      </c>
      <c r="AB214" s="2">
        <f t="shared" si="21"/>
        <v>10996.951980799437</v>
      </c>
      <c r="AC214" s="2">
        <f t="shared" si="38"/>
        <v>51364805.803841025</v>
      </c>
      <c r="AD214" s="3">
        <f t="shared" si="10"/>
        <v>52800000</v>
      </c>
      <c r="AE214" s="2">
        <f>IF(AE212&gt;=52800000,52800000,IF(AB193=Graph!G$1*1000,AE213+Graph!G$1*1000,AC214))</f>
        <v>51364805.803841025</v>
      </c>
      <c r="AF214" s="3">
        <f t="shared" si="11"/>
        <v>51364805.803841025</v>
      </c>
      <c r="AG214" s="3">
        <f t="shared" si="29"/>
        <v>49406937.40993996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144</v>
      </c>
      <c r="C215" s="7"/>
      <c r="D215" s="2" t="e">
        <f t="shared" si="12"/>
        <v>#N/A</v>
      </c>
      <c r="E215" s="2" t="e">
        <f t="shared" si="22"/>
        <v>#N/A</v>
      </c>
      <c r="F215" s="2">
        <v>1030219.9255702198</v>
      </c>
      <c r="G215" s="2">
        <f t="shared" si="41"/>
        <v>688938.14285714284</v>
      </c>
      <c r="H215" s="2">
        <f t="shared" si="39"/>
        <v>109936720.70564212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2208055.4285714212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1050787.0708283186</v>
      </c>
      <c r="Q215" s="2">
        <f t="shared" si="42"/>
        <v>700000</v>
      </c>
      <c r="R215" s="2">
        <f t="shared" si="40"/>
        <v>112003404.9723888</v>
      </c>
      <c r="S215" s="2">
        <f t="shared" si="17"/>
        <v>688938.14285714924</v>
      </c>
      <c r="T215" s="2">
        <f t="shared" si="18"/>
        <v>11061.857142857276</v>
      </c>
      <c r="U215" s="2">
        <f t="shared" si="19"/>
        <v>700000</v>
      </c>
      <c r="V215" s="2">
        <f t="shared" si="34"/>
        <v>52057823.16806671</v>
      </c>
      <c r="W215" s="2">
        <f t="shared" si="20"/>
        <v>693017.3642256856</v>
      </c>
      <c r="X215" s="2">
        <f t="shared" si="6"/>
        <v>6982.6357743144035</v>
      </c>
      <c r="Y215" s="2">
        <f t="shared" si="37"/>
        <v>59945581.804322064</v>
      </c>
      <c r="Z215" s="2" t="str">
        <f t="shared" si="8"/>
        <v>HERE</v>
      </c>
      <c r="AA215" s="2">
        <f>IF(Z215="HERE",Y215,AA214+Graph!$G$1*1000)</f>
        <v>59945581.804322064</v>
      </c>
      <c r="AB215" s="2">
        <f t="shared" si="21"/>
        <v>6982.6357743144035</v>
      </c>
      <c r="AC215" s="2">
        <f t="shared" si="38"/>
        <v>52057823.16806671</v>
      </c>
      <c r="AD215" s="3">
        <f t="shared" si="10"/>
        <v>52800000</v>
      </c>
      <c r="AE215" s="2">
        <f>IF(AE213&gt;=52800000,52800000,IF(AB194=Graph!G$1*1000,AE214+Graph!G$1*1000,AC215))</f>
        <v>52057823.16806671</v>
      </c>
      <c r="AF215" s="3">
        <f t="shared" si="11"/>
        <v>52057823.16806671</v>
      </c>
      <c r="AG215" s="3">
        <f t="shared" si="29"/>
        <v>49437373.246134438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145</v>
      </c>
      <c r="C216" s="7"/>
      <c r="D216" s="2" t="e">
        <f t="shared" si="12"/>
        <v>#N/A</v>
      </c>
      <c r="E216" s="2" t="e">
        <f t="shared" si="22"/>
        <v>#N/A</v>
      </c>
      <c r="F216" s="2">
        <v>1034234.2417767048</v>
      </c>
      <c r="G216" s="2">
        <f t="shared" si="41"/>
        <v>688938.14285714284</v>
      </c>
      <c r="H216" s="2">
        <f t="shared" si="39"/>
        <v>110625658.84849927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2219117.2857142785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1054903.8475390077</v>
      </c>
      <c r="Q216" s="2">
        <f t="shared" si="42"/>
        <v>700000</v>
      </c>
      <c r="R216" s="2">
        <f t="shared" si="40"/>
        <v>112703404.9723888</v>
      </c>
      <c r="S216" s="2">
        <f t="shared" si="17"/>
        <v>688938.14285714924</v>
      </c>
      <c r="T216" s="2">
        <f t="shared" si="18"/>
        <v>11061.857142857276</v>
      </c>
      <c r="U216" s="2">
        <f t="shared" si="19"/>
        <v>700000</v>
      </c>
      <c r="V216" s="2">
        <f t="shared" si="34"/>
        <v>52754854.848498881</v>
      </c>
      <c r="W216" s="2">
        <f t="shared" si="20"/>
        <v>697031.68043217063</v>
      </c>
      <c r="X216" s="2">
        <f t="shared" si="6"/>
        <v>2968.3195678293705</v>
      </c>
      <c r="Y216" s="2">
        <f t="shared" si="37"/>
        <v>59948550.123889893</v>
      </c>
      <c r="Z216" s="2" t="str">
        <f t="shared" si="8"/>
        <v>HERE</v>
      </c>
      <c r="AA216" s="2">
        <f>IF(Z216="HERE",Y216,AA215+Graph!$G$1*1000)</f>
        <v>59948550.123889893</v>
      </c>
      <c r="AB216" s="2">
        <f t="shared" si="21"/>
        <v>2968.3195678293705</v>
      </c>
      <c r="AC216" s="2">
        <f t="shared" si="38"/>
        <v>52754854.848498881</v>
      </c>
      <c r="AD216" s="3">
        <f t="shared" si="10"/>
        <v>52800000</v>
      </c>
      <c r="AE216" s="2">
        <f>IF(AE214&gt;=52800000,52800000,IF(AB195=Graph!G$1*1000,AE215+Graph!G$1*1000,AC216))</f>
        <v>52754854.848498881</v>
      </c>
      <c r="AF216" s="3">
        <f t="shared" si="11"/>
        <v>52754854.848498881</v>
      </c>
      <c r="AG216" s="3">
        <f t="shared" si="29"/>
        <v>49468009.798139237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146</v>
      </c>
      <c r="C217" s="7"/>
      <c r="D217" s="2" t="e">
        <f t="shared" si="12"/>
        <v>#N/A</v>
      </c>
      <c r="E217" s="2" t="e">
        <f t="shared" si="22"/>
        <v>#N/A</v>
      </c>
      <c r="F217" s="2">
        <v>1038248.5579831898</v>
      </c>
      <c r="G217" s="2">
        <f t="shared" si="41"/>
        <v>688938.14285714284</v>
      </c>
      <c r="H217" s="2">
        <f t="shared" si="39"/>
        <v>111314596.99135642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2230179.1428571357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1059020.6242496967</v>
      </c>
      <c r="Q217" s="2">
        <f t="shared" si="42"/>
        <v>700000</v>
      </c>
      <c r="R217" s="2">
        <f t="shared" si="40"/>
        <v>113403404.9723888</v>
      </c>
      <c r="S217" s="2">
        <f t="shared" si="17"/>
        <v>688938.14285714924</v>
      </c>
      <c r="T217" s="2">
        <f t="shared" si="18"/>
        <v>11061.857142857276</v>
      </c>
      <c r="U217" s="2">
        <f t="shared" si="19"/>
        <v>700000</v>
      </c>
      <c r="V217" s="2">
        <f t="shared" si="34"/>
        <v>53443792.991356023</v>
      </c>
      <c r="W217" s="2">
        <f t="shared" si="20"/>
        <v>688938.14285714179</v>
      </c>
      <c r="X217" s="2">
        <f t="shared" si="6"/>
        <v>11061.857142858207</v>
      </c>
      <c r="Y217" s="2">
        <f t="shared" si="37"/>
        <v>59959611.981032752</v>
      </c>
      <c r="Z217" s="2" t="str">
        <f t="shared" si="8"/>
        <v>HERE</v>
      </c>
      <c r="AA217" s="2">
        <f>IF(Z217="HERE",Y217,AA216+Graph!$G$1*1000)</f>
        <v>59959611.981032752</v>
      </c>
      <c r="AB217" s="2">
        <f t="shared" si="21"/>
        <v>11061.857142858207</v>
      </c>
      <c r="AC217" s="2">
        <f t="shared" si="38"/>
        <v>53443792.991356023</v>
      </c>
      <c r="AD217" s="3">
        <f t="shared" si="10"/>
        <v>52800000</v>
      </c>
      <c r="AE217" s="2">
        <f>IF(AE215&gt;=52800000,52800000,IF(AB196=Graph!G$1*1000,AE216+Graph!G$1*1000,AC217))</f>
        <v>53443792.991356023</v>
      </c>
      <c r="AF217" s="3">
        <f t="shared" si="11"/>
        <v>52800000</v>
      </c>
      <c r="AG217" s="3">
        <f t="shared" si="29"/>
        <v>49498847.065954365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147</v>
      </c>
      <c r="C218" s="7"/>
      <c r="D218" s="2" t="e">
        <f t="shared" si="12"/>
        <v>#N/A</v>
      </c>
      <c r="E218" s="2" t="e">
        <f t="shared" si="22"/>
        <v>#N/A</v>
      </c>
      <c r="F218" s="2">
        <v>1042262.8741896749</v>
      </c>
      <c r="G218" s="2">
        <f t="shared" si="41"/>
        <v>688938.14285714284</v>
      </c>
      <c r="H218" s="2">
        <f t="shared" si="39"/>
        <v>112003535.13421357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2241240.999999993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1063137.4009603858</v>
      </c>
      <c r="Q218" s="2">
        <f t="shared" si="42"/>
        <v>700000</v>
      </c>
      <c r="R218" s="2">
        <f t="shared" si="40"/>
        <v>114103404.9723888</v>
      </c>
      <c r="S218" s="2">
        <f t="shared" si="17"/>
        <v>688938.14285714924</v>
      </c>
      <c r="T218" s="2">
        <f t="shared" si="18"/>
        <v>11061.857142857276</v>
      </c>
      <c r="U218" s="2">
        <f t="shared" si="19"/>
        <v>700000</v>
      </c>
      <c r="V218" s="2">
        <f t="shared" si="34"/>
        <v>54132731.134213164</v>
      </c>
      <c r="W218" s="2">
        <f t="shared" si="20"/>
        <v>688938.14285714179</v>
      </c>
      <c r="X218" s="2">
        <f t="shared" si="6"/>
        <v>11061.857142858207</v>
      </c>
      <c r="Y218" s="2">
        <f t="shared" si="37"/>
        <v>59970673.83817561</v>
      </c>
      <c r="Z218" s="2" t="str">
        <f t="shared" si="8"/>
        <v>HERE</v>
      </c>
      <c r="AA218" s="2">
        <f>IF(Z218="HERE",Y218,AA217+Graph!$G$1*1000)</f>
        <v>59970673.83817561</v>
      </c>
      <c r="AB218" s="2">
        <f t="shared" si="21"/>
        <v>11061.857142858207</v>
      </c>
      <c r="AC218" s="2">
        <f t="shared" si="38"/>
        <v>54132731.134213164</v>
      </c>
      <c r="AD218" s="3">
        <f t="shared" si="10"/>
        <v>52800000</v>
      </c>
      <c r="AE218" s="2">
        <f>IF(AE216&gt;=52800000,52800000,IF(AB197=Graph!G$1*1000,AE217+Graph!G$1*1000,AC218))</f>
        <v>54132731.134213164</v>
      </c>
      <c r="AF218" s="3">
        <f t="shared" si="11"/>
        <v>52800000</v>
      </c>
      <c r="AG218" s="3">
        <f t="shared" si="29"/>
        <v>49529885.049579814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148</v>
      </c>
      <c r="C219" s="7"/>
      <c r="D219" s="2" t="e">
        <f t="shared" si="12"/>
        <v>#N/A</v>
      </c>
      <c r="E219" s="2" t="e">
        <f t="shared" si="22"/>
        <v>#N/A</v>
      </c>
      <c r="F219" s="2">
        <v>1046277.1903961599</v>
      </c>
      <c r="G219" s="2">
        <f t="shared" si="41"/>
        <v>688938.14285714284</v>
      </c>
      <c r="H219" s="2">
        <f t="shared" si="39"/>
        <v>112692473.27707072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2252302.8571428503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1067254.1776710749</v>
      </c>
      <c r="Q219" s="2">
        <f t="shared" si="42"/>
        <v>700000</v>
      </c>
      <c r="R219" s="2">
        <f t="shared" si="40"/>
        <v>114803404.9723888</v>
      </c>
      <c r="S219" s="2">
        <f t="shared" si="17"/>
        <v>688938.14285714924</v>
      </c>
      <c r="T219" s="2">
        <f t="shared" si="18"/>
        <v>11061.857142857276</v>
      </c>
      <c r="U219" s="2">
        <f t="shared" si="19"/>
        <v>700000</v>
      </c>
      <c r="V219" s="2">
        <f t="shared" si="34"/>
        <v>54821669.277070306</v>
      </c>
      <c r="W219" s="2">
        <f t="shared" si="20"/>
        <v>688938.14285714179</v>
      </c>
      <c r="X219" s="2">
        <f t="shared" si="6"/>
        <v>11061.857142858207</v>
      </c>
      <c r="Y219" s="2">
        <f t="shared" si="37"/>
        <v>59981735.695318468</v>
      </c>
      <c r="Z219" s="2" t="str">
        <f t="shared" si="8"/>
        <v>HERE</v>
      </c>
      <c r="AA219" s="2">
        <f>IF(Z219="HERE",Y219,AA218+Graph!$G$1*1000)</f>
        <v>59981735.695318468</v>
      </c>
      <c r="AB219" s="2">
        <f t="shared" si="21"/>
        <v>11061.857142858207</v>
      </c>
      <c r="AC219" s="2">
        <f t="shared" si="38"/>
        <v>54821669.277070306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49561123.749015585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149</v>
      </c>
      <c r="C220" s="7"/>
      <c r="D220" s="2" t="e">
        <f t="shared" si="12"/>
        <v>#N/A</v>
      </c>
      <c r="E220" s="2" t="e">
        <f t="shared" si="22"/>
        <v>#N/A</v>
      </c>
      <c r="F220" s="2">
        <v>1050291.5066026449</v>
      </c>
      <c r="G220" s="2">
        <f t="shared" si="41"/>
        <v>688938.14285714284</v>
      </c>
      <c r="H220" s="2">
        <f t="shared" si="39"/>
        <v>113381411.41992787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2263364.7142857076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1071370.9543817639</v>
      </c>
      <c r="Q220" s="2">
        <f t="shared" si="42"/>
        <v>700000</v>
      </c>
      <c r="R220" s="2">
        <f t="shared" si="40"/>
        <v>115503404.9723888</v>
      </c>
      <c r="S220" s="2">
        <f t="shared" si="17"/>
        <v>688938.14285714924</v>
      </c>
      <c r="T220" s="2">
        <f t="shared" si="18"/>
        <v>11061.857142857276</v>
      </c>
      <c r="U220" s="2">
        <f t="shared" si="19"/>
        <v>700000</v>
      </c>
      <c r="V220" s="2">
        <f t="shared" si="34"/>
        <v>55510607.419927448</v>
      </c>
      <c r="W220" s="2">
        <f t="shared" si="20"/>
        <v>688938.14285714179</v>
      </c>
      <c r="X220" s="2">
        <f t="shared" si="6"/>
        <v>11061.857142858207</v>
      </c>
      <c r="Y220" s="2">
        <f t="shared" si="37"/>
        <v>59992797.552461326</v>
      </c>
      <c r="Z220" s="2" t="str">
        <f t="shared" si="8"/>
        <v>HERE</v>
      </c>
      <c r="AA220" s="2">
        <f>IF(Z220="HERE",Y220,AA219+Graph!$G$1*1000)</f>
        <v>59992797.552461326</v>
      </c>
      <c r="AB220" s="2">
        <f t="shared" si="21"/>
        <v>11061.857142858207</v>
      </c>
      <c r="AC220" s="2">
        <f t="shared" si="38"/>
        <v>55510607.419927448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49592563.164261684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150</v>
      </c>
      <c r="C221" s="7"/>
      <c r="D221" s="2" t="e">
        <f t="shared" si="12"/>
        <v>#N/A</v>
      </c>
      <c r="E221" s="2" t="e">
        <f t="shared" si="22"/>
        <v>#N/A</v>
      </c>
      <c r="F221" s="2">
        <v>1054305.82280913</v>
      </c>
      <c r="G221" s="2">
        <f t="shared" si="41"/>
        <v>688938.14285714284</v>
      </c>
      <c r="H221" s="2">
        <f t="shared" si="39"/>
        <v>114070349.56278501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2274426.5714285648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1075487.7310924232</v>
      </c>
      <c r="Q221" s="2">
        <f t="shared" si="42"/>
        <v>700000</v>
      </c>
      <c r="R221" s="2">
        <f t="shared" si="40"/>
        <v>116203404.9723888</v>
      </c>
      <c r="S221" s="2">
        <f t="shared" si="17"/>
        <v>688938.14285714924</v>
      </c>
      <c r="T221" s="2">
        <f t="shared" si="18"/>
        <v>11061.857142857276</v>
      </c>
      <c r="U221" s="2">
        <f t="shared" si="19"/>
        <v>700000</v>
      </c>
      <c r="V221" s="2">
        <f t="shared" si="34"/>
        <v>56199545.56278459</v>
      </c>
      <c r="W221" s="2">
        <f t="shared" si="20"/>
        <v>688938.14285714179</v>
      </c>
      <c r="X221" s="2">
        <f t="shared" si="6"/>
        <v>11061.857142858207</v>
      </c>
      <c r="Y221" s="2">
        <f t="shared" si="37"/>
        <v>60003859.409604184</v>
      </c>
      <c r="Z221" s="2" t="str">
        <f t="shared" si="8"/>
        <v>HERE</v>
      </c>
      <c r="AA221" s="2">
        <f>IF(Z221="HERE",Y221,AA220+Graph!$G$1*1000)</f>
        <v>60003859.409604184</v>
      </c>
      <c r="AB221" s="2">
        <f t="shared" si="21"/>
        <v>11061.857142858207</v>
      </c>
      <c r="AC221" s="2">
        <f t="shared" si="38"/>
        <v>56199545.56278459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49624203.295318104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151</v>
      </c>
      <c r="C222" s="7"/>
      <c r="D222" s="2" t="e">
        <f t="shared" si="12"/>
        <v>#N/A</v>
      </c>
      <c r="E222" s="2" t="e">
        <f t="shared" si="22"/>
        <v>#N/A</v>
      </c>
      <c r="F222" s="2">
        <v>1058320.1390155852</v>
      </c>
      <c r="G222" s="2">
        <f t="shared" si="41"/>
        <v>688938.14285714284</v>
      </c>
      <c r="H222" s="2">
        <f t="shared" si="39"/>
        <v>114759287.70564216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2285488.4285714221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1079604.5078031123</v>
      </c>
      <c r="Q222" s="2">
        <f t="shared" si="42"/>
        <v>700000</v>
      </c>
      <c r="R222" s="2">
        <f t="shared" si="40"/>
        <v>116903404.9723888</v>
      </c>
      <c r="S222" s="2">
        <f t="shared" si="17"/>
        <v>688938.14285714924</v>
      </c>
      <c r="T222" s="2">
        <f t="shared" si="18"/>
        <v>11061.857142857276</v>
      </c>
      <c r="U222" s="2">
        <f t="shared" si="19"/>
        <v>700000</v>
      </c>
      <c r="V222" s="2">
        <f t="shared" si="34"/>
        <v>56888483.705641732</v>
      </c>
      <c r="W222" s="2">
        <f t="shared" si="20"/>
        <v>688938.14285714179</v>
      </c>
      <c r="X222" s="2">
        <f t="shared" si="6"/>
        <v>11061.857142858207</v>
      </c>
      <c r="Y222" s="2">
        <f t="shared" si="37"/>
        <v>60014921.266747043</v>
      </c>
      <c r="Z222" s="2" t="str">
        <f t="shared" si="8"/>
        <v>HERE</v>
      </c>
      <c r="AA222" s="2">
        <f>IF(Z222="HERE",Y222,AA221+Graph!$G$1*1000)</f>
        <v>60014921.266747043</v>
      </c>
      <c r="AB222" s="2">
        <f t="shared" si="21"/>
        <v>11061.857142858207</v>
      </c>
      <c r="AC222" s="2">
        <f t="shared" si="38"/>
        <v>56888483.705641732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49656044.142184854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152</v>
      </c>
      <c r="C223" s="7"/>
      <c r="D223" s="2" t="e">
        <f t="shared" si="12"/>
        <v>#N/A</v>
      </c>
      <c r="E223" s="2" t="e">
        <f t="shared" si="22"/>
        <v>#N/A</v>
      </c>
      <c r="F223" s="2">
        <v>1062334.4552220702</v>
      </c>
      <c r="G223" s="2">
        <f t="shared" si="41"/>
        <v>688938.14285714284</v>
      </c>
      <c r="H223" s="2">
        <f t="shared" si="39"/>
        <v>115448225.84849931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2296550.2857142794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1083721.2845138013</v>
      </c>
      <c r="Q223" s="2">
        <f t="shared" si="42"/>
        <v>700000</v>
      </c>
      <c r="R223" s="2">
        <f t="shared" si="40"/>
        <v>117603404.9723888</v>
      </c>
      <c r="S223" s="2">
        <f t="shared" si="17"/>
        <v>688938.14285714924</v>
      </c>
      <c r="T223" s="2">
        <f t="shared" si="18"/>
        <v>11061.857142857276</v>
      </c>
      <c r="U223" s="2">
        <f t="shared" si="19"/>
        <v>700000</v>
      </c>
      <c r="V223" s="2">
        <f t="shared" si="34"/>
        <v>57577421.848498873</v>
      </c>
      <c r="W223" s="2">
        <f t="shared" si="20"/>
        <v>688938.14285714179</v>
      </c>
      <c r="X223" s="2">
        <f t="shared" si="6"/>
        <v>11061.857142858207</v>
      </c>
      <c r="Y223" s="2">
        <f t="shared" ref="Y223:Y286" si="43">IF(COUNT($C224)=0,IF(COUNT($C223)=1,C223,SUM(Y222+X223)),C223)</f>
        <v>60025983.123889901</v>
      </c>
      <c r="Z223" s="2" t="str">
        <f t="shared" si="8"/>
        <v>HERE</v>
      </c>
      <c r="AA223" s="2">
        <f>IF(Z223="HERE",Y223,AA222+Graph!$G$1*1000)</f>
        <v>60025983.123889901</v>
      </c>
      <c r="AB223" s="2">
        <f t="shared" si="21"/>
        <v>11061.857142858207</v>
      </c>
      <c r="AC223" s="2">
        <f t="shared" ref="AC223:AC286" si="44">IF(Z224="HERE",V223,AC222)</f>
        <v>57577421.848498873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49688085.704861924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153</v>
      </c>
      <c r="C224" s="7"/>
      <c r="D224" s="2" t="e">
        <f t="shared" si="12"/>
        <v>#N/A</v>
      </c>
      <c r="E224" s="2" t="e">
        <f t="shared" si="22"/>
        <v>#N/A</v>
      </c>
      <c r="F224" s="2">
        <v>1066348.7714285553</v>
      </c>
      <c r="G224" s="2">
        <f t="shared" si="41"/>
        <v>688938.14285714284</v>
      </c>
      <c r="H224" s="2">
        <f t="shared" ref="H224:H287" si="45">IF(COUNT($C225)=0,IF(COUNT($C224)=1,C224,SUM(H223+G224)),C224)</f>
        <v>116137163.99135646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2307612.1428571367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1087838.0612244904</v>
      </c>
      <c r="Q224" s="2">
        <f t="shared" si="42"/>
        <v>700000</v>
      </c>
      <c r="R224" s="2">
        <f t="shared" ref="R224:R287" si="46">IF(COUNT($C225)=0,IF(COUNT($C224)=1,M224,SUM(R223+Q224)),M224)</f>
        <v>118303404.9723888</v>
      </c>
      <c r="S224" s="2">
        <f t="shared" si="17"/>
        <v>688938.14285714924</v>
      </c>
      <c r="T224" s="2">
        <f t="shared" si="18"/>
        <v>11061.857142857276</v>
      </c>
      <c r="U224" s="2">
        <f t="shared" si="19"/>
        <v>700000</v>
      </c>
      <c r="V224" s="2">
        <f t="shared" si="34"/>
        <v>58266359.991356015</v>
      </c>
      <c r="W224" s="2">
        <f t="shared" si="20"/>
        <v>688938.14285714179</v>
      </c>
      <c r="X224" s="2">
        <f t="shared" si="6"/>
        <v>11061.857142858207</v>
      </c>
      <c r="Y224" s="2">
        <f t="shared" si="43"/>
        <v>60037044.981032759</v>
      </c>
      <c r="Z224" s="2" t="str">
        <f t="shared" si="8"/>
        <v>HERE</v>
      </c>
      <c r="AA224" s="2">
        <f>IF(Z224="HERE",Y224,AA223+Graph!$G$1*1000)</f>
        <v>60037044.981032759</v>
      </c>
      <c r="AB224" s="2">
        <f t="shared" si="21"/>
        <v>11061.857142858207</v>
      </c>
      <c r="AC224" s="2">
        <f t="shared" si="44"/>
        <v>58266359.991356015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49720327.983349316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154</v>
      </c>
      <c r="C225" s="7"/>
      <c r="D225" s="2" t="e">
        <f t="shared" si="12"/>
        <v>#N/A</v>
      </c>
      <c r="E225" s="2" t="e">
        <f t="shared" si="22"/>
        <v>#N/A</v>
      </c>
      <c r="F225" s="2">
        <v>1070363.0876350403</v>
      </c>
      <c r="G225" s="2">
        <f t="shared" si="41"/>
        <v>688938.14285714284</v>
      </c>
      <c r="H225" s="2">
        <f t="shared" si="45"/>
        <v>116826102.13421361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2318673.9999999939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1091954.8379351795</v>
      </c>
      <c r="Q225" s="2">
        <f t="shared" si="42"/>
        <v>700000</v>
      </c>
      <c r="R225" s="2">
        <f t="shared" si="46"/>
        <v>119003404.9723888</v>
      </c>
      <c r="S225" s="2">
        <f t="shared" si="17"/>
        <v>688938.14285714924</v>
      </c>
      <c r="T225" s="2">
        <f t="shared" si="18"/>
        <v>11061.857142857276</v>
      </c>
      <c r="U225" s="2">
        <f t="shared" si="19"/>
        <v>700000</v>
      </c>
      <c r="V225" s="2">
        <f t="shared" si="34"/>
        <v>58955298.134213157</v>
      </c>
      <c r="W225" s="2">
        <f t="shared" si="20"/>
        <v>688938.14285714179</v>
      </c>
      <c r="X225" s="2">
        <f t="shared" si="6"/>
        <v>11061.857142858207</v>
      </c>
      <c r="Y225" s="2">
        <f t="shared" si="43"/>
        <v>60048106.838175617</v>
      </c>
      <c r="Z225" s="2" t="str">
        <f t="shared" si="8"/>
        <v>HERE</v>
      </c>
      <c r="AA225" s="2">
        <f>IF(Z225="HERE",Y225,AA224+Graph!$G$1*1000)</f>
        <v>60048106.838175617</v>
      </c>
      <c r="AB225" s="2">
        <f t="shared" si="21"/>
        <v>11061.857142858207</v>
      </c>
      <c r="AC225" s="2">
        <f t="shared" si="44"/>
        <v>58955298.134213157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49752770.977647036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155</v>
      </c>
      <c r="C226" s="7"/>
      <c r="D226" s="2" t="e">
        <f t="shared" si="12"/>
        <v>#N/A</v>
      </c>
      <c r="E226" s="2" t="e">
        <f t="shared" si="22"/>
        <v>#N/A</v>
      </c>
      <c r="F226" s="2">
        <v>1074377.4038415253</v>
      </c>
      <c r="G226" s="2">
        <f t="shared" si="41"/>
        <v>688938.14285714284</v>
      </c>
      <c r="H226" s="2">
        <f t="shared" si="45"/>
        <v>117515040.27707076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2329735.8571428512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1096071.6146458685</v>
      </c>
      <c r="Q226" s="2">
        <f t="shared" si="42"/>
        <v>700000</v>
      </c>
      <c r="R226" s="2">
        <f t="shared" si="46"/>
        <v>119703404.9723888</v>
      </c>
      <c r="S226" s="2">
        <f t="shared" si="17"/>
        <v>688938.14285714924</v>
      </c>
      <c r="T226" s="2">
        <f t="shared" si="18"/>
        <v>11061.857142857276</v>
      </c>
      <c r="U226" s="2">
        <f t="shared" si="19"/>
        <v>700000</v>
      </c>
      <c r="V226" s="2">
        <f t="shared" si="34"/>
        <v>59644236.277070299</v>
      </c>
      <c r="W226" s="2">
        <f t="shared" si="20"/>
        <v>688938.14285714179</v>
      </c>
      <c r="X226" s="2">
        <f t="shared" si="6"/>
        <v>11061.857142858207</v>
      </c>
      <c r="Y226" s="2">
        <f t="shared" si="43"/>
        <v>60059168.695318475</v>
      </c>
      <c r="Z226" s="2" t="str">
        <f t="shared" si="8"/>
        <v>HERE</v>
      </c>
      <c r="AA226" s="2">
        <f>IF(Z226="HERE",Y226,AA225+Graph!$G$1*1000)</f>
        <v>60059168.695318475</v>
      </c>
      <c r="AB226" s="2">
        <f t="shared" si="21"/>
        <v>11061.857142858207</v>
      </c>
      <c r="AC226" s="2">
        <f t="shared" si="44"/>
        <v>58955298.134213157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49785414.687755078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156</v>
      </c>
      <c r="C227" s="7"/>
      <c r="D227" s="2" t="e">
        <f t="shared" si="12"/>
        <v>#N/A</v>
      </c>
      <c r="E227" s="2" t="e">
        <f t="shared" si="22"/>
        <v>#N/A</v>
      </c>
      <c r="F227" s="2">
        <v>1078391.7200480103</v>
      </c>
      <c r="G227" s="2">
        <f t="shared" si="41"/>
        <v>688938.14285714284</v>
      </c>
      <c r="H227" s="2">
        <f t="shared" si="45"/>
        <v>118203978.41992791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2340797.7142857085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1100188.3913565278</v>
      </c>
      <c r="Q227" s="2">
        <f t="shared" si="42"/>
        <v>700000</v>
      </c>
      <c r="R227" s="2">
        <f t="shared" si="46"/>
        <v>120403404.9723888</v>
      </c>
      <c r="S227" s="2">
        <f t="shared" si="17"/>
        <v>688938.14285714924</v>
      </c>
      <c r="T227" s="2">
        <f t="shared" si="18"/>
        <v>11061.857142857276</v>
      </c>
      <c r="U227" s="2">
        <f t="shared" si="19"/>
        <v>700000</v>
      </c>
      <c r="V227" s="2">
        <f t="shared" si="34"/>
        <v>60333174.419927441</v>
      </c>
      <c r="W227" s="2">
        <f t="shared" si="20"/>
        <v>688938.14285714179</v>
      </c>
      <c r="X227" s="2">
        <f t="shared" si="6"/>
        <v>11061.857142858207</v>
      </c>
      <c r="Y227" s="2">
        <f t="shared" si="43"/>
        <v>60070230.552461334</v>
      </c>
      <c r="Z227" s="2" t="str">
        <f t="shared" si="8"/>
        <v>MEEP</v>
      </c>
      <c r="AA227" s="2">
        <f>IF(Z227="HERE",Y227,AA226+Graph!$G$1*1000)</f>
        <v>60479168.695318475</v>
      </c>
      <c r="AB227" s="2">
        <f t="shared" si="21"/>
        <v>420000</v>
      </c>
      <c r="AC227" s="2">
        <f t="shared" si="44"/>
        <v>58955298.134213157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49818259.113673449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157</v>
      </c>
      <c r="C228" s="7"/>
      <c r="D228" s="2" t="e">
        <f t="shared" si="12"/>
        <v>#N/A</v>
      </c>
      <c r="E228" s="2" t="e">
        <f t="shared" si="22"/>
        <v>#N/A</v>
      </c>
      <c r="F228" s="2">
        <v>1082406.0362544954</v>
      </c>
      <c r="G228" s="2">
        <f t="shared" si="41"/>
        <v>688938.14285714284</v>
      </c>
      <c r="H228" s="2">
        <f t="shared" si="45"/>
        <v>118892916.56278506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2351859.5714285658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1104305.1680672169</v>
      </c>
      <c r="Q228" s="2">
        <f t="shared" si="42"/>
        <v>700000</v>
      </c>
      <c r="R228" s="2">
        <f t="shared" si="46"/>
        <v>121103404.9723888</v>
      </c>
      <c r="S228" s="2">
        <f t="shared" si="17"/>
        <v>688938.14285714924</v>
      </c>
      <c r="T228" s="2">
        <f t="shared" si="18"/>
        <v>11061.857142857276</v>
      </c>
      <c r="U228" s="2">
        <f t="shared" si="19"/>
        <v>700000</v>
      </c>
      <c r="V228" s="2">
        <f t="shared" si="34"/>
        <v>61022112.562784582</v>
      </c>
      <c r="W228" s="2">
        <f t="shared" si="20"/>
        <v>688938.14285714179</v>
      </c>
      <c r="X228" s="2">
        <f t="shared" si="6"/>
        <v>11061.857142858207</v>
      </c>
      <c r="Y228" s="2">
        <f t="shared" si="43"/>
        <v>60081292.409604192</v>
      </c>
      <c r="Z228" s="2" t="str">
        <f t="shared" si="8"/>
        <v>MEEP</v>
      </c>
      <c r="AA228" s="2">
        <f>IF(Z228="HERE",Y228,AA227+Graph!$G$1*1000)</f>
        <v>60899168.695318475</v>
      </c>
      <c r="AB228" s="2">
        <f t="shared" si="21"/>
        <v>420000</v>
      </c>
      <c r="AC228" s="2">
        <f t="shared" si="44"/>
        <v>58955298.134213157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49851304.25540214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158</v>
      </c>
      <c r="C229" s="7"/>
      <c r="D229" s="2" t="e">
        <f t="shared" si="12"/>
        <v>#N/A</v>
      </c>
      <c r="E229" s="2" t="e">
        <f t="shared" si="22"/>
        <v>#N/A</v>
      </c>
      <c r="F229" s="2">
        <v>1086420.3524609804</v>
      </c>
      <c r="G229" s="2">
        <f t="shared" si="41"/>
        <v>688938.14285714284</v>
      </c>
      <c r="H229" s="2">
        <f t="shared" si="45"/>
        <v>119581854.70564221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2362921.4285714231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1108421.9447779059</v>
      </c>
      <c r="Q229" s="2">
        <f t="shared" si="42"/>
        <v>700000</v>
      </c>
      <c r="R229" s="2">
        <f t="shared" si="46"/>
        <v>121803404.9723888</v>
      </c>
      <c r="S229" s="2">
        <f t="shared" si="17"/>
        <v>688938.14285714924</v>
      </c>
      <c r="T229" s="2">
        <f t="shared" si="18"/>
        <v>11061.857142857276</v>
      </c>
      <c r="U229" s="2">
        <f t="shared" si="19"/>
        <v>700000</v>
      </c>
      <c r="V229" s="2">
        <f t="shared" si="34"/>
        <v>61711050.705641724</v>
      </c>
      <c r="W229" s="2">
        <f t="shared" si="20"/>
        <v>688938.14285714179</v>
      </c>
      <c r="X229" s="2">
        <f t="shared" si="6"/>
        <v>11061.857142858207</v>
      </c>
      <c r="Y229" s="2">
        <f t="shared" si="43"/>
        <v>60092354.26674705</v>
      </c>
      <c r="Z229" s="2" t="str">
        <f t="shared" si="8"/>
        <v>MEEP</v>
      </c>
      <c r="AA229" s="2">
        <f>IF(Z229="HERE",Y229,AA228+Graph!$G$1*1000)</f>
        <v>61319168.695318475</v>
      </c>
      <c r="AB229" s="2">
        <f t="shared" si="21"/>
        <v>420000</v>
      </c>
      <c r="AC229" s="2">
        <f t="shared" si="44"/>
        <v>58955298.134213157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49884550.112941153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159</v>
      </c>
      <c r="C230" s="7"/>
      <c r="D230" s="2" t="e">
        <f t="shared" si="12"/>
        <v>#N/A</v>
      </c>
      <c r="E230" s="2" t="e">
        <f t="shared" si="22"/>
        <v>#N/A</v>
      </c>
      <c r="F230" s="2">
        <v>1090434.6686674654</v>
      </c>
      <c r="G230" s="2">
        <f t="shared" ref="G230:G293" si="47">IF(F230&gt;700000,$AK$31*1000,F230)</f>
        <v>688938.14285714284</v>
      </c>
      <c r="H230" s="2">
        <f t="shared" si="45"/>
        <v>120270792.84849936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2373983.2857142803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1112538.721488595</v>
      </c>
      <c r="Q230" s="2">
        <f t="shared" ref="Q230:Q293" si="48">IF(P230&gt;700000,700000,P230)</f>
        <v>700000</v>
      </c>
      <c r="R230" s="2">
        <f t="shared" si="46"/>
        <v>122503404.9723888</v>
      </c>
      <c r="S230" s="2">
        <f t="shared" si="17"/>
        <v>688938.14285714924</v>
      </c>
      <c r="T230" s="2">
        <f t="shared" si="18"/>
        <v>11061.857142857276</v>
      </c>
      <c r="U230" s="2">
        <f t="shared" si="19"/>
        <v>700000</v>
      </c>
      <c r="V230" s="2">
        <f t="shared" si="34"/>
        <v>62399988.848498866</v>
      </c>
      <c r="W230" s="2">
        <f t="shared" si="20"/>
        <v>688938.14285714179</v>
      </c>
      <c r="X230" s="2">
        <f t="shared" si="6"/>
        <v>11061.857142858207</v>
      </c>
      <c r="Y230" s="2">
        <f t="shared" si="43"/>
        <v>60103416.123889908</v>
      </c>
      <c r="Z230" s="2" t="str">
        <f t="shared" si="8"/>
        <v>MEEP</v>
      </c>
      <c r="AA230" s="2">
        <f>IF(Z230="HERE",Y230,AA229+Graph!$G$1*1000)</f>
        <v>61739168.695318475</v>
      </c>
      <c r="AB230" s="2">
        <f t="shared" si="21"/>
        <v>420000</v>
      </c>
      <c r="AC230" s="2">
        <f t="shared" si="44"/>
        <v>58955298.134213157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49917996.686290495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160</v>
      </c>
      <c r="C231" s="7"/>
      <c r="D231" s="2" t="e">
        <f t="shared" si="12"/>
        <v>#N/A</v>
      </c>
      <c r="E231" s="2" t="e">
        <f t="shared" si="22"/>
        <v>#N/A</v>
      </c>
      <c r="F231" s="2">
        <v>1094448.9848739505</v>
      </c>
      <c r="G231" s="2">
        <f t="shared" si="47"/>
        <v>688938.14285714284</v>
      </c>
      <c r="H231" s="2">
        <f t="shared" si="45"/>
        <v>120959730.99135651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2385045.1428571376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1116655.4981992841</v>
      </c>
      <c r="Q231" s="2">
        <f t="shared" si="48"/>
        <v>700000</v>
      </c>
      <c r="R231" s="2">
        <f t="shared" si="46"/>
        <v>123203404.9723888</v>
      </c>
      <c r="S231" s="2">
        <f t="shared" si="17"/>
        <v>688938.14285714924</v>
      </c>
      <c r="T231" s="2">
        <f t="shared" si="18"/>
        <v>11061.857142857276</v>
      </c>
      <c r="U231" s="2">
        <f t="shared" si="19"/>
        <v>700000</v>
      </c>
      <c r="V231" s="2">
        <f t="shared" si="34"/>
        <v>63088926.991356008</v>
      </c>
      <c r="W231" s="2">
        <f t="shared" si="20"/>
        <v>688938.14285714179</v>
      </c>
      <c r="X231" s="2">
        <f t="shared" si="6"/>
        <v>11061.857142858207</v>
      </c>
      <c r="Y231" s="2">
        <f t="shared" si="43"/>
        <v>60114477.981032766</v>
      </c>
      <c r="Z231" s="2" t="str">
        <f t="shared" si="8"/>
        <v>MEEP</v>
      </c>
      <c r="AA231" s="2">
        <f>IF(Z231="HERE",Y231,AA230+Graph!$G$1*1000)</f>
        <v>62159168.695318475</v>
      </c>
      <c r="AB231" s="2">
        <f t="shared" si="21"/>
        <v>420000</v>
      </c>
      <c r="AC231" s="2">
        <f t="shared" si="44"/>
        <v>58955298.134213157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49951643.975450158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161</v>
      </c>
      <c r="C232" s="7"/>
      <c r="D232" s="2" t="e">
        <f t="shared" si="12"/>
        <v>#N/A</v>
      </c>
      <c r="E232" s="2" t="e">
        <f t="shared" si="22"/>
        <v>#N/A</v>
      </c>
      <c r="F232" s="2">
        <v>1098463.3010804355</v>
      </c>
      <c r="G232" s="2">
        <f t="shared" si="47"/>
        <v>688938.14285714284</v>
      </c>
      <c r="H232" s="2">
        <f t="shared" si="45"/>
        <v>121648669.13421366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2396106.9999999949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1120772.2749099731</v>
      </c>
      <c r="Q232" s="2">
        <f t="shared" si="48"/>
        <v>700000</v>
      </c>
      <c r="R232" s="2">
        <f t="shared" si="46"/>
        <v>123903404.9723888</v>
      </c>
      <c r="S232" s="2">
        <f t="shared" si="17"/>
        <v>688938.14285714924</v>
      </c>
      <c r="T232" s="2">
        <f t="shared" si="18"/>
        <v>11061.857142857276</v>
      </c>
      <c r="U232" s="2">
        <f t="shared" si="19"/>
        <v>700000</v>
      </c>
      <c r="V232" s="2">
        <f t="shared" si="34"/>
        <v>63777865.13421315</v>
      </c>
      <c r="W232" s="2">
        <f t="shared" si="20"/>
        <v>688938.14285714179</v>
      </c>
      <c r="X232" s="2">
        <f t="shared" si="6"/>
        <v>11061.857142858207</v>
      </c>
      <c r="Y232" s="2">
        <f t="shared" si="43"/>
        <v>60125539.838175625</v>
      </c>
      <c r="Z232" s="2" t="str">
        <f t="shared" si="8"/>
        <v>MEEP</v>
      </c>
      <c r="AA232" s="2">
        <f>IF(Z232="HERE",Y232,AA231+Graph!$G$1*1000)</f>
        <v>62579168.695318475</v>
      </c>
      <c r="AB232" s="2">
        <f t="shared" si="21"/>
        <v>420000</v>
      </c>
      <c r="AC232" s="2">
        <f t="shared" si="44"/>
        <v>58955298.134213157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49985491.980420142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162</v>
      </c>
      <c r="C233" s="7"/>
      <c r="D233" s="2" t="e">
        <f t="shared" si="12"/>
        <v>#N/A</v>
      </c>
      <c r="E233" s="2" t="e">
        <f t="shared" si="22"/>
        <v>#N/A</v>
      </c>
      <c r="F233" s="2">
        <v>1102477.6172869205</v>
      </c>
      <c r="G233" s="2">
        <f t="shared" si="47"/>
        <v>688938.14285714284</v>
      </c>
      <c r="H233" s="2">
        <f t="shared" si="45"/>
        <v>122337607.27707081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2407168.8571428522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1124889.0516206324</v>
      </c>
      <c r="Q233" s="2">
        <f t="shared" si="48"/>
        <v>700000</v>
      </c>
      <c r="R233" s="2">
        <f t="shared" si="46"/>
        <v>124603404.9723888</v>
      </c>
      <c r="S233" s="2">
        <f t="shared" si="17"/>
        <v>688938.14285714924</v>
      </c>
      <c r="T233" s="2">
        <f t="shared" si="18"/>
        <v>11061.857142857276</v>
      </c>
      <c r="U233" s="2">
        <f t="shared" si="19"/>
        <v>700000</v>
      </c>
      <c r="V233" s="2">
        <f t="shared" si="34"/>
        <v>64466803.277070291</v>
      </c>
      <c r="W233" s="2">
        <f t="shared" si="20"/>
        <v>688938.14285714179</v>
      </c>
      <c r="X233" s="2">
        <f t="shared" si="6"/>
        <v>11061.857142858207</v>
      </c>
      <c r="Y233" s="2">
        <f t="shared" si="43"/>
        <v>60136601.695318483</v>
      </c>
      <c r="Z233" s="2" t="str">
        <f t="shared" si="8"/>
        <v>MEEP</v>
      </c>
      <c r="AA233" s="2">
        <f>IF(Z233="HERE",Y233,AA232+Graph!$G$1*1000)</f>
        <v>62999168.695318475</v>
      </c>
      <c r="AB233" s="2">
        <f t="shared" si="21"/>
        <v>420000</v>
      </c>
      <c r="AC233" s="2">
        <f t="shared" si="44"/>
        <v>58955298.134213157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50019540.701200455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163</v>
      </c>
      <c r="C234" s="7"/>
      <c r="D234" s="2" t="e">
        <f t="shared" si="12"/>
        <v>#N/A</v>
      </c>
      <c r="E234" s="2" t="e">
        <f t="shared" si="22"/>
        <v>#N/A</v>
      </c>
      <c r="F234" s="2">
        <v>1106491.9334933758</v>
      </c>
      <c r="G234" s="2">
        <f t="shared" si="47"/>
        <v>688938.14285714284</v>
      </c>
      <c r="H234" s="2">
        <f t="shared" si="45"/>
        <v>123026545.41992795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2418230.7142857094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1129005.8283313215</v>
      </c>
      <c r="Q234" s="2">
        <f t="shared" si="48"/>
        <v>700000</v>
      </c>
      <c r="R234" s="2">
        <f t="shared" si="46"/>
        <v>125303404.9723888</v>
      </c>
      <c r="S234" s="2">
        <f t="shared" si="17"/>
        <v>688938.14285714924</v>
      </c>
      <c r="T234" s="2">
        <f t="shared" si="18"/>
        <v>11061.857142857276</v>
      </c>
      <c r="U234" s="2">
        <f t="shared" si="19"/>
        <v>700000</v>
      </c>
      <c r="V234" s="2">
        <f t="shared" si="34"/>
        <v>65155741.419927433</v>
      </c>
      <c r="W234" s="2">
        <f t="shared" si="20"/>
        <v>688938.14285714179</v>
      </c>
      <c r="X234" s="2">
        <f t="shared" si="6"/>
        <v>11061.857142858207</v>
      </c>
      <c r="Y234" s="2">
        <f t="shared" si="43"/>
        <v>60147663.552461341</v>
      </c>
      <c r="Z234" s="2" t="str">
        <f t="shared" si="8"/>
        <v>MEEP</v>
      </c>
      <c r="AA234" s="2">
        <f>IF(Z234="HERE",Y234,AA233+Graph!$G$1*1000)</f>
        <v>63419168.695318475</v>
      </c>
      <c r="AB234" s="2">
        <f t="shared" si="21"/>
        <v>420000</v>
      </c>
      <c r="AC234" s="2">
        <f t="shared" si="44"/>
        <v>58955298.134213157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50053790.13779109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164</v>
      </c>
      <c r="C235" s="7"/>
      <c r="D235" s="2" t="e">
        <f t="shared" si="12"/>
        <v>#N/A</v>
      </c>
      <c r="E235" s="2" t="e">
        <f t="shared" si="22"/>
        <v>#N/A</v>
      </c>
      <c r="F235" s="2">
        <v>1110506.2496998608</v>
      </c>
      <c r="G235" s="2">
        <f t="shared" si="47"/>
        <v>688938.14285714284</v>
      </c>
      <c r="H235" s="2">
        <f t="shared" si="45"/>
        <v>123715483.5627851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2429292.5714285667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1133122.6050420105</v>
      </c>
      <c r="Q235" s="2">
        <f t="shared" si="48"/>
        <v>700000</v>
      </c>
      <c r="R235" s="2">
        <f t="shared" si="46"/>
        <v>126003404.9723888</v>
      </c>
      <c r="S235" s="2">
        <f t="shared" si="17"/>
        <v>688938.14285714924</v>
      </c>
      <c r="T235" s="2">
        <f t="shared" si="18"/>
        <v>11061.857142857276</v>
      </c>
      <c r="U235" s="2">
        <f t="shared" si="19"/>
        <v>700000</v>
      </c>
      <c r="V235" s="2">
        <f t="shared" si="34"/>
        <v>65844679.562784575</v>
      </c>
      <c r="W235" s="2">
        <f t="shared" si="20"/>
        <v>688938.14285714179</v>
      </c>
      <c r="X235" s="2">
        <f t="shared" si="6"/>
        <v>11061.857142858207</v>
      </c>
      <c r="Y235" s="2">
        <f t="shared" si="43"/>
        <v>60158725.409604199</v>
      </c>
      <c r="Z235" s="2" t="str">
        <f t="shared" si="8"/>
        <v>MEEP</v>
      </c>
      <c r="AA235" s="2">
        <f>IF(Z235="HERE",Y235,AA234+Graph!$G$1*1000)</f>
        <v>63839168.695318475</v>
      </c>
      <c r="AB235" s="2">
        <f t="shared" si="21"/>
        <v>420000</v>
      </c>
      <c r="AC235" s="2">
        <f t="shared" si="44"/>
        <v>58955298.134213157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50088240.290192053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165</v>
      </c>
      <c r="C236" s="7"/>
      <c r="D236" s="2" t="e">
        <f t="shared" si="12"/>
        <v>#N/A</v>
      </c>
      <c r="E236" s="2" t="e">
        <f t="shared" si="22"/>
        <v>#N/A</v>
      </c>
      <c r="F236" s="2">
        <v>1114520.5659063458</v>
      </c>
      <c r="G236" s="2">
        <f t="shared" si="47"/>
        <v>688938.14285714284</v>
      </c>
      <c r="H236" s="2">
        <f t="shared" si="45"/>
        <v>124404421.70564225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2440354.428571424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1137239.3817526996</v>
      </c>
      <c r="Q236" s="2">
        <f t="shared" si="48"/>
        <v>700000</v>
      </c>
      <c r="R236" s="2">
        <f t="shared" si="46"/>
        <v>126703404.9723888</v>
      </c>
      <c r="S236" s="2">
        <f t="shared" si="17"/>
        <v>688938.14285714924</v>
      </c>
      <c r="T236" s="2">
        <f t="shared" si="18"/>
        <v>11061.857142857276</v>
      </c>
      <c r="U236" s="2">
        <f t="shared" si="19"/>
        <v>700000</v>
      </c>
      <c r="V236" s="2">
        <f t="shared" si="34"/>
        <v>66533617.705641717</v>
      </c>
      <c r="W236" s="2">
        <f t="shared" si="20"/>
        <v>688938.14285714179</v>
      </c>
      <c r="X236" s="2">
        <f t="shared" si="6"/>
        <v>11061.857142858207</v>
      </c>
      <c r="Y236" s="2">
        <f t="shared" si="43"/>
        <v>60169787.266747057</v>
      </c>
      <c r="Z236" s="2" t="str">
        <f t="shared" si="8"/>
        <v>MEEP</v>
      </c>
      <c r="AA236" s="2">
        <f>IF(Z236="HERE",Y236,AA235+Graph!$G$1*1000)</f>
        <v>64259168.695318475</v>
      </c>
      <c r="AB236" s="2">
        <f t="shared" si="21"/>
        <v>420000</v>
      </c>
      <c r="AC236" s="2">
        <f t="shared" si="44"/>
        <v>58955298.134213157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50122891.158403337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166</v>
      </c>
      <c r="C237" s="7"/>
      <c r="D237" s="2" t="e">
        <f t="shared" si="12"/>
        <v>#N/A</v>
      </c>
      <c r="E237" s="2" t="e">
        <f t="shared" si="22"/>
        <v>#N/A</v>
      </c>
      <c r="F237" s="2">
        <v>1118534.8821128309</v>
      </c>
      <c r="G237" s="2">
        <f t="shared" si="47"/>
        <v>688938.14285714284</v>
      </c>
      <c r="H237" s="2">
        <f t="shared" si="45"/>
        <v>125093359.8484994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2451416.2857142813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1141356.1584633887</v>
      </c>
      <c r="Q237" s="2">
        <f t="shared" si="48"/>
        <v>700000</v>
      </c>
      <c r="R237" s="2">
        <f t="shared" si="46"/>
        <v>127403404.9723888</v>
      </c>
      <c r="S237" s="2">
        <f t="shared" si="17"/>
        <v>688938.14285714924</v>
      </c>
      <c r="T237" s="2">
        <f t="shared" si="18"/>
        <v>11061.857142857276</v>
      </c>
      <c r="U237" s="2">
        <f t="shared" si="19"/>
        <v>700000</v>
      </c>
      <c r="V237" s="2">
        <f t="shared" si="34"/>
        <v>67222555.848498866</v>
      </c>
      <c r="W237" s="2">
        <f t="shared" si="20"/>
        <v>688938.14285714924</v>
      </c>
      <c r="X237" s="2">
        <f t="shared" si="6"/>
        <v>11061.857142850757</v>
      </c>
      <c r="Y237" s="2">
        <f t="shared" si="43"/>
        <v>60180849.123889908</v>
      </c>
      <c r="Z237" s="2" t="str">
        <f t="shared" si="8"/>
        <v>MEEP</v>
      </c>
      <c r="AA237" s="2">
        <f>IF(Z237="HERE",Y237,AA236+Graph!$G$1*1000)</f>
        <v>64679168.695318475</v>
      </c>
      <c r="AB237" s="2">
        <f t="shared" si="21"/>
        <v>420000</v>
      </c>
      <c r="AC237" s="2">
        <f t="shared" si="44"/>
        <v>58955298.134213157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50157742.742424943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167</v>
      </c>
      <c r="C238" s="7"/>
      <c r="D238" s="2" t="e">
        <f t="shared" si="12"/>
        <v>#N/A</v>
      </c>
      <c r="E238" s="2" t="e">
        <f t="shared" si="22"/>
        <v>#N/A</v>
      </c>
      <c r="F238" s="2">
        <v>1122549.1983193159</v>
      </c>
      <c r="G238" s="2">
        <f t="shared" si="47"/>
        <v>688938.14285714284</v>
      </c>
      <c r="H238" s="2">
        <f t="shared" si="45"/>
        <v>125782297.99135655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2462478.1428571385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1145472.9351740777</v>
      </c>
      <c r="Q238" s="2">
        <f t="shared" si="48"/>
        <v>700000</v>
      </c>
      <c r="R238" s="2">
        <f t="shared" si="46"/>
        <v>128103404.9723888</v>
      </c>
      <c r="S238" s="2">
        <f t="shared" si="17"/>
        <v>688938.14285714924</v>
      </c>
      <c r="T238" s="2">
        <f t="shared" si="18"/>
        <v>11061.857142857276</v>
      </c>
      <c r="U238" s="2">
        <f t="shared" si="19"/>
        <v>700000</v>
      </c>
      <c r="V238" s="2">
        <f t="shared" si="34"/>
        <v>67911493.991356015</v>
      </c>
      <c r="W238" s="2">
        <f t="shared" si="20"/>
        <v>688938.14285714924</v>
      </c>
      <c r="X238" s="2">
        <f t="shared" si="6"/>
        <v>11061.857142850757</v>
      </c>
      <c r="Y238" s="2">
        <f t="shared" si="43"/>
        <v>60191910.981032759</v>
      </c>
      <c r="Z238" s="2" t="str">
        <f t="shared" si="8"/>
        <v>MEEP</v>
      </c>
      <c r="AA238" s="2">
        <f>IF(Z238="HERE",Y238,AA237+Graph!$G$1*1000)</f>
        <v>65099168.695318475</v>
      </c>
      <c r="AB238" s="2">
        <f t="shared" si="21"/>
        <v>420000</v>
      </c>
      <c r="AC238" s="2">
        <f t="shared" si="44"/>
        <v>58955298.134213157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168</v>
      </c>
      <c r="C239" s="7"/>
      <c r="D239" s="2" t="e">
        <f t="shared" si="12"/>
        <v>#N/A</v>
      </c>
      <c r="E239" s="2" t="e">
        <f t="shared" si="22"/>
        <v>#N/A</v>
      </c>
      <c r="F239" s="2">
        <v>1126563.5145258009</v>
      </c>
      <c r="G239" s="2">
        <f t="shared" si="47"/>
        <v>688938.14285714284</v>
      </c>
      <c r="H239" s="2">
        <f t="shared" si="45"/>
        <v>126471236.1342137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2473539.9999999958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1149589.711884737</v>
      </c>
      <c r="Q239" s="2">
        <f t="shared" si="48"/>
        <v>700000</v>
      </c>
      <c r="R239" s="2">
        <f t="shared" si="46"/>
        <v>128803404.9723888</v>
      </c>
      <c r="S239" s="2">
        <f t="shared" si="17"/>
        <v>688938.14285714924</v>
      </c>
      <c r="T239" s="2">
        <f t="shared" si="18"/>
        <v>11061.857142857276</v>
      </c>
      <c r="U239" s="2">
        <f t="shared" si="19"/>
        <v>700000</v>
      </c>
      <c r="V239" s="2">
        <f t="shared" si="34"/>
        <v>68600432.134213164</v>
      </c>
      <c r="W239" s="2">
        <f t="shared" si="20"/>
        <v>688938.14285714924</v>
      </c>
      <c r="X239" s="2">
        <f t="shared" si="6"/>
        <v>11061.857142850757</v>
      </c>
      <c r="Y239" s="2">
        <f t="shared" si="43"/>
        <v>60202972.83817561</v>
      </c>
      <c r="Z239" s="2" t="str">
        <f t="shared" si="8"/>
        <v>MEEP</v>
      </c>
      <c r="AA239" s="2">
        <f>IF(Z239="HERE",Y239,AA238+Graph!$G$1*1000)</f>
        <v>65519168.695318475</v>
      </c>
      <c r="AB239" s="2">
        <f t="shared" si="21"/>
        <v>420000</v>
      </c>
      <c r="AC239" s="2">
        <f t="shared" si="44"/>
        <v>58955298.134213157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169</v>
      </c>
      <c r="C240" s="7"/>
      <c r="D240" s="2" t="e">
        <f t="shared" si="12"/>
        <v>#N/A</v>
      </c>
      <c r="E240" s="2" t="e">
        <f t="shared" si="22"/>
        <v>#N/A</v>
      </c>
      <c r="F240" s="2">
        <v>1130577.830732286</v>
      </c>
      <c r="G240" s="2">
        <f t="shared" si="47"/>
        <v>688938.14285714284</v>
      </c>
      <c r="H240" s="2">
        <f t="shared" si="45"/>
        <v>127160174.27707085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2484601.8571428531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1153706.4885954261</v>
      </c>
      <c r="Q240" s="2">
        <f t="shared" si="48"/>
        <v>700000</v>
      </c>
      <c r="R240" s="2">
        <f t="shared" si="46"/>
        <v>129503404.9723888</v>
      </c>
      <c r="S240" s="2">
        <f t="shared" si="17"/>
        <v>688938.14285714924</v>
      </c>
      <c r="T240" s="2">
        <f t="shared" si="18"/>
        <v>11061.857142857276</v>
      </c>
      <c r="U240" s="2">
        <f t="shared" si="19"/>
        <v>700000</v>
      </c>
      <c r="V240" s="2">
        <f t="shared" si="34"/>
        <v>69289370.277070314</v>
      </c>
      <c r="W240" s="2">
        <f t="shared" si="20"/>
        <v>688938.14285714924</v>
      </c>
      <c r="X240" s="2">
        <f t="shared" si="6"/>
        <v>11061.857142850757</v>
      </c>
      <c r="Y240" s="2">
        <f t="shared" si="43"/>
        <v>60214034.69531846</v>
      </c>
      <c r="Z240" s="2" t="str">
        <f t="shared" si="8"/>
        <v>MEEP</v>
      </c>
      <c r="AA240" s="2">
        <f>IF(Z240="HERE",Y240,AA239+Graph!$G$1*1000)</f>
        <v>65939168.695318475</v>
      </c>
      <c r="AB240" s="2">
        <f t="shared" si="21"/>
        <v>420000</v>
      </c>
      <c r="AC240" s="2">
        <f t="shared" si="44"/>
        <v>58955298.134213157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170</v>
      </c>
      <c r="C241" s="7"/>
      <c r="D241" s="2" t="e">
        <f t="shared" si="12"/>
        <v>#N/A</v>
      </c>
      <c r="E241" s="2" t="e">
        <f t="shared" si="22"/>
        <v>#N/A</v>
      </c>
      <c r="F241" s="2">
        <v>1134592.146938771</v>
      </c>
      <c r="G241" s="2">
        <f t="shared" si="47"/>
        <v>688938.14285714284</v>
      </c>
      <c r="H241" s="2">
        <f t="shared" si="45"/>
        <v>127849112.419928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2495663.7142857104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1157823.2653061152</v>
      </c>
      <c r="Q241" s="2">
        <f t="shared" si="48"/>
        <v>700000</v>
      </c>
      <c r="R241" s="2">
        <f t="shared" si="46"/>
        <v>130203404.9723888</v>
      </c>
      <c r="S241" s="2">
        <f t="shared" si="17"/>
        <v>688938.14285714924</v>
      </c>
      <c r="T241" s="2">
        <f t="shared" si="18"/>
        <v>11061.857142857276</v>
      </c>
      <c r="U241" s="2">
        <f t="shared" si="19"/>
        <v>700000</v>
      </c>
      <c r="V241" s="2">
        <f t="shared" si="34"/>
        <v>69978308.419927463</v>
      </c>
      <c r="W241" s="2">
        <f t="shared" si="20"/>
        <v>688938.14285714924</v>
      </c>
      <c r="X241" s="2">
        <f t="shared" si="6"/>
        <v>11061.857142850757</v>
      </c>
      <c r="Y241" s="2">
        <f t="shared" si="43"/>
        <v>60225096.552461311</v>
      </c>
      <c r="Z241" s="2" t="str">
        <f t="shared" si="8"/>
        <v>MEEP</v>
      </c>
      <c r="AA241" s="2">
        <f>IF(Z241="HERE",Y241,AA240+Graph!$G$1*1000)</f>
        <v>66359168.695318475</v>
      </c>
      <c r="AB241" s="2">
        <f t="shared" si="21"/>
        <v>420000</v>
      </c>
      <c r="AC241" s="2">
        <f t="shared" si="44"/>
        <v>58955298.134213157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171</v>
      </c>
      <c r="C242" s="7"/>
      <c r="D242" s="2" t="e">
        <f t="shared" si="12"/>
        <v>#N/A</v>
      </c>
      <c r="E242" s="2" t="e">
        <f t="shared" si="22"/>
        <v>#N/A</v>
      </c>
      <c r="F242" s="2">
        <v>1138606.463145256</v>
      </c>
      <c r="G242" s="2">
        <f t="shared" si="47"/>
        <v>688938.14285714284</v>
      </c>
      <c r="H242" s="2">
        <f t="shared" si="45"/>
        <v>128538050.56278515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2506725.5714285676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1161940.0420168042</v>
      </c>
      <c r="Q242" s="2">
        <f t="shared" si="48"/>
        <v>700000</v>
      </c>
      <c r="R242" s="2">
        <f t="shared" si="46"/>
        <v>130903404.9723888</v>
      </c>
      <c r="S242" s="2">
        <f t="shared" si="17"/>
        <v>688938.14285714924</v>
      </c>
      <c r="T242" s="2">
        <f t="shared" si="18"/>
        <v>11061.857142857276</v>
      </c>
      <c r="U242" s="2">
        <f t="shared" si="19"/>
        <v>700000</v>
      </c>
      <c r="V242" s="2">
        <f t="shared" si="34"/>
        <v>70667246.562784612</v>
      </c>
      <c r="W242" s="2">
        <f t="shared" si="20"/>
        <v>688938.14285714924</v>
      </c>
      <c r="X242" s="2">
        <f t="shared" si="6"/>
        <v>11061.857142850757</v>
      </c>
      <c r="Y242" s="2">
        <f t="shared" si="43"/>
        <v>60236158.409604162</v>
      </c>
      <c r="Z242" s="2" t="str">
        <f t="shared" si="8"/>
        <v>MEEP</v>
      </c>
      <c r="AA242" s="2">
        <f>IF(Z242="HERE",Y242,AA241+Graph!$G$1*1000)</f>
        <v>66779168.695318475</v>
      </c>
      <c r="AB242" s="2">
        <f t="shared" si="21"/>
        <v>420000</v>
      </c>
      <c r="AC242" s="2">
        <f t="shared" si="44"/>
        <v>58955298.134213157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172</v>
      </c>
      <c r="C243" s="7"/>
      <c r="D243" s="2" t="e">
        <f t="shared" si="12"/>
        <v>#N/A</v>
      </c>
      <c r="E243" s="2" t="e">
        <f t="shared" si="22"/>
        <v>#N/A</v>
      </c>
      <c r="F243" s="2">
        <v>1142620.7793517411</v>
      </c>
      <c r="G243" s="2">
        <f t="shared" si="47"/>
        <v>688938.14285714284</v>
      </c>
      <c r="H243" s="2">
        <f t="shared" si="45"/>
        <v>129226988.7056423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2517787.4285714249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1166056.8187274933</v>
      </c>
      <c r="Q243" s="2">
        <f t="shared" si="48"/>
        <v>700000</v>
      </c>
      <c r="R243" s="2">
        <f t="shared" si="46"/>
        <v>131603404.9723888</v>
      </c>
      <c r="S243" s="2">
        <f t="shared" si="17"/>
        <v>688938.14285714924</v>
      </c>
      <c r="T243" s="2">
        <f t="shared" si="18"/>
        <v>11061.857142857276</v>
      </c>
      <c r="U243" s="2">
        <f t="shared" si="19"/>
        <v>700000</v>
      </c>
      <c r="V243" s="2">
        <f t="shared" si="34"/>
        <v>71356184.705641761</v>
      </c>
      <c r="W243" s="2">
        <f t="shared" si="20"/>
        <v>688938.14285714924</v>
      </c>
      <c r="X243" s="2">
        <f t="shared" si="6"/>
        <v>11061.857142850757</v>
      </c>
      <c r="Y243" s="2">
        <f t="shared" si="43"/>
        <v>60247220.266747013</v>
      </c>
      <c r="Z243" s="2" t="str">
        <f t="shared" si="8"/>
        <v>MEEP</v>
      </c>
      <c r="AA243" s="2">
        <f>IF(Z243="HERE",Y243,AA242+Graph!$G$1*1000)</f>
        <v>67199168.695318475</v>
      </c>
      <c r="AB243" s="2">
        <f t="shared" si="21"/>
        <v>420000</v>
      </c>
      <c r="AC243" s="2">
        <f t="shared" si="44"/>
        <v>58955298.134213157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173</v>
      </c>
      <c r="C244" s="7"/>
      <c r="D244" s="2" t="e">
        <f t="shared" si="12"/>
        <v>#N/A</v>
      </c>
      <c r="E244" s="2" t="e">
        <f t="shared" si="22"/>
        <v>#N/A</v>
      </c>
      <c r="F244" s="2">
        <v>1146635.0955582261</v>
      </c>
      <c r="G244" s="2">
        <f t="shared" si="47"/>
        <v>688938.14285714284</v>
      </c>
      <c r="H244" s="2">
        <f t="shared" si="45"/>
        <v>129915926.84849945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2528849.2857142822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1170173.5954381824</v>
      </c>
      <c r="Q244" s="2">
        <f t="shared" si="48"/>
        <v>700000</v>
      </c>
      <c r="R244" s="2">
        <f t="shared" si="46"/>
        <v>132303404.9723888</v>
      </c>
      <c r="S244" s="2">
        <f t="shared" si="17"/>
        <v>688938.14285714924</v>
      </c>
      <c r="T244" s="2">
        <f t="shared" si="18"/>
        <v>11061.857142857276</v>
      </c>
      <c r="U244" s="2">
        <f t="shared" si="19"/>
        <v>700000</v>
      </c>
      <c r="V244" s="2">
        <f t="shared" si="34"/>
        <v>72045122.848498911</v>
      </c>
      <c r="W244" s="2">
        <f t="shared" si="20"/>
        <v>688938.14285714924</v>
      </c>
      <c r="X244" s="2">
        <f t="shared" si="6"/>
        <v>11061.857142850757</v>
      </c>
      <c r="Y244" s="2">
        <f t="shared" si="43"/>
        <v>60258282.123889863</v>
      </c>
      <c r="Z244" s="2" t="str">
        <f t="shared" si="8"/>
        <v>MEEP</v>
      </c>
      <c r="AA244" s="2">
        <f>IF(Z244="HERE",Y244,AA243+Graph!$G$1*1000)</f>
        <v>67619168.695318475</v>
      </c>
      <c r="AB244" s="2">
        <f t="shared" si="21"/>
        <v>420000</v>
      </c>
      <c r="AC244" s="2">
        <f t="shared" si="44"/>
        <v>58955298.134213157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174</v>
      </c>
      <c r="C245" s="7"/>
      <c r="D245" s="2" t="e">
        <f t="shared" si="12"/>
        <v>#N/A</v>
      </c>
      <c r="E245" s="2" t="e">
        <f t="shared" si="22"/>
        <v>#N/A</v>
      </c>
      <c r="F245" s="2">
        <v>1150649.4117647111</v>
      </c>
      <c r="G245" s="2">
        <f t="shared" si="47"/>
        <v>688938.14285714284</v>
      </c>
      <c r="H245" s="2">
        <f t="shared" si="45"/>
        <v>130604864.9913566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2539911.1428571395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1174290.3721488714</v>
      </c>
      <c r="Q245" s="2">
        <f t="shared" si="48"/>
        <v>700000</v>
      </c>
      <c r="R245" s="2">
        <f t="shared" si="46"/>
        <v>133003404.9723888</v>
      </c>
      <c r="S245" s="2">
        <f t="shared" si="17"/>
        <v>688938.14285714924</v>
      </c>
      <c r="T245" s="2">
        <f t="shared" si="18"/>
        <v>11061.857142857276</v>
      </c>
      <c r="U245" s="2">
        <f t="shared" si="19"/>
        <v>700000</v>
      </c>
      <c r="V245" s="2">
        <f t="shared" si="34"/>
        <v>72734060.99135606</v>
      </c>
      <c r="W245" s="2">
        <f t="shared" si="20"/>
        <v>688938.14285714924</v>
      </c>
      <c r="X245" s="2">
        <f t="shared" si="6"/>
        <v>11061.857142850757</v>
      </c>
      <c r="Y245" s="2">
        <f t="shared" si="43"/>
        <v>60269343.981032714</v>
      </c>
      <c r="Z245" s="2" t="str">
        <f t="shared" si="8"/>
        <v>MEEP</v>
      </c>
      <c r="AA245" s="2">
        <f>IF(Z245="HERE",Y245,AA244+Graph!$G$1*1000)</f>
        <v>68039168.695318475</v>
      </c>
      <c r="AB245" s="2">
        <f t="shared" si="21"/>
        <v>420000</v>
      </c>
      <c r="AC245" s="2">
        <f t="shared" si="44"/>
        <v>58955298.134213157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175</v>
      </c>
      <c r="C246" s="7"/>
      <c r="D246" s="2" t="e">
        <f t="shared" si="12"/>
        <v>#N/A</v>
      </c>
      <c r="E246" s="2" t="e">
        <f t="shared" si="22"/>
        <v>#N/A</v>
      </c>
      <c r="F246" s="2">
        <v>1154663.7279711664</v>
      </c>
      <c r="G246" s="2">
        <f t="shared" si="47"/>
        <v>688938.14285714284</v>
      </c>
      <c r="H246" s="2">
        <f t="shared" si="45"/>
        <v>131293803.13421375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2550972.9999999967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1178407.1488595307</v>
      </c>
      <c r="Q246" s="2">
        <f t="shared" si="48"/>
        <v>700000</v>
      </c>
      <c r="R246" s="2">
        <f t="shared" si="46"/>
        <v>133703404.9723888</v>
      </c>
      <c r="S246" s="2">
        <f t="shared" si="17"/>
        <v>688938.14285714924</v>
      </c>
      <c r="T246" s="2">
        <f t="shared" si="18"/>
        <v>11061.857142857276</v>
      </c>
      <c r="U246" s="2">
        <f t="shared" si="19"/>
        <v>700000</v>
      </c>
      <c r="V246" s="2">
        <f t="shared" si="34"/>
        <v>73422999.134213209</v>
      </c>
      <c r="W246" s="2">
        <f t="shared" si="20"/>
        <v>688938.14285714924</v>
      </c>
      <c r="X246" s="2">
        <f t="shared" si="6"/>
        <v>11061.857142850757</v>
      </c>
      <c r="Y246" s="2">
        <f t="shared" si="43"/>
        <v>60280405.838175565</v>
      </c>
      <c r="Z246" s="2" t="str">
        <f t="shared" si="8"/>
        <v>MEEP</v>
      </c>
      <c r="AA246" s="2">
        <f>IF(Z246="HERE",Y246,AA245+Graph!$G$1*1000)</f>
        <v>68459168.695318475</v>
      </c>
      <c r="AB246" s="2">
        <f t="shared" si="21"/>
        <v>420000</v>
      </c>
      <c r="AC246" s="2">
        <f t="shared" si="44"/>
        <v>58955298.134213157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176</v>
      </c>
      <c r="C247" s="7"/>
      <c r="D247" s="2" t="e">
        <f t="shared" si="12"/>
        <v>#N/A</v>
      </c>
      <c r="E247" s="2" t="e">
        <f t="shared" si="22"/>
        <v>#N/A</v>
      </c>
      <c r="F247" s="2">
        <v>1158678.0441776514</v>
      </c>
      <c r="G247" s="2">
        <f t="shared" si="47"/>
        <v>688938.14285714284</v>
      </c>
      <c r="H247" s="2">
        <f t="shared" si="45"/>
        <v>131982741.27707089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2562034.857142854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1182523.9255702198</v>
      </c>
      <c r="Q247" s="2">
        <f t="shared" si="48"/>
        <v>700000</v>
      </c>
      <c r="R247" s="2">
        <f t="shared" si="46"/>
        <v>134403404.9723888</v>
      </c>
      <c r="S247" s="2">
        <f t="shared" si="17"/>
        <v>688938.14285714924</v>
      </c>
      <c r="T247" s="2">
        <f t="shared" si="18"/>
        <v>11061.857142857276</v>
      </c>
      <c r="U247" s="2">
        <f t="shared" si="19"/>
        <v>700000</v>
      </c>
      <c r="V247" s="2">
        <f t="shared" si="34"/>
        <v>74111937.277070358</v>
      </c>
      <c r="W247" s="2">
        <f t="shared" si="20"/>
        <v>688938.14285714924</v>
      </c>
      <c r="X247" s="2">
        <f t="shared" si="6"/>
        <v>11061.857142850757</v>
      </c>
      <c r="Y247" s="2">
        <f t="shared" si="43"/>
        <v>60291467.695318416</v>
      </c>
      <c r="Z247" s="2" t="str">
        <f t="shared" si="8"/>
        <v>MEEP</v>
      </c>
      <c r="AA247" s="2">
        <f>IF(Z247="HERE",Y247,AA246+Graph!$G$1*1000)</f>
        <v>68879168.695318475</v>
      </c>
      <c r="AB247" s="2">
        <f t="shared" si="21"/>
        <v>420000</v>
      </c>
      <c r="AC247" s="2">
        <f t="shared" si="44"/>
        <v>58955298.134213157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177</v>
      </c>
      <c r="C248" s="7"/>
      <c r="D248" s="2" t="e">
        <f t="shared" si="12"/>
        <v>#N/A</v>
      </c>
      <c r="E248" s="2" t="e">
        <f t="shared" si="22"/>
        <v>#N/A</v>
      </c>
      <c r="F248" s="2">
        <v>1162692.3603841364</v>
      </c>
      <c r="G248" s="2">
        <f t="shared" si="47"/>
        <v>688938.14285714284</v>
      </c>
      <c r="H248" s="2">
        <f t="shared" si="45"/>
        <v>132671679.41992804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2573096.7142857113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1186640.7022809088</v>
      </c>
      <c r="Q248" s="2">
        <f t="shared" si="48"/>
        <v>700000</v>
      </c>
      <c r="R248" s="2">
        <f t="shared" si="46"/>
        <v>135103404.9723888</v>
      </c>
      <c r="S248" s="2">
        <f t="shared" si="17"/>
        <v>688938.14285714924</v>
      </c>
      <c r="T248" s="2">
        <f t="shared" si="18"/>
        <v>11061.857142857276</v>
      </c>
      <c r="U248" s="2">
        <f t="shared" si="19"/>
        <v>700000</v>
      </c>
      <c r="V248" s="2">
        <f t="shared" si="34"/>
        <v>74800875.419927508</v>
      </c>
      <c r="W248" s="2">
        <f t="shared" si="20"/>
        <v>688938.14285714924</v>
      </c>
      <c r="X248" s="2">
        <f t="shared" si="6"/>
        <v>11061.857142850757</v>
      </c>
      <c r="Y248" s="2">
        <f t="shared" si="43"/>
        <v>60302529.552461267</v>
      </c>
      <c r="Z248" s="2" t="str">
        <f t="shared" si="8"/>
        <v>MEEP</v>
      </c>
      <c r="AA248" s="2">
        <f>IF(Z248="HERE",Y248,AA247+Graph!$G$1*1000)</f>
        <v>69299168.695318475</v>
      </c>
      <c r="AB248" s="2">
        <f t="shared" si="21"/>
        <v>420000</v>
      </c>
      <c r="AC248" s="2">
        <f t="shared" si="44"/>
        <v>58955298.134213157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178</v>
      </c>
      <c r="C249" s="7"/>
      <c r="D249" s="2" t="e">
        <f t="shared" si="12"/>
        <v>#N/A</v>
      </c>
      <c r="E249" s="2" t="e">
        <f t="shared" si="22"/>
        <v>#N/A</v>
      </c>
      <c r="F249" s="2">
        <v>1166706.6765906215</v>
      </c>
      <c r="G249" s="2">
        <f t="shared" si="47"/>
        <v>688938.14285714284</v>
      </c>
      <c r="H249" s="2">
        <f t="shared" si="45"/>
        <v>133360617.56278519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2584158.5714285686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1190757.4789915979</v>
      </c>
      <c r="Q249" s="2">
        <f t="shared" si="48"/>
        <v>700000</v>
      </c>
      <c r="R249" s="2">
        <f t="shared" si="46"/>
        <v>135803404.9723888</v>
      </c>
      <c r="S249" s="2">
        <f t="shared" si="17"/>
        <v>688938.14285714924</v>
      </c>
      <c r="T249" s="2">
        <f t="shared" si="18"/>
        <v>11061.857142857276</v>
      </c>
      <c r="U249" s="2">
        <f t="shared" si="19"/>
        <v>700000</v>
      </c>
      <c r="V249" s="2">
        <f t="shared" si="34"/>
        <v>75489813.562784657</v>
      </c>
      <c r="W249" s="2">
        <f t="shared" si="20"/>
        <v>688938.14285714924</v>
      </c>
      <c r="X249" s="2">
        <f t="shared" si="6"/>
        <v>11061.857142850757</v>
      </c>
      <c r="Y249" s="2">
        <f t="shared" si="43"/>
        <v>60313591.409604117</v>
      </c>
      <c r="Z249" s="2" t="str">
        <f t="shared" si="8"/>
        <v>MEEP</v>
      </c>
      <c r="AA249" s="2">
        <f>IF(Z249="HERE",Y249,AA248+Graph!$G$1*1000)</f>
        <v>69719168.695318475</v>
      </c>
      <c r="AB249" s="2">
        <f t="shared" si="21"/>
        <v>420000</v>
      </c>
      <c r="AC249" s="2">
        <f t="shared" si="44"/>
        <v>58955298.134213157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179</v>
      </c>
      <c r="C250" s="7"/>
      <c r="D250" s="2" t="e">
        <f t="shared" si="12"/>
        <v>#N/A</v>
      </c>
      <c r="E250" s="2" t="e">
        <f t="shared" si="22"/>
        <v>#N/A</v>
      </c>
      <c r="F250" s="2">
        <v>1170720.9927971065</v>
      </c>
      <c r="G250" s="2">
        <f t="shared" si="47"/>
        <v>688938.14285714284</v>
      </c>
      <c r="H250" s="2">
        <f t="shared" si="45"/>
        <v>134049555.70564234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2595220.4285714258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1194874.255702287</v>
      </c>
      <c r="Q250" s="2">
        <f t="shared" si="48"/>
        <v>700000</v>
      </c>
      <c r="R250" s="2">
        <f t="shared" si="46"/>
        <v>136503404.9723888</v>
      </c>
      <c r="S250" s="2">
        <f t="shared" si="17"/>
        <v>688938.14285714924</v>
      </c>
      <c r="T250" s="2">
        <f t="shared" si="18"/>
        <v>11061.857142857276</v>
      </c>
      <c r="U250" s="2">
        <f t="shared" si="19"/>
        <v>700000</v>
      </c>
      <c r="V250" s="2">
        <f t="shared" si="34"/>
        <v>76178751.705641806</v>
      </c>
      <c r="W250" s="2">
        <f t="shared" si="20"/>
        <v>688938.14285714924</v>
      </c>
      <c r="X250" s="2">
        <f t="shared" si="6"/>
        <v>11061.857142850757</v>
      </c>
      <c r="Y250" s="2">
        <f t="shared" si="43"/>
        <v>60324653.266746968</v>
      </c>
      <c r="Z250" s="2" t="str">
        <f t="shared" si="8"/>
        <v>MEEP</v>
      </c>
      <c r="AA250" s="2">
        <f>IF(Z250="HERE",Y250,AA249+Graph!$G$1*1000)</f>
        <v>70139168.695318475</v>
      </c>
      <c r="AB250" s="2">
        <f t="shared" si="21"/>
        <v>420000</v>
      </c>
      <c r="AC250" s="2">
        <f t="shared" si="44"/>
        <v>58955298.134213157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180</v>
      </c>
      <c r="C251" s="7"/>
      <c r="D251" s="2" t="e">
        <f t="shared" si="12"/>
        <v>#N/A</v>
      </c>
      <c r="E251" s="2" t="e">
        <f t="shared" si="22"/>
        <v>#N/A</v>
      </c>
      <c r="F251" s="2">
        <v>1174735.3090035915</v>
      </c>
      <c r="G251" s="2">
        <f t="shared" si="47"/>
        <v>688938.14285714284</v>
      </c>
      <c r="H251" s="2">
        <f t="shared" si="45"/>
        <v>134738493.84849948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2606282.2857142831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1198991.032412976</v>
      </c>
      <c r="Q251" s="2">
        <f t="shared" si="48"/>
        <v>700000</v>
      </c>
      <c r="R251" s="2">
        <f t="shared" si="46"/>
        <v>137203404.9723888</v>
      </c>
      <c r="S251" s="2">
        <f t="shared" si="17"/>
        <v>688938.14285713434</v>
      </c>
      <c r="T251" s="2">
        <f t="shared" si="18"/>
        <v>11061.857142857276</v>
      </c>
      <c r="U251" s="2">
        <f t="shared" si="19"/>
        <v>700000</v>
      </c>
      <c r="V251" s="2">
        <f t="shared" si="34"/>
        <v>76867689.848498955</v>
      </c>
      <c r="W251" s="2">
        <f t="shared" si="20"/>
        <v>688938.14285714924</v>
      </c>
      <c r="X251" s="2">
        <f t="shared" si="6"/>
        <v>11061.857142850757</v>
      </c>
      <c r="Y251" s="2">
        <f t="shared" si="43"/>
        <v>60335715.123889819</v>
      </c>
      <c r="Z251" s="2" t="str">
        <f t="shared" si="8"/>
        <v>MEEP</v>
      </c>
      <c r="AA251" s="2">
        <f>IF(Z251="HERE",Y251,AA250+Graph!$G$1*1000)</f>
        <v>70559168.695318475</v>
      </c>
      <c r="AB251" s="2">
        <f t="shared" si="21"/>
        <v>420000</v>
      </c>
      <c r="AC251" s="2">
        <f t="shared" si="44"/>
        <v>58955298.134213157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181</v>
      </c>
      <c r="C252" s="7"/>
      <c r="D252" s="2" t="e">
        <f t="shared" si="12"/>
        <v>#N/A</v>
      </c>
      <c r="E252" s="2" t="e">
        <f t="shared" si="22"/>
        <v>#N/A</v>
      </c>
      <c r="F252" s="2">
        <v>1178749.6252100766</v>
      </c>
      <c r="G252" s="2">
        <f t="shared" si="47"/>
        <v>688938.14285714284</v>
      </c>
      <c r="H252" s="2">
        <f t="shared" si="45"/>
        <v>135427431.99135661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2617344.1428571404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1203107.8091236353</v>
      </c>
      <c r="Q252" s="2">
        <f t="shared" si="48"/>
        <v>700000</v>
      </c>
      <c r="R252" s="2">
        <f t="shared" si="46"/>
        <v>137903404.9723888</v>
      </c>
      <c r="S252" s="2">
        <f t="shared" si="17"/>
        <v>688938.14285713434</v>
      </c>
      <c r="T252" s="2">
        <f t="shared" si="18"/>
        <v>11061.857142857276</v>
      </c>
      <c r="U252" s="2">
        <f t="shared" si="19"/>
        <v>700000</v>
      </c>
      <c r="V252" s="2">
        <f t="shared" si="34"/>
        <v>77556627.991356105</v>
      </c>
      <c r="W252" s="2">
        <f t="shared" si="20"/>
        <v>688938.14285714924</v>
      </c>
      <c r="X252" s="2">
        <f t="shared" si="6"/>
        <v>11061.857142850757</v>
      </c>
      <c r="Y252" s="2">
        <f t="shared" si="43"/>
        <v>60346776.98103267</v>
      </c>
      <c r="Z252" s="2" t="str">
        <f t="shared" si="8"/>
        <v>MEEP</v>
      </c>
      <c r="AA252" s="2">
        <f>IF(Z252="HERE",Y252,AA251+Graph!$G$1*1000)</f>
        <v>70979168.695318475</v>
      </c>
      <c r="AB252" s="2">
        <f t="shared" si="21"/>
        <v>420000</v>
      </c>
      <c r="AC252" s="2">
        <f t="shared" si="44"/>
        <v>58955298.134213157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182</v>
      </c>
      <c r="C253" s="7"/>
      <c r="D253" s="2" t="e">
        <f t="shared" si="12"/>
        <v>#N/A</v>
      </c>
      <c r="E253" s="2" t="e">
        <f t="shared" si="22"/>
        <v>#N/A</v>
      </c>
      <c r="F253" s="2">
        <v>1182763.9414165616</v>
      </c>
      <c r="G253" s="2">
        <f t="shared" si="47"/>
        <v>688938.14285714284</v>
      </c>
      <c r="H253" s="2">
        <f t="shared" si="45"/>
        <v>136116370.13421375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2628405.9999999977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1207224.5858343244</v>
      </c>
      <c r="Q253" s="2">
        <f t="shared" si="48"/>
        <v>700000</v>
      </c>
      <c r="R253" s="2">
        <f t="shared" si="46"/>
        <v>138603404.9723888</v>
      </c>
      <c r="S253" s="2">
        <f t="shared" si="17"/>
        <v>688938.14285713434</v>
      </c>
      <c r="T253" s="2">
        <f t="shared" si="18"/>
        <v>11061.857142857276</v>
      </c>
      <c r="U253" s="2">
        <f t="shared" si="19"/>
        <v>700000</v>
      </c>
      <c r="V253" s="2">
        <f t="shared" si="34"/>
        <v>78245566.134213254</v>
      </c>
      <c r="W253" s="2">
        <f t="shared" si="20"/>
        <v>688938.14285714924</v>
      </c>
      <c r="X253" s="2">
        <f t="shared" si="6"/>
        <v>11061.857142850757</v>
      </c>
      <c r="Y253" s="2">
        <f t="shared" si="43"/>
        <v>60357838.83817552</v>
      </c>
      <c r="Z253" s="2" t="str">
        <f t="shared" si="8"/>
        <v>MEEP</v>
      </c>
      <c r="AA253" s="2">
        <f>IF(Z253="HERE",Y253,AA252+Graph!$G$1*1000)</f>
        <v>71399168.695318475</v>
      </c>
      <c r="AB253" s="2">
        <f t="shared" si="21"/>
        <v>420000</v>
      </c>
      <c r="AC253" s="2">
        <f t="shared" si="44"/>
        <v>58955298.134213157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183</v>
      </c>
      <c r="C254" s="7"/>
      <c r="D254" s="2" t="e">
        <f t="shared" si="12"/>
        <v>#N/A</v>
      </c>
      <c r="E254" s="2" t="e">
        <f t="shared" si="22"/>
        <v>#N/A</v>
      </c>
      <c r="F254" s="2">
        <v>1186778.2576230466</v>
      </c>
      <c r="G254" s="2">
        <f t="shared" si="47"/>
        <v>688938.14285714284</v>
      </c>
      <c r="H254" s="2">
        <f t="shared" si="45"/>
        <v>136805308.27707088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2639467.8571428549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1211341.3625450134</v>
      </c>
      <c r="Q254" s="2">
        <f t="shared" si="48"/>
        <v>700000</v>
      </c>
      <c r="R254" s="2">
        <f t="shared" si="46"/>
        <v>139303404.9723888</v>
      </c>
      <c r="S254" s="2">
        <f t="shared" si="17"/>
        <v>688938.14285713434</v>
      </c>
      <c r="T254" s="2">
        <f t="shared" si="18"/>
        <v>11061.857142857276</v>
      </c>
      <c r="U254" s="2">
        <f t="shared" si="19"/>
        <v>700000</v>
      </c>
      <c r="V254" s="2">
        <f t="shared" si="34"/>
        <v>78934504.277070403</v>
      </c>
      <c r="W254" s="2">
        <f t="shared" si="20"/>
        <v>688938.14285714924</v>
      </c>
      <c r="X254" s="2">
        <f t="shared" si="6"/>
        <v>11061.857142850757</v>
      </c>
      <c r="Y254" s="2">
        <f t="shared" si="43"/>
        <v>60368900.695318371</v>
      </c>
      <c r="Z254" s="2" t="str">
        <f t="shared" si="8"/>
        <v>MEEP</v>
      </c>
      <c r="AA254" s="2">
        <f>IF(Z254="HERE",Y254,AA253+Graph!$G$1*1000)</f>
        <v>71819168.695318475</v>
      </c>
      <c r="AB254" s="2">
        <f t="shared" si="21"/>
        <v>420000</v>
      </c>
      <c r="AC254" s="2">
        <f t="shared" si="44"/>
        <v>58955298.134213157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184</v>
      </c>
      <c r="C255" s="7"/>
      <c r="D255" s="2" t="e">
        <f t="shared" si="12"/>
        <v>#N/A</v>
      </c>
      <c r="E255" s="2" t="e">
        <f t="shared" si="22"/>
        <v>#N/A</v>
      </c>
      <c r="F255" s="2">
        <v>1190792.5738295317</v>
      </c>
      <c r="G255" s="2">
        <f t="shared" si="47"/>
        <v>688938.14285714284</v>
      </c>
      <c r="H255" s="2">
        <f t="shared" si="45"/>
        <v>137494246.41992801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2650529.7142857122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1215458.1392557025</v>
      </c>
      <c r="Q255" s="2">
        <f t="shared" si="48"/>
        <v>700000</v>
      </c>
      <c r="R255" s="2">
        <f t="shared" si="46"/>
        <v>140003404.9723888</v>
      </c>
      <c r="S255" s="2">
        <f t="shared" si="17"/>
        <v>688938.14285713434</v>
      </c>
      <c r="T255" s="2">
        <f t="shared" si="18"/>
        <v>11061.857142857276</v>
      </c>
      <c r="U255" s="2">
        <f t="shared" si="19"/>
        <v>700000</v>
      </c>
      <c r="V255" s="2">
        <f t="shared" si="34"/>
        <v>79623442.419927552</v>
      </c>
      <c r="W255" s="2">
        <f t="shared" si="20"/>
        <v>688938.14285714924</v>
      </c>
      <c r="X255" s="2">
        <f t="shared" si="6"/>
        <v>11061.857142850757</v>
      </c>
      <c r="Y255" s="2">
        <f t="shared" si="43"/>
        <v>60379962.552461222</v>
      </c>
      <c r="Z255" s="2" t="str">
        <f t="shared" si="8"/>
        <v>MEEP</v>
      </c>
      <c r="AA255" s="2">
        <f>IF(Z255="HERE",Y255,AA254+Graph!$G$1*1000)</f>
        <v>72239168.695318475</v>
      </c>
      <c r="AB255" s="2">
        <f t="shared" si="21"/>
        <v>420000</v>
      </c>
      <c r="AC255" s="2">
        <f t="shared" si="44"/>
        <v>58955298.134213157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185</v>
      </c>
      <c r="C256" s="7"/>
      <c r="D256" s="2" t="e">
        <f t="shared" si="12"/>
        <v>#N/A</v>
      </c>
      <c r="E256" s="2" t="e">
        <f t="shared" si="22"/>
        <v>#N/A</v>
      </c>
      <c r="F256" s="2">
        <v>1194806.8900360167</v>
      </c>
      <c r="G256" s="2">
        <f t="shared" si="47"/>
        <v>688938.14285714284</v>
      </c>
      <c r="H256" s="2">
        <f t="shared" si="45"/>
        <v>138183184.56278515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2661591.5714285695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1219574.9159663916</v>
      </c>
      <c r="Q256" s="2">
        <f t="shared" si="48"/>
        <v>700000</v>
      </c>
      <c r="R256" s="2">
        <f t="shared" si="46"/>
        <v>140703404.9723888</v>
      </c>
      <c r="S256" s="2">
        <f t="shared" si="17"/>
        <v>688938.14285713434</v>
      </c>
      <c r="T256" s="2">
        <f t="shared" si="18"/>
        <v>11061.857142857276</v>
      </c>
      <c r="U256" s="2">
        <f t="shared" si="19"/>
        <v>700000</v>
      </c>
      <c r="V256" s="2">
        <f t="shared" si="34"/>
        <v>80312380.562784702</v>
      </c>
      <c r="W256" s="2">
        <f t="shared" si="20"/>
        <v>688938.14285714924</v>
      </c>
      <c r="X256" s="2">
        <f t="shared" si="6"/>
        <v>11061.857142850757</v>
      </c>
      <c r="Y256" s="2">
        <f t="shared" si="43"/>
        <v>60391024.409604073</v>
      </c>
      <c r="Z256" s="2" t="str">
        <f t="shared" si="8"/>
        <v>MEEP</v>
      </c>
      <c r="AA256" s="2">
        <f>IF(Z256="HERE",Y256,AA255+Graph!$G$1*1000)</f>
        <v>72659168.695318475</v>
      </c>
      <c r="AB256" s="2">
        <f t="shared" si="21"/>
        <v>420000</v>
      </c>
      <c r="AC256" s="2">
        <f t="shared" si="44"/>
        <v>58955298.134213157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186</v>
      </c>
      <c r="C257" s="7"/>
      <c r="D257" s="2" t="e">
        <f t="shared" si="12"/>
        <v>#N/A</v>
      </c>
      <c r="E257" s="2" t="e">
        <f t="shared" si="22"/>
        <v>#N/A</v>
      </c>
      <c r="F257" s="2">
        <v>1198821.2062425017</v>
      </c>
      <c r="G257" s="2">
        <f t="shared" si="47"/>
        <v>688938.14285714284</v>
      </c>
      <c r="H257" s="2">
        <f t="shared" si="45"/>
        <v>138872122.70564228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2672653.4285714268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1223691.6926770806</v>
      </c>
      <c r="Q257" s="2">
        <f t="shared" si="48"/>
        <v>700000</v>
      </c>
      <c r="R257" s="2">
        <f t="shared" si="46"/>
        <v>141403404.9723888</v>
      </c>
      <c r="S257" s="2">
        <f t="shared" si="17"/>
        <v>688938.14285713434</v>
      </c>
      <c r="T257" s="2">
        <f t="shared" si="18"/>
        <v>11061.857142857276</v>
      </c>
      <c r="U257" s="2">
        <f t="shared" si="19"/>
        <v>700000</v>
      </c>
      <c r="V257" s="2">
        <f t="shared" si="34"/>
        <v>81001318.705641851</v>
      </c>
      <c r="W257" s="2">
        <f t="shared" si="20"/>
        <v>688938.14285714924</v>
      </c>
      <c r="X257" s="2">
        <f t="shared" si="6"/>
        <v>11061.857142850757</v>
      </c>
      <c r="Y257" s="2">
        <f t="shared" si="43"/>
        <v>60402086.266746923</v>
      </c>
      <c r="Z257" s="2" t="str">
        <f t="shared" si="8"/>
        <v>MEEP</v>
      </c>
      <c r="AA257" s="2">
        <f>IF(Z257="HERE",Y257,AA256+Graph!$G$1*1000)</f>
        <v>73079168.695318475</v>
      </c>
      <c r="AB257" s="2">
        <f t="shared" si="21"/>
        <v>420000</v>
      </c>
      <c r="AC257" s="2">
        <f t="shared" si="44"/>
        <v>58955298.134213157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187</v>
      </c>
      <c r="C258" s="7"/>
      <c r="D258" s="2" t="e">
        <f t="shared" si="12"/>
        <v>#N/A</v>
      </c>
      <c r="E258" s="2" t="e">
        <f t="shared" si="22"/>
        <v>#N/A</v>
      </c>
      <c r="F258" s="2">
        <v>1202835.522448957</v>
      </c>
      <c r="G258" s="2">
        <f t="shared" si="47"/>
        <v>688938.14285714284</v>
      </c>
      <c r="H258" s="2">
        <f t="shared" si="45"/>
        <v>139561060.84849942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2683715.2857142841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1227808.4693877399</v>
      </c>
      <c r="Q258" s="2">
        <f t="shared" si="48"/>
        <v>700000</v>
      </c>
      <c r="R258" s="2">
        <f t="shared" si="46"/>
        <v>142103404.9723888</v>
      </c>
      <c r="S258" s="2">
        <f t="shared" si="17"/>
        <v>688938.14285713434</v>
      </c>
      <c r="T258" s="2">
        <f t="shared" si="18"/>
        <v>11061.857142857276</v>
      </c>
      <c r="U258" s="2">
        <f t="shared" si="19"/>
        <v>700000</v>
      </c>
      <c r="V258" s="2">
        <f t="shared" si="34"/>
        <v>81690256.848499</v>
      </c>
      <c r="W258" s="2">
        <f t="shared" si="20"/>
        <v>688938.14285714924</v>
      </c>
      <c r="X258" s="2">
        <f t="shared" si="6"/>
        <v>11061.857142850757</v>
      </c>
      <c r="Y258" s="2">
        <f t="shared" si="43"/>
        <v>60413148.123889774</v>
      </c>
      <c r="Z258" s="2" t="str">
        <f t="shared" si="8"/>
        <v>MEEP</v>
      </c>
      <c r="AA258" s="2">
        <f>IF(Z258="HERE",Y258,AA257+Graph!$G$1*1000)</f>
        <v>73499168.695318475</v>
      </c>
      <c r="AB258" s="2">
        <f t="shared" si="21"/>
        <v>420000</v>
      </c>
      <c r="AC258" s="2">
        <f t="shared" si="44"/>
        <v>58955298.134213157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188</v>
      </c>
      <c r="C259" s="7"/>
      <c r="D259" s="2" t="e">
        <f t="shared" si="12"/>
        <v>#N/A</v>
      </c>
      <c r="E259" s="2" t="e">
        <f t="shared" si="22"/>
        <v>#N/A</v>
      </c>
      <c r="F259" s="2">
        <v>1206849.838655442</v>
      </c>
      <c r="G259" s="2">
        <f t="shared" si="47"/>
        <v>688938.14285714284</v>
      </c>
      <c r="H259" s="2">
        <f t="shared" si="45"/>
        <v>140249998.99135655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2694777.1428571413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1231925.246098429</v>
      </c>
      <c r="Q259" s="2">
        <f t="shared" si="48"/>
        <v>700000</v>
      </c>
      <c r="R259" s="2">
        <f t="shared" si="46"/>
        <v>142803404.9723888</v>
      </c>
      <c r="S259" s="2">
        <f t="shared" si="17"/>
        <v>688938.14285713434</v>
      </c>
      <c r="T259" s="2">
        <f t="shared" si="18"/>
        <v>11061.857142857276</v>
      </c>
      <c r="U259" s="2">
        <f t="shared" si="19"/>
        <v>700000</v>
      </c>
      <c r="V259" s="2">
        <f t="shared" si="34"/>
        <v>82379194.991356149</v>
      </c>
      <c r="W259" s="2">
        <f t="shared" si="20"/>
        <v>688938.14285714924</v>
      </c>
      <c r="X259" s="2">
        <f t="shared" si="6"/>
        <v>11061.857142850757</v>
      </c>
      <c r="Y259" s="2">
        <f t="shared" si="43"/>
        <v>60424209.981032625</v>
      </c>
      <c r="Z259" s="2" t="str">
        <f t="shared" si="8"/>
        <v>MEEP</v>
      </c>
      <c r="AA259" s="2">
        <f>IF(Z259="HERE",Y259,AA258+Graph!$G$1*1000)</f>
        <v>73919168.695318475</v>
      </c>
      <c r="AB259" s="2">
        <f t="shared" si="21"/>
        <v>420000</v>
      </c>
      <c r="AC259" s="2">
        <f t="shared" si="44"/>
        <v>58955298.134213157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189</v>
      </c>
      <c r="C260" s="7"/>
      <c r="D260" s="2" t="e">
        <f t="shared" si="12"/>
        <v>#N/A</v>
      </c>
      <c r="E260" s="2" t="e">
        <f t="shared" si="22"/>
        <v>#N/A</v>
      </c>
      <c r="F260" s="2">
        <v>1210864.154861927</v>
      </c>
      <c r="G260" s="2">
        <f t="shared" si="47"/>
        <v>688938.14285714284</v>
      </c>
      <c r="H260" s="2">
        <f t="shared" si="45"/>
        <v>140938937.13421369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2705838.9999999986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1236042.022809118</v>
      </c>
      <c r="Q260" s="2">
        <f t="shared" si="48"/>
        <v>700000</v>
      </c>
      <c r="R260" s="2">
        <f t="shared" si="46"/>
        <v>143503404.9723888</v>
      </c>
      <c r="S260" s="2">
        <f t="shared" si="17"/>
        <v>688938.14285713434</v>
      </c>
      <c r="T260" s="2">
        <f t="shared" si="18"/>
        <v>11061.857142857276</v>
      </c>
      <c r="U260" s="2">
        <f t="shared" si="19"/>
        <v>700000</v>
      </c>
      <c r="V260" s="2">
        <f t="shared" si="34"/>
        <v>83068133.134213299</v>
      </c>
      <c r="W260" s="2">
        <f t="shared" si="20"/>
        <v>688938.14285714924</v>
      </c>
      <c r="X260" s="2">
        <f t="shared" si="6"/>
        <v>11061.857142850757</v>
      </c>
      <c r="Y260" s="2">
        <f t="shared" si="43"/>
        <v>60435271.838175476</v>
      </c>
      <c r="Z260" s="2" t="str">
        <f t="shared" si="8"/>
        <v>MEEP</v>
      </c>
      <c r="AA260" s="2">
        <f>IF(Z260="HERE",Y260,AA259+Graph!$G$1*1000)</f>
        <v>74339168.695318475</v>
      </c>
      <c r="AB260" s="2">
        <f t="shared" si="21"/>
        <v>420000</v>
      </c>
      <c r="AC260" s="2">
        <f t="shared" si="44"/>
        <v>58955298.134213157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190</v>
      </c>
      <c r="C261" s="7"/>
      <c r="D261" s="2" t="e">
        <f t="shared" si="12"/>
        <v>#N/A</v>
      </c>
      <c r="E261" s="2" t="e">
        <f t="shared" si="22"/>
        <v>#N/A</v>
      </c>
      <c r="F261" s="2">
        <v>1214878.4710684121</v>
      </c>
      <c r="G261" s="2">
        <f t="shared" si="47"/>
        <v>688938.14285714284</v>
      </c>
      <c r="H261" s="2">
        <f t="shared" si="45"/>
        <v>141627875.27707082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2716900.8571428559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1240158.7995198071</v>
      </c>
      <c r="Q261" s="2">
        <f t="shared" si="48"/>
        <v>700000</v>
      </c>
      <c r="R261" s="2">
        <f t="shared" si="46"/>
        <v>144203404.9723888</v>
      </c>
      <c r="S261" s="2">
        <f t="shared" si="17"/>
        <v>688938.14285713434</v>
      </c>
      <c r="T261" s="2">
        <f t="shared" si="18"/>
        <v>11061.857142857276</v>
      </c>
      <c r="U261" s="2">
        <f t="shared" si="19"/>
        <v>700000</v>
      </c>
      <c r="V261" s="2">
        <f t="shared" si="34"/>
        <v>83757071.277070448</v>
      </c>
      <c r="W261" s="2">
        <f t="shared" si="20"/>
        <v>688938.14285714924</v>
      </c>
      <c r="X261" s="2">
        <f t="shared" si="6"/>
        <v>11061.857142850757</v>
      </c>
      <c r="Y261" s="2">
        <f t="shared" si="43"/>
        <v>60446333.695318326</v>
      </c>
      <c r="Z261" s="2" t="str">
        <f t="shared" si="8"/>
        <v>MEEP</v>
      </c>
      <c r="AA261" s="2">
        <f>IF(Z261="HERE",Y261,AA260+Graph!$G$1*1000)</f>
        <v>74759168.695318475</v>
      </c>
      <c r="AB261" s="2">
        <f t="shared" si="21"/>
        <v>420000</v>
      </c>
      <c r="AC261" s="2">
        <f t="shared" si="44"/>
        <v>58955298.134213157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191</v>
      </c>
      <c r="C262" s="7"/>
      <c r="D262" s="2" t="e">
        <f t="shared" si="12"/>
        <v>#N/A</v>
      </c>
      <c r="E262" s="2" t="e">
        <f t="shared" si="22"/>
        <v>#N/A</v>
      </c>
      <c r="F262" s="2">
        <v>1218892.7872748971</v>
      </c>
      <c r="G262" s="2">
        <f t="shared" si="47"/>
        <v>688938.14285714284</v>
      </c>
      <c r="H262" s="2">
        <f t="shared" si="45"/>
        <v>142316813.41992795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2727962.7142857132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1244275.5762304962</v>
      </c>
      <c r="Q262" s="2">
        <f t="shared" si="48"/>
        <v>700000</v>
      </c>
      <c r="R262" s="2">
        <f t="shared" si="46"/>
        <v>144903404.9723888</v>
      </c>
      <c r="S262" s="2">
        <f t="shared" si="17"/>
        <v>688938.14285713434</v>
      </c>
      <c r="T262" s="2">
        <f t="shared" si="18"/>
        <v>11061.857142857276</v>
      </c>
      <c r="U262" s="2">
        <f t="shared" si="19"/>
        <v>700000</v>
      </c>
      <c r="V262" s="2">
        <f t="shared" si="34"/>
        <v>84446009.419927597</v>
      </c>
      <c r="W262" s="2">
        <f t="shared" si="20"/>
        <v>688938.14285714924</v>
      </c>
      <c r="X262" s="2">
        <f t="shared" si="6"/>
        <v>11061.857142850757</v>
      </c>
      <c r="Y262" s="2">
        <f t="shared" si="43"/>
        <v>60457395.552461177</v>
      </c>
      <c r="Z262" s="2" t="str">
        <f t="shared" si="8"/>
        <v>MEEP</v>
      </c>
      <c r="AA262" s="2">
        <f>IF(Z262="HERE",Y262,AA261+Graph!$G$1*1000)</f>
        <v>75179168.695318475</v>
      </c>
      <c r="AB262" s="2">
        <f t="shared" si="21"/>
        <v>420000</v>
      </c>
      <c r="AC262" s="2">
        <f t="shared" si="44"/>
        <v>58955298.134213157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192</v>
      </c>
      <c r="C263" s="7"/>
      <c r="D263" s="2" t="e">
        <f t="shared" si="12"/>
        <v>#N/A</v>
      </c>
      <c r="E263" s="2" t="e">
        <f t="shared" si="22"/>
        <v>#N/A</v>
      </c>
      <c r="F263" s="2">
        <v>1222907.1034813821</v>
      </c>
      <c r="G263" s="2">
        <f t="shared" si="47"/>
        <v>688938.14285714284</v>
      </c>
      <c r="H263" s="2">
        <f t="shared" si="45"/>
        <v>143005751.56278509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2739024.5714285704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1248392.3529411852</v>
      </c>
      <c r="Q263" s="2">
        <f t="shared" si="48"/>
        <v>700000</v>
      </c>
      <c r="R263" s="2">
        <f t="shared" si="46"/>
        <v>145603404.9723888</v>
      </c>
      <c r="S263" s="2">
        <f t="shared" si="17"/>
        <v>688938.14285713434</v>
      </c>
      <c r="T263" s="2">
        <f t="shared" si="18"/>
        <v>11061.857142857276</v>
      </c>
      <c r="U263" s="2">
        <f t="shared" si="19"/>
        <v>700000</v>
      </c>
      <c r="V263" s="2">
        <f t="shared" si="34"/>
        <v>85134947.562784746</v>
      </c>
      <c r="W263" s="2">
        <f t="shared" si="20"/>
        <v>688938.14285714924</v>
      </c>
      <c r="X263" s="2">
        <f t="shared" si="6"/>
        <v>11061.857142850757</v>
      </c>
      <c r="Y263" s="2">
        <f t="shared" si="43"/>
        <v>60468457.409604028</v>
      </c>
      <c r="Z263" s="2" t="str">
        <f t="shared" si="8"/>
        <v>MEEP</v>
      </c>
      <c r="AA263" s="2">
        <f>IF(Z263="HERE",Y263,AA262+Graph!$G$1*1000)</f>
        <v>75599168.695318475</v>
      </c>
      <c r="AB263" s="2">
        <f t="shared" si="21"/>
        <v>420000</v>
      </c>
      <c r="AC263" s="2">
        <f t="shared" si="44"/>
        <v>58955298.134213157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193</v>
      </c>
      <c r="C264" s="7"/>
      <c r="D264" s="2" t="e">
        <f t="shared" si="12"/>
        <v>#N/A</v>
      </c>
      <c r="E264" s="2" t="e">
        <f t="shared" si="22"/>
        <v>#N/A</v>
      </c>
      <c r="F264" s="2">
        <v>1226921.4196878672</v>
      </c>
      <c r="G264" s="2">
        <f t="shared" si="47"/>
        <v>688938.14285714284</v>
      </c>
      <c r="H264" s="2">
        <f t="shared" si="45"/>
        <v>143694689.70564222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2750086.4285714277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1252509.1296518445</v>
      </c>
      <c r="Q264" s="2">
        <f t="shared" si="48"/>
        <v>700000</v>
      </c>
      <c r="R264" s="2">
        <f t="shared" si="46"/>
        <v>146303404.9723888</v>
      </c>
      <c r="S264" s="2">
        <f t="shared" si="17"/>
        <v>688938.14285713434</v>
      </c>
      <c r="T264" s="2">
        <f t="shared" si="18"/>
        <v>11061.857142857276</v>
      </c>
      <c r="U264" s="2">
        <f t="shared" si="19"/>
        <v>700000</v>
      </c>
      <c r="V264" s="2">
        <f t="shared" si="34"/>
        <v>85823885.705641896</v>
      </c>
      <c r="W264" s="2">
        <f t="shared" si="20"/>
        <v>688938.14285714924</v>
      </c>
      <c r="X264" s="2">
        <f t="shared" si="6"/>
        <v>11061.857142850757</v>
      </c>
      <c r="Y264" s="2">
        <f t="shared" si="43"/>
        <v>60479519.266746879</v>
      </c>
      <c r="Z264" s="2" t="str">
        <f t="shared" si="8"/>
        <v>MEEP</v>
      </c>
      <c r="AA264" s="2">
        <f>IF(Z264="HERE",Y264,AA263+Graph!$G$1*1000)</f>
        <v>76019168.695318475</v>
      </c>
      <c r="AB264" s="2">
        <f t="shared" si="21"/>
        <v>420000</v>
      </c>
      <c r="AC264" s="2">
        <f t="shared" si="44"/>
        <v>58955298.134213157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194</v>
      </c>
      <c r="C265" s="7"/>
      <c r="D265" s="2" t="e">
        <f t="shared" si="12"/>
        <v>#N/A</v>
      </c>
      <c r="E265" s="2" t="e">
        <f t="shared" si="22"/>
        <v>#N/A</v>
      </c>
      <c r="F265" s="2">
        <v>1230935.7358943522</v>
      </c>
      <c r="G265" s="2">
        <f t="shared" si="47"/>
        <v>688938.14285714284</v>
      </c>
      <c r="H265" s="2">
        <f t="shared" si="45"/>
        <v>144383627.84849936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2761148.285714285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1256625.9063625336</v>
      </c>
      <c r="Q265" s="2">
        <f t="shared" si="48"/>
        <v>700000</v>
      </c>
      <c r="R265" s="2">
        <f t="shared" si="46"/>
        <v>147003404.9723888</v>
      </c>
      <c r="S265" s="2">
        <f t="shared" si="17"/>
        <v>688938.14285713434</v>
      </c>
      <c r="T265" s="2">
        <f t="shared" si="18"/>
        <v>11061.857142857276</v>
      </c>
      <c r="U265" s="2">
        <f t="shared" si="19"/>
        <v>700000</v>
      </c>
      <c r="V265" s="2">
        <f t="shared" si="34"/>
        <v>86512823.848499045</v>
      </c>
      <c r="W265" s="2">
        <f t="shared" si="20"/>
        <v>688938.14285714924</v>
      </c>
      <c r="X265" s="2">
        <f t="shared" si="6"/>
        <v>11061.857142850757</v>
      </c>
      <c r="Y265" s="2">
        <f t="shared" si="43"/>
        <v>60490581.123889729</v>
      </c>
      <c r="Z265" s="2" t="str">
        <f t="shared" si="8"/>
        <v>MEEP</v>
      </c>
      <c r="AA265" s="2">
        <f>IF(Z265="HERE",Y265,AA264+Graph!$G$1*1000)</f>
        <v>76439168.695318475</v>
      </c>
      <c r="AB265" s="2">
        <f t="shared" si="21"/>
        <v>420000</v>
      </c>
      <c r="AC265" s="2">
        <f t="shared" si="44"/>
        <v>58955298.134213157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195</v>
      </c>
      <c r="C266" s="7"/>
      <c r="D266" s="2" t="e">
        <f t="shared" si="12"/>
        <v>#N/A</v>
      </c>
      <c r="E266" s="2" t="e">
        <f t="shared" si="22"/>
        <v>#N/A</v>
      </c>
      <c r="F266" s="2">
        <v>1234950.0521008372</v>
      </c>
      <c r="G266" s="2">
        <f t="shared" si="47"/>
        <v>688938.14285714284</v>
      </c>
      <c r="H266" s="2">
        <f t="shared" si="45"/>
        <v>145072565.99135649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2772210.1428571423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1260742.6830732226</v>
      </c>
      <c r="Q266" s="2">
        <f t="shared" si="48"/>
        <v>700000</v>
      </c>
      <c r="R266" s="2">
        <f t="shared" si="46"/>
        <v>147703404.9723888</v>
      </c>
      <c r="S266" s="2">
        <f t="shared" si="17"/>
        <v>688938.14285713434</v>
      </c>
      <c r="T266" s="2">
        <f t="shared" si="18"/>
        <v>11061.857142857276</v>
      </c>
      <c r="U266" s="2">
        <f t="shared" si="19"/>
        <v>700000</v>
      </c>
      <c r="V266" s="2">
        <f t="shared" si="34"/>
        <v>87201761.991356194</v>
      </c>
      <c r="W266" s="2">
        <f t="shared" si="20"/>
        <v>688938.14285714924</v>
      </c>
      <c r="X266" s="2">
        <f t="shared" si="6"/>
        <v>11061.857142850757</v>
      </c>
      <c r="Y266" s="2">
        <f t="shared" si="43"/>
        <v>60501642.98103258</v>
      </c>
      <c r="Z266" s="2" t="str">
        <f t="shared" si="8"/>
        <v>MEEP</v>
      </c>
      <c r="AA266" s="2">
        <f>IF(Z266="HERE",Y266,AA265+Graph!$G$1*1000)</f>
        <v>76859168.695318475</v>
      </c>
      <c r="AB266" s="2">
        <f t="shared" si="21"/>
        <v>420000</v>
      </c>
      <c r="AC266" s="2">
        <f t="shared" si="44"/>
        <v>58955298.134213157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196</v>
      </c>
      <c r="C267" s="7"/>
      <c r="D267" s="2" t="e">
        <f t="shared" si="12"/>
        <v>#N/A</v>
      </c>
      <c r="E267" s="2" t="e">
        <f t="shared" si="22"/>
        <v>#N/A</v>
      </c>
      <c r="F267" s="2">
        <v>1238964.3683073223</v>
      </c>
      <c r="G267" s="2">
        <f t="shared" si="47"/>
        <v>688938.14285714284</v>
      </c>
      <c r="H267" s="2">
        <f t="shared" si="45"/>
        <v>145761504.13421363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2783271.9999999995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1264859.4597839117</v>
      </c>
      <c r="Q267" s="2">
        <f t="shared" si="48"/>
        <v>700000</v>
      </c>
      <c r="R267" s="2">
        <f t="shared" si="46"/>
        <v>148403404.9723888</v>
      </c>
      <c r="S267" s="2">
        <f t="shared" si="17"/>
        <v>688938.14285713434</v>
      </c>
      <c r="T267" s="2">
        <f t="shared" si="18"/>
        <v>11061.857142857276</v>
      </c>
      <c r="U267" s="2">
        <f t="shared" si="19"/>
        <v>700000</v>
      </c>
      <c r="V267" s="2">
        <f t="shared" si="34"/>
        <v>87890700.134213343</v>
      </c>
      <c r="W267" s="2">
        <f t="shared" si="20"/>
        <v>688938.14285714924</v>
      </c>
      <c r="X267" s="2">
        <f t="shared" si="6"/>
        <v>11061.857142850757</v>
      </c>
      <c r="Y267" s="2">
        <f t="shared" si="43"/>
        <v>60512704.838175431</v>
      </c>
      <c r="Z267" s="2" t="str">
        <f t="shared" si="8"/>
        <v>MEEP</v>
      </c>
      <c r="AA267" s="2">
        <f>IF(Z267="HERE",Y267,AA266+Graph!$G$1*1000)</f>
        <v>77279168.695318475</v>
      </c>
      <c r="AB267" s="2">
        <f t="shared" si="21"/>
        <v>420000</v>
      </c>
      <c r="AC267" s="2">
        <f t="shared" si="44"/>
        <v>58955298.134213157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197</v>
      </c>
      <c r="C268" s="7"/>
      <c r="D268" s="2" t="e">
        <f t="shared" si="12"/>
        <v>#N/A</v>
      </c>
      <c r="E268" s="2" t="e">
        <f t="shared" si="22"/>
        <v>#N/A</v>
      </c>
      <c r="F268" s="2">
        <v>1242978.6845138073</v>
      </c>
      <c r="G268" s="2">
        <f t="shared" si="47"/>
        <v>688938.14285714284</v>
      </c>
      <c r="H268" s="2">
        <f t="shared" si="45"/>
        <v>146450442.27707076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2794333.8571428568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1268976.2364946008</v>
      </c>
      <c r="Q268" s="2">
        <f t="shared" si="48"/>
        <v>700000</v>
      </c>
      <c r="R268" s="2">
        <f t="shared" si="46"/>
        <v>149103404.9723888</v>
      </c>
      <c r="S268" s="2">
        <f t="shared" si="17"/>
        <v>688938.14285713434</v>
      </c>
      <c r="T268" s="2">
        <f t="shared" si="18"/>
        <v>11061.857142857276</v>
      </c>
      <c r="U268" s="2">
        <f t="shared" si="19"/>
        <v>700000</v>
      </c>
      <c r="V268" s="2">
        <f t="shared" si="34"/>
        <v>88579638.277070493</v>
      </c>
      <c r="W268" s="2">
        <f t="shared" si="20"/>
        <v>688938.14285714924</v>
      </c>
      <c r="X268" s="2">
        <f t="shared" si="6"/>
        <v>11061.857142850757</v>
      </c>
      <c r="Y268" s="2">
        <f t="shared" si="43"/>
        <v>60523766.695318282</v>
      </c>
      <c r="Z268" s="2" t="str">
        <f t="shared" si="8"/>
        <v>MEEP</v>
      </c>
      <c r="AA268" s="2">
        <f>IF(Z268="HERE",Y268,AA267+Graph!$G$1*1000)</f>
        <v>77699168.695318475</v>
      </c>
      <c r="AB268" s="2">
        <f t="shared" si="21"/>
        <v>420000</v>
      </c>
      <c r="AC268" s="2">
        <f t="shared" si="44"/>
        <v>58955298.134213157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198</v>
      </c>
      <c r="C269" s="7"/>
      <c r="D269" s="2" t="e">
        <f t="shared" si="12"/>
        <v>#N/A</v>
      </c>
      <c r="E269" s="2" t="e">
        <f t="shared" si="22"/>
        <v>#N/A</v>
      </c>
      <c r="F269" s="2">
        <v>1246993.0007202923</v>
      </c>
      <c r="G269" s="2">
        <f t="shared" si="47"/>
        <v>688938.14285714284</v>
      </c>
      <c r="H269" s="2">
        <f t="shared" si="45"/>
        <v>147139380.4199279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2805395.7142857141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1273093.0132052898</v>
      </c>
      <c r="Q269" s="2">
        <f t="shared" si="48"/>
        <v>700000</v>
      </c>
      <c r="R269" s="2">
        <f t="shared" si="46"/>
        <v>149803404.9723888</v>
      </c>
      <c r="S269" s="2">
        <f t="shared" si="17"/>
        <v>688938.14285713434</v>
      </c>
      <c r="T269" s="2">
        <f t="shared" si="18"/>
        <v>11061.857142857276</v>
      </c>
      <c r="U269" s="2">
        <f t="shared" si="19"/>
        <v>700000</v>
      </c>
      <c r="V269" s="2">
        <f t="shared" si="34"/>
        <v>89268576.419927642</v>
      </c>
      <c r="W269" s="2">
        <f t="shared" si="20"/>
        <v>688938.14285714924</v>
      </c>
      <c r="X269" s="2">
        <f t="shared" si="6"/>
        <v>11061.857142850757</v>
      </c>
      <c r="Y269" s="2">
        <f t="shared" si="43"/>
        <v>60534828.552461132</v>
      </c>
      <c r="Z269" s="2" t="str">
        <f t="shared" si="8"/>
        <v>MEEP</v>
      </c>
      <c r="AA269" s="2">
        <f>IF(Z269="HERE",Y269,AA268+Graph!$G$1*1000)</f>
        <v>78119168.695318475</v>
      </c>
      <c r="AB269" s="2">
        <f t="shared" si="21"/>
        <v>420000</v>
      </c>
      <c r="AC269" s="2">
        <f t="shared" si="44"/>
        <v>58955298.134213157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199</v>
      </c>
      <c r="C270" s="7"/>
      <c r="D270" s="2" t="e">
        <f t="shared" si="12"/>
        <v>#N/A</v>
      </c>
      <c r="E270" s="2" t="e">
        <f t="shared" si="22"/>
        <v>#N/A</v>
      </c>
      <c r="F270" s="2">
        <v>1251007.3169267476</v>
      </c>
      <c r="G270" s="2">
        <f t="shared" si="47"/>
        <v>688938.14285714284</v>
      </c>
      <c r="H270" s="2">
        <f t="shared" si="45"/>
        <v>147828318.56278503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2816457.5714285714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1277209.7899159491</v>
      </c>
      <c r="Q270" s="2">
        <f t="shared" si="48"/>
        <v>700000</v>
      </c>
      <c r="R270" s="2">
        <f t="shared" si="46"/>
        <v>150503404.9723888</v>
      </c>
      <c r="S270" s="2">
        <f t="shared" si="17"/>
        <v>688938.14285713434</v>
      </c>
      <c r="T270" s="2">
        <f t="shared" si="18"/>
        <v>11061.857142857276</v>
      </c>
      <c r="U270" s="2">
        <f t="shared" si="19"/>
        <v>700000</v>
      </c>
      <c r="V270" s="2">
        <f t="shared" si="34"/>
        <v>89957514.562784791</v>
      </c>
      <c r="W270" s="2">
        <f t="shared" si="20"/>
        <v>688938.14285714924</v>
      </c>
      <c r="X270" s="2">
        <f t="shared" si="6"/>
        <v>11061.857142850757</v>
      </c>
      <c r="Y270" s="2">
        <f t="shared" si="43"/>
        <v>60545890.409603983</v>
      </c>
      <c r="Z270" s="2" t="str">
        <f t="shared" si="8"/>
        <v>MEEP</v>
      </c>
      <c r="AA270" s="2">
        <f>IF(Z270="HERE",Y270,AA269+Graph!$G$1*1000)</f>
        <v>78539168.695318475</v>
      </c>
      <c r="AB270" s="2">
        <f t="shared" si="21"/>
        <v>420000</v>
      </c>
      <c r="AC270" s="2">
        <f t="shared" si="44"/>
        <v>58955298.134213157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200</v>
      </c>
      <c r="C271" s="7"/>
      <c r="D271" s="2" t="e">
        <f t="shared" si="12"/>
        <v>#N/A</v>
      </c>
      <c r="E271" s="2" t="e">
        <f t="shared" si="22"/>
        <v>#N/A</v>
      </c>
      <c r="F271" s="2">
        <v>1255021.6331332326</v>
      </c>
      <c r="G271" s="2">
        <f t="shared" si="47"/>
        <v>688938.14285714284</v>
      </c>
      <c r="H271" s="2">
        <f t="shared" si="45"/>
        <v>148517256.70564216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2827519.4285714286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1281326.5666266382</v>
      </c>
      <c r="Q271" s="2">
        <f t="shared" si="48"/>
        <v>700000</v>
      </c>
      <c r="R271" s="2">
        <f t="shared" si="46"/>
        <v>151203404.9723888</v>
      </c>
      <c r="S271" s="2">
        <f t="shared" si="17"/>
        <v>688938.14285713434</v>
      </c>
      <c r="T271" s="2">
        <f t="shared" si="18"/>
        <v>11061.857142857276</v>
      </c>
      <c r="U271" s="2">
        <f t="shared" si="19"/>
        <v>700000</v>
      </c>
      <c r="V271" s="2">
        <f t="shared" si="34"/>
        <v>90646452.70564194</v>
      </c>
      <c r="W271" s="2">
        <f t="shared" si="20"/>
        <v>688938.14285714924</v>
      </c>
      <c r="X271" s="2">
        <f t="shared" si="6"/>
        <v>11061.857142850757</v>
      </c>
      <c r="Y271" s="2">
        <f t="shared" si="43"/>
        <v>60556952.266746834</v>
      </c>
      <c r="Z271" s="2" t="str">
        <f t="shared" si="8"/>
        <v>MEEP</v>
      </c>
      <c r="AA271" s="2">
        <f>IF(Z271="HERE",Y271,AA270+Graph!$G$1*1000)</f>
        <v>78959168.695318475</v>
      </c>
      <c r="AB271" s="2">
        <f t="shared" si="21"/>
        <v>420000</v>
      </c>
      <c r="AC271" s="2">
        <f t="shared" si="44"/>
        <v>58955298.134213157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201</v>
      </c>
      <c r="C272" s="7"/>
      <c r="D272" s="2" t="e">
        <f t="shared" si="12"/>
        <v>#N/A</v>
      </c>
      <c r="E272" s="2" t="e">
        <f t="shared" si="22"/>
        <v>#N/A</v>
      </c>
      <c r="F272" s="2">
        <v>1259035.9493397176</v>
      </c>
      <c r="G272" s="2">
        <f t="shared" si="47"/>
        <v>688938.14285714284</v>
      </c>
      <c r="H272" s="2">
        <f t="shared" si="45"/>
        <v>149206194.8484993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2838581.2857142859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1285443.3433373272</v>
      </c>
      <c r="Q272" s="2">
        <f t="shared" si="48"/>
        <v>700000</v>
      </c>
      <c r="R272" s="2">
        <f t="shared" si="46"/>
        <v>151903404.9723888</v>
      </c>
      <c r="S272" s="2">
        <f t="shared" si="17"/>
        <v>688938.14285713434</v>
      </c>
      <c r="T272" s="2">
        <f t="shared" si="18"/>
        <v>11061.857142857276</v>
      </c>
      <c r="U272" s="2">
        <f t="shared" si="19"/>
        <v>700000</v>
      </c>
      <c r="V272" s="2">
        <f t="shared" si="34"/>
        <v>91335390.848499089</v>
      </c>
      <c r="W272" s="2">
        <f t="shared" si="20"/>
        <v>688938.14285714924</v>
      </c>
      <c r="X272" s="2">
        <f t="shared" si="6"/>
        <v>11061.857142850757</v>
      </c>
      <c r="Y272" s="2">
        <f t="shared" si="43"/>
        <v>60568014.123889685</v>
      </c>
      <c r="Z272" s="2" t="str">
        <f t="shared" si="8"/>
        <v>MEEP</v>
      </c>
      <c r="AA272" s="2">
        <f>IF(Z272="HERE",Y272,AA271+Graph!$G$1*1000)</f>
        <v>79379168.695318475</v>
      </c>
      <c r="AB272" s="2">
        <f t="shared" si="21"/>
        <v>420000</v>
      </c>
      <c r="AC272" s="2">
        <f t="shared" si="44"/>
        <v>58955298.134213157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202</v>
      </c>
      <c r="C273" s="7"/>
      <c r="D273" s="2" t="e">
        <f t="shared" si="12"/>
        <v>#N/A</v>
      </c>
      <c r="E273" s="2" t="e">
        <f t="shared" si="22"/>
        <v>#N/A</v>
      </c>
      <c r="F273" s="2">
        <v>1263050.2655462027</v>
      </c>
      <c r="G273" s="2">
        <f t="shared" si="47"/>
        <v>688938.14285714284</v>
      </c>
      <c r="H273" s="2">
        <f t="shared" si="45"/>
        <v>149895132.99135643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2849643.1428571432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1289560.1200480163</v>
      </c>
      <c r="Q273" s="2">
        <f t="shared" si="48"/>
        <v>700000</v>
      </c>
      <c r="R273" s="2">
        <f t="shared" si="46"/>
        <v>152603404.9723888</v>
      </c>
      <c r="S273" s="2">
        <f t="shared" si="17"/>
        <v>688938.14285713434</v>
      </c>
      <c r="T273" s="2">
        <f t="shared" si="18"/>
        <v>11061.857142857276</v>
      </c>
      <c r="U273" s="2">
        <f t="shared" si="19"/>
        <v>700000</v>
      </c>
      <c r="V273" s="2">
        <f t="shared" si="34"/>
        <v>92024328.991356239</v>
      </c>
      <c r="W273" s="2">
        <f t="shared" si="20"/>
        <v>688938.14285714924</v>
      </c>
      <c r="X273" s="2">
        <f t="shared" si="6"/>
        <v>11061.857142850757</v>
      </c>
      <c r="Y273" s="2">
        <f t="shared" si="43"/>
        <v>60579075.981032535</v>
      </c>
      <c r="Z273" s="2" t="str">
        <f t="shared" si="8"/>
        <v>MEEP</v>
      </c>
      <c r="AA273" s="2">
        <f>IF(Z273="HERE",Y273,AA272+Graph!$G$1*1000)</f>
        <v>79799168.695318475</v>
      </c>
      <c r="AB273" s="2">
        <f t="shared" si="21"/>
        <v>420000</v>
      </c>
      <c r="AC273" s="2">
        <f t="shared" si="44"/>
        <v>58955298.134213157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203</v>
      </c>
      <c r="C274" s="7"/>
      <c r="D274" s="2" t="e">
        <f t="shared" si="12"/>
        <v>#N/A</v>
      </c>
      <c r="E274" s="2" t="e">
        <f t="shared" si="22"/>
        <v>#N/A</v>
      </c>
      <c r="F274" s="2">
        <v>1267064.5817526877</v>
      </c>
      <c r="G274" s="2">
        <f t="shared" si="47"/>
        <v>688938.14285714284</v>
      </c>
      <c r="H274" s="2">
        <f t="shared" si="45"/>
        <v>150584071.13421357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2860705.0000000005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1293676.8967587054</v>
      </c>
      <c r="Q274" s="2">
        <f t="shared" si="48"/>
        <v>700000</v>
      </c>
      <c r="R274" s="2">
        <f t="shared" si="46"/>
        <v>153303404.9723888</v>
      </c>
      <c r="S274" s="2">
        <f t="shared" si="17"/>
        <v>688938.14285713434</v>
      </c>
      <c r="T274" s="2">
        <f t="shared" si="18"/>
        <v>11061.857142857276</v>
      </c>
      <c r="U274" s="2">
        <f t="shared" si="19"/>
        <v>700000</v>
      </c>
      <c r="V274" s="2">
        <f t="shared" si="34"/>
        <v>92713267.134213388</v>
      </c>
      <c r="W274" s="2">
        <f t="shared" si="20"/>
        <v>688938.14285714924</v>
      </c>
      <c r="X274" s="2">
        <f t="shared" si="6"/>
        <v>11061.857142850757</v>
      </c>
      <c r="Y274" s="2">
        <f t="shared" si="43"/>
        <v>60590137.838175386</v>
      </c>
      <c r="Z274" s="2" t="str">
        <f t="shared" si="8"/>
        <v>MEEP</v>
      </c>
      <c r="AA274" s="2">
        <f>IF(Z274="HERE",Y274,AA273+Graph!$G$1*1000)</f>
        <v>80219168.695318475</v>
      </c>
      <c r="AB274" s="2">
        <f t="shared" si="21"/>
        <v>420000</v>
      </c>
      <c r="AC274" s="2">
        <f t="shared" si="44"/>
        <v>58955298.134213157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204</v>
      </c>
      <c r="C275" s="7"/>
      <c r="D275" s="2" t="e">
        <f t="shared" si="12"/>
        <v>#N/A</v>
      </c>
      <c r="E275" s="2" t="e">
        <f t="shared" si="22"/>
        <v>#N/A</v>
      </c>
      <c r="F275" s="2">
        <v>1271078.8979591727</v>
      </c>
      <c r="G275" s="2">
        <f t="shared" si="47"/>
        <v>688938.14285714284</v>
      </c>
      <c r="H275" s="2">
        <f t="shared" si="45"/>
        <v>151273009.2770707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2871766.8571428577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1297793.6734693944</v>
      </c>
      <c r="Q275" s="2">
        <f t="shared" si="48"/>
        <v>700000</v>
      </c>
      <c r="R275" s="2">
        <f t="shared" si="46"/>
        <v>154003404.9723888</v>
      </c>
      <c r="S275" s="2">
        <f t="shared" si="17"/>
        <v>688938.14285713434</v>
      </c>
      <c r="T275" s="2">
        <f t="shared" si="18"/>
        <v>11061.857142857276</v>
      </c>
      <c r="U275" s="2">
        <f t="shared" si="19"/>
        <v>700000</v>
      </c>
      <c r="V275" s="2">
        <f t="shared" si="34"/>
        <v>93402205.277070537</v>
      </c>
      <c r="W275" s="2">
        <f t="shared" si="20"/>
        <v>688938.14285714924</v>
      </c>
      <c r="X275" s="2">
        <f t="shared" si="6"/>
        <v>11061.857142850757</v>
      </c>
      <c r="Y275" s="2">
        <f t="shared" si="43"/>
        <v>60601199.695318237</v>
      </c>
      <c r="Z275" s="2" t="str">
        <f t="shared" si="8"/>
        <v>MEEP</v>
      </c>
      <c r="AA275" s="2">
        <f>IF(Z275="HERE",Y275,AA274+Graph!$G$1*1000)</f>
        <v>80639168.695318475</v>
      </c>
      <c r="AB275" s="2">
        <f t="shared" si="21"/>
        <v>420000</v>
      </c>
      <c r="AC275" s="2">
        <f t="shared" si="44"/>
        <v>58955298.134213157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205</v>
      </c>
      <c r="C276" s="7"/>
      <c r="D276" s="2" t="e">
        <f t="shared" si="12"/>
        <v>#N/A</v>
      </c>
      <c r="E276" s="2" t="e">
        <f t="shared" si="22"/>
        <v>#N/A</v>
      </c>
      <c r="F276" s="2">
        <v>1275093.2141656578</v>
      </c>
      <c r="G276" s="2">
        <f t="shared" si="47"/>
        <v>688938.14285714284</v>
      </c>
      <c r="H276" s="2">
        <f t="shared" si="45"/>
        <v>151961947.41992784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2882828.714285715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1301910.4501800835</v>
      </c>
      <c r="Q276" s="2">
        <f t="shared" si="48"/>
        <v>700000</v>
      </c>
      <c r="R276" s="2">
        <f t="shared" si="46"/>
        <v>154703404.9723888</v>
      </c>
      <c r="S276" s="2">
        <f t="shared" si="17"/>
        <v>688938.14285713434</v>
      </c>
      <c r="T276" s="2">
        <f t="shared" si="18"/>
        <v>11061.857142857276</v>
      </c>
      <c r="U276" s="2">
        <f t="shared" si="19"/>
        <v>700000</v>
      </c>
      <c r="V276" s="2">
        <f t="shared" si="34"/>
        <v>94091143.419927686</v>
      </c>
      <c r="W276" s="2">
        <f t="shared" si="20"/>
        <v>688938.14285714924</v>
      </c>
      <c r="X276" s="2">
        <f t="shared" si="6"/>
        <v>11061.857142850757</v>
      </c>
      <c r="Y276" s="2">
        <f t="shared" si="43"/>
        <v>60612261.552461088</v>
      </c>
      <c r="Z276" s="2" t="str">
        <f t="shared" si="8"/>
        <v>MEEP</v>
      </c>
      <c r="AA276" s="2">
        <f>IF(Z276="HERE",Y276,AA275+Graph!$G$1*1000)</f>
        <v>81059168.695318475</v>
      </c>
      <c r="AB276" s="2">
        <f t="shared" si="21"/>
        <v>420000</v>
      </c>
      <c r="AC276" s="2">
        <f t="shared" si="44"/>
        <v>58955298.134213157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206</v>
      </c>
      <c r="C277" s="7"/>
      <c r="D277" s="2" t="e">
        <f t="shared" si="12"/>
        <v>#N/A</v>
      </c>
      <c r="E277" s="2" t="e">
        <f t="shared" si="22"/>
        <v>#N/A</v>
      </c>
      <c r="F277" s="2">
        <v>1279107.5303721428</v>
      </c>
      <c r="G277" s="2">
        <f t="shared" si="47"/>
        <v>688938.14285714284</v>
      </c>
      <c r="H277" s="2">
        <f t="shared" si="45"/>
        <v>152650885.56278497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2893890.5714285723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1306027.2268907428</v>
      </c>
      <c r="Q277" s="2">
        <f t="shared" si="48"/>
        <v>700000</v>
      </c>
      <c r="R277" s="2">
        <f t="shared" si="46"/>
        <v>155403404.9723888</v>
      </c>
      <c r="S277" s="2">
        <f t="shared" si="17"/>
        <v>688938.14285713434</v>
      </c>
      <c r="T277" s="2">
        <f t="shared" si="18"/>
        <v>11061.857142857276</v>
      </c>
      <c r="U277" s="2">
        <f t="shared" si="19"/>
        <v>700000</v>
      </c>
      <c r="V277" s="2">
        <f t="shared" si="34"/>
        <v>94780081.562784836</v>
      </c>
      <c r="W277" s="2">
        <f t="shared" si="20"/>
        <v>688938.14285714924</v>
      </c>
      <c r="X277" s="2">
        <f t="shared" si="6"/>
        <v>11061.857142850757</v>
      </c>
      <c r="Y277" s="2">
        <f t="shared" si="43"/>
        <v>60623323.409603938</v>
      </c>
      <c r="Z277" s="2" t="str">
        <f t="shared" si="8"/>
        <v>MEEP</v>
      </c>
      <c r="AA277" s="2">
        <f>IF(Z277="HERE",Y277,AA276+Graph!$G$1*1000)</f>
        <v>81479168.695318475</v>
      </c>
      <c r="AB277" s="2">
        <f t="shared" si="21"/>
        <v>420000</v>
      </c>
      <c r="AC277" s="2">
        <f t="shared" si="44"/>
        <v>58955298.134213157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207</v>
      </c>
      <c r="C278" s="7"/>
      <c r="D278" s="2" t="e">
        <f t="shared" si="12"/>
        <v>#N/A</v>
      </c>
      <c r="E278" s="2" t="e">
        <f t="shared" si="22"/>
        <v>#N/A</v>
      </c>
      <c r="F278" s="2">
        <v>1283121.8465786278</v>
      </c>
      <c r="G278" s="2">
        <f t="shared" si="47"/>
        <v>688938.14285714284</v>
      </c>
      <c r="H278" s="2">
        <f t="shared" si="45"/>
        <v>153339823.7056421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2904952.4285714296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1310144.0036014318</v>
      </c>
      <c r="Q278" s="2">
        <f t="shared" si="48"/>
        <v>700000</v>
      </c>
      <c r="R278" s="2">
        <f t="shared" si="46"/>
        <v>156103404.9723888</v>
      </c>
      <c r="S278" s="2">
        <f t="shared" si="17"/>
        <v>688938.14285713434</v>
      </c>
      <c r="T278" s="2">
        <f t="shared" si="18"/>
        <v>11061.857142857276</v>
      </c>
      <c r="U278" s="2">
        <f t="shared" si="19"/>
        <v>700000</v>
      </c>
      <c r="V278" s="2">
        <f t="shared" si="34"/>
        <v>95469019.705641985</v>
      </c>
      <c r="W278" s="2">
        <f t="shared" si="20"/>
        <v>688938.14285714924</v>
      </c>
      <c r="X278" s="2">
        <f t="shared" si="6"/>
        <v>11061.857142850757</v>
      </c>
      <c r="Y278" s="2">
        <f t="shared" si="43"/>
        <v>60634385.266746789</v>
      </c>
      <c r="Z278" s="2" t="str">
        <f t="shared" si="8"/>
        <v>MEEP</v>
      </c>
      <c r="AA278" s="2">
        <f>IF(Z278="HERE",Y278,AA277+Graph!$G$1*1000)</f>
        <v>81899168.695318475</v>
      </c>
      <c r="AB278" s="2">
        <f t="shared" si="21"/>
        <v>420000</v>
      </c>
      <c r="AC278" s="2">
        <f t="shared" si="44"/>
        <v>58955298.134213157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208</v>
      </c>
      <c r="C279" s="7"/>
      <c r="D279" s="2" t="e">
        <f t="shared" si="12"/>
        <v>#N/A</v>
      </c>
      <c r="E279" s="2" t="e">
        <f t="shared" si="22"/>
        <v>#N/A</v>
      </c>
      <c r="F279" s="2">
        <v>1287136.1627851129</v>
      </c>
      <c r="G279" s="2">
        <f t="shared" si="47"/>
        <v>688938.14285714284</v>
      </c>
      <c r="H279" s="2">
        <f t="shared" si="45"/>
        <v>154028761.84849924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2916014.2857142868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1314260.7803121209</v>
      </c>
      <c r="Q279" s="2">
        <f t="shared" si="48"/>
        <v>700000</v>
      </c>
      <c r="R279" s="2">
        <f t="shared" si="46"/>
        <v>156803404.9723888</v>
      </c>
      <c r="S279" s="2">
        <f t="shared" si="17"/>
        <v>688938.14285713434</v>
      </c>
      <c r="T279" s="2">
        <f t="shared" si="18"/>
        <v>11061.857142857276</v>
      </c>
      <c r="U279" s="2">
        <f t="shared" si="19"/>
        <v>700000</v>
      </c>
      <c r="V279" s="2">
        <f t="shared" si="34"/>
        <v>96157957.848499134</v>
      </c>
      <c r="W279" s="2">
        <f t="shared" si="20"/>
        <v>688938.14285714924</v>
      </c>
      <c r="X279" s="2">
        <f t="shared" si="6"/>
        <v>11061.857142850757</v>
      </c>
      <c r="Y279" s="2">
        <f t="shared" si="43"/>
        <v>60645447.12388964</v>
      </c>
      <c r="Z279" s="2" t="str">
        <f t="shared" si="8"/>
        <v>MEEP</v>
      </c>
      <c r="AA279" s="2">
        <f>IF(Z279="HERE",Y279,AA278+Graph!$G$1*1000)</f>
        <v>82319168.695318475</v>
      </c>
      <c r="AB279" s="2">
        <f t="shared" si="21"/>
        <v>420000</v>
      </c>
      <c r="AC279" s="2">
        <f t="shared" si="44"/>
        <v>58955298.134213157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209</v>
      </c>
      <c r="C280" s="7"/>
      <c r="D280" s="2" t="e">
        <f t="shared" si="12"/>
        <v>#N/A</v>
      </c>
      <c r="E280" s="2" t="e">
        <f t="shared" si="22"/>
        <v>#N/A</v>
      </c>
      <c r="F280" s="2">
        <v>1291150.4789915979</v>
      </c>
      <c r="G280" s="2">
        <f t="shared" si="47"/>
        <v>688938.14285714284</v>
      </c>
      <c r="H280" s="2">
        <f t="shared" si="45"/>
        <v>154717699.99135637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2927076.1428571441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1318377.55702281</v>
      </c>
      <c r="Q280" s="2">
        <f t="shared" si="48"/>
        <v>700000</v>
      </c>
      <c r="R280" s="2">
        <f t="shared" si="46"/>
        <v>157503404.9723888</v>
      </c>
      <c r="S280" s="2">
        <f t="shared" si="17"/>
        <v>688938.14285713434</v>
      </c>
      <c r="T280" s="2">
        <f t="shared" si="18"/>
        <v>11061.857142857276</v>
      </c>
      <c r="U280" s="2">
        <f t="shared" si="19"/>
        <v>700000</v>
      </c>
      <c r="V280" s="2">
        <f t="shared" si="34"/>
        <v>96846895.991356283</v>
      </c>
      <c r="W280" s="2">
        <f t="shared" si="20"/>
        <v>688938.14285714924</v>
      </c>
      <c r="X280" s="2">
        <f t="shared" si="6"/>
        <v>11061.857142850757</v>
      </c>
      <c r="Y280" s="2">
        <f t="shared" si="43"/>
        <v>60656508.981032491</v>
      </c>
      <c r="Z280" s="2" t="str">
        <f t="shared" si="8"/>
        <v>MEEP</v>
      </c>
      <c r="AA280" s="2">
        <f>IF(Z280="HERE",Y280,AA279+Graph!$G$1*1000)</f>
        <v>82739168.695318475</v>
      </c>
      <c r="AB280" s="2">
        <f t="shared" si="21"/>
        <v>420000</v>
      </c>
      <c r="AC280" s="2">
        <f t="shared" si="44"/>
        <v>58955298.134213157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210</v>
      </c>
      <c r="C281" s="7"/>
      <c r="D281" s="2" t="e">
        <f t="shared" si="12"/>
        <v>#N/A</v>
      </c>
      <c r="E281" s="2" t="e">
        <f t="shared" si="22"/>
        <v>#N/A</v>
      </c>
      <c r="F281" s="2">
        <v>1295164.7951980829</v>
      </c>
      <c r="G281" s="2">
        <f t="shared" si="47"/>
        <v>688938.14285714284</v>
      </c>
      <c r="H281" s="2">
        <f t="shared" si="45"/>
        <v>155406638.13421351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2938138.0000000014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1322494.3337334991</v>
      </c>
      <c r="Q281" s="2">
        <f t="shared" si="48"/>
        <v>700000</v>
      </c>
      <c r="R281" s="2">
        <f t="shared" si="46"/>
        <v>158203404.9723888</v>
      </c>
      <c r="S281" s="2">
        <f t="shared" si="17"/>
        <v>688938.14285713434</v>
      </c>
      <c r="T281" s="2">
        <f t="shared" si="18"/>
        <v>11061.857142857276</v>
      </c>
      <c r="U281" s="2">
        <f t="shared" si="19"/>
        <v>700000</v>
      </c>
      <c r="V281" s="2">
        <f t="shared" si="34"/>
        <v>97535834.134213433</v>
      </c>
      <c r="W281" s="2">
        <f t="shared" si="20"/>
        <v>688938.14285714924</v>
      </c>
      <c r="X281" s="2">
        <f t="shared" si="6"/>
        <v>11061.857142850757</v>
      </c>
      <c r="Y281" s="2">
        <f t="shared" si="43"/>
        <v>60667570.838175341</v>
      </c>
      <c r="Z281" s="2" t="str">
        <f t="shared" si="8"/>
        <v>MEEP</v>
      </c>
      <c r="AA281" s="2">
        <f>IF(Z281="HERE",Y281,AA280+Graph!$G$1*1000)</f>
        <v>83159168.695318475</v>
      </c>
      <c r="AB281" s="2">
        <f t="shared" si="21"/>
        <v>420000</v>
      </c>
      <c r="AC281" s="2">
        <f t="shared" si="44"/>
        <v>58955298.134213157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211</v>
      </c>
      <c r="C282" s="7"/>
      <c r="D282" s="2" t="e">
        <f t="shared" si="12"/>
        <v>#N/A</v>
      </c>
      <c r="E282" s="2" t="e">
        <f t="shared" si="22"/>
        <v>#N/A</v>
      </c>
      <c r="F282" s="2">
        <v>1299179.111404568</v>
      </c>
      <c r="G282" s="2">
        <f t="shared" si="47"/>
        <v>688938.14285714284</v>
      </c>
      <c r="H282" s="2">
        <f t="shared" si="45"/>
        <v>156095576.27707064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2949199.8571428587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1326611.1104441881</v>
      </c>
      <c r="Q282" s="2">
        <f t="shared" si="48"/>
        <v>700000</v>
      </c>
      <c r="R282" s="2">
        <f t="shared" si="46"/>
        <v>158903404.9723888</v>
      </c>
      <c r="S282" s="2">
        <f t="shared" si="17"/>
        <v>688938.14285713434</v>
      </c>
      <c r="T282" s="2">
        <f t="shared" si="18"/>
        <v>11061.857142857276</v>
      </c>
      <c r="U282" s="2">
        <f t="shared" si="19"/>
        <v>700000</v>
      </c>
      <c r="V282" s="2">
        <f t="shared" si="34"/>
        <v>98224772.277070582</v>
      </c>
      <c r="W282" s="2">
        <f t="shared" si="20"/>
        <v>688938.14285714924</v>
      </c>
      <c r="X282" s="2">
        <f t="shared" si="6"/>
        <v>11061.857142850757</v>
      </c>
      <c r="Y282" s="2">
        <f t="shared" si="43"/>
        <v>60678632.695318192</v>
      </c>
      <c r="Z282" s="2" t="str">
        <f t="shared" si="8"/>
        <v>MEEP</v>
      </c>
      <c r="AA282" s="2">
        <f>IF(Z282="HERE",Y282,AA281+Graph!$G$1*1000)</f>
        <v>83579168.695318475</v>
      </c>
      <c r="AB282" s="2">
        <f t="shared" si="21"/>
        <v>420000</v>
      </c>
      <c r="AC282" s="2">
        <f t="shared" si="44"/>
        <v>58955298.134213157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212</v>
      </c>
      <c r="C283" s="7"/>
      <c r="D283" s="2" t="e">
        <f t="shared" si="12"/>
        <v>#N/A</v>
      </c>
      <c r="E283" s="2" t="e">
        <f t="shared" si="22"/>
        <v>#N/A</v>
      </c>
      <c r="F283" s="2">
        <v>1303193.4276110232</v>
      </c>
      <c r="G283" s="2">
        <f t="shared" si="47"/>
        <v>688938.14285714284</v>
      </c>
      <c r="H283" s="2">
        <f t="shared" si="45"/>
        <v>156784514.41992778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2960261.7142857159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1330727.8871548474</v>
      </c>
      <c r="Q283" s="2">
        <f t="shared" si="48"/>
        <v>700000</v>
      </c>
      <c r="R283" s="2">
        <f t="shared" si="46"/>
        <v>159603404.9723888</v>
      </c>
      <c r="S283" s="2">
        <f t="shared" si="17"/>
        <v>688938.14285713434</v>
      </c>
      <c r="T283" s="2">
        <f t="shared" si="18"/>
        <v>11061.857142857276</v>
      </c>
      <c r="U283" s="2">
        <f t="shared" si="19"/>
        <v>700000</v>
      </c>
      <c r="V283" s="2">
        <f t="shared" si="34"/>
        <v>98913710.419927731</v>
      </c>
      <c r="W283" s="2">
        <f t="shared" si="20"/>
        <v>688938.14285714924</v>
      </c>
      <c r="X283" s="2">
        <f t="shared" si="6"/>
        <v>11061.857142850757</v>
      </c>
      <c r="Y283" s="2">
        <f t="shared" si="43"/>
        <v>60689694.552461043</v>
      </c>
      <c r="Z283" s="2" t="str">
        <f t="shared" si="8"/>
        <v>MEEP</v>
      </c>
      <c r="AA283" s="2">
        <f>IF(Z283="HERE",Y283,AA282+Graph!$G$1*1000)</f>
        <v>83999168.695318475</v>
      </c>
      <c r="AB283" s="2">
        <f t="shared" si="21"/>
        <v>420000</v>
      </c>
      <c r="AC283" s="2">
        <f t="shared" si="44"/>
        <v>58955298.134213157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213</v>
      </c>
      <c r="C284" s="7"/>
      <c r="D284" s="2" t="e">
        <f t="shared" si="12"/>
        <v>#N/A</v>
      </c>
      <c r="E284" s="2" t="e">
        <f t="shared" si="22"/>
        <v>#N/A</v>
      </c>
      <c r="F284" s="2">
        <v>1307207.7438175082</v>
      </c>
      <c r="G284" s="2">
        <f t="shared" si="47"/>
        <v>688938.14285714284</v>
      </c>
      <c r="H284" s="2">
        <f t="shared" si="45"/>
        <v>157473452.56278491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2971323.5714285732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1334844.6638655365</v>
      </c>
      <c r="Q284" s="2">
        <f t="shared" si="48"/>
        <v>700000</v>
      </c>
      <c r="R284" s="2">
        <f t="shared" si="46"/>
        <v>160303404.9723888</v>
      </c>
      <c r="S284" s="2">
        <f t="shared" si="17"/>
        <v>688938.14285713434</v>
      </c>
      <c r="T284" s="2">
        <f t="shared" si="18"/>
        <v>11061.857142857276</v>
      </c>
      <c r="U284" s="2">
        <f t="shared" si="19"/>
        <v>700000</v>
      </c>
      <c r="V284" s="2">
        <f t="shared" si="34"/>
        <v>99602648.56278488</v>
      </c>
      <c r="W284" s="2">
        <f t="shared" si="20"/>
        <v>688938.14285714924</v>
      </c>
      <c r="X284" s="2">
        <f t="shared" si="6"/>
        <v>11061.857142850757</v>
      </c>
      <c r="Y284" s="2">
        <f t="shared" si="43"/>
        <v>60700756.409603894</v>
      </c>
      <c r="Z284" s="2" t="str">
        <f t="shared" si="8"/>
        <v>MEEP</v>
      </c>
      <c r="AA284" s="2">
        <f>IF(Z284="HERE",Y284,AA283+Graph!$G$1*1000)</f>
        <v>84419168.695318475</v>
      </c>
      <c r="AB284" s="2">
        <f t="shared" si="21"/>
        <v>420000</v>
      </c>
      <c r="AC284" s="2">
        <f t="shared" si="44"/>
        <v>58955298.134213157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214</v>
      </c>
      <c r="C285" s="7"/>
      <c r="D285" s="2" t="e">
        <f t="shared" si="12"/>
        <v>#N/A</v>
      </c>
      <c r="E285" s="2" t="e">
        <f t="shared" si="22"/>
        <v>#N/A</v>
      </c>
      <c r="F285" s="2">
        <v>1311222.0600239933</v>
      </c>
      <c r="G285" s="2">
        <f t="shared" si="47"/>
        <v>688938.14285714284</v>
      </c>
      <c r="H285" s="2">
        <f t="shared" si="45"/>
        <v>158162390.70564204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2982385.4285714305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1338961.4405762255</v>
      </c>
      <c r="Q285" s="2">
        <f t="shared" si="48"/>
        <v>700000</v>
      </c>
      <c r="R285" s="2">
        <f t="shared" si="46"/>
        <v>161003404.9723888</v>
      </c>
      <c r="S285" s="2">
        <f t="shared" si="17"/>
        <v>688938.14285713434</v>
      </c>
      <c r="T285" s="2">
        <f t="shared" si="18"/>
        <v>11061.857142857276</v>
      </c>
      <c r="U285" s="2">
        <f t="shared" si="19"/>
        <v>700000</v>
      </c>
      <c r="V285" s="2">
        <f t="shared" si="34"/>
        <v>100291586.70564203</v>
      </c>
      <c r="W285" s="2">
        <f t="shared" si="20"/>
        <v>688938.14285714924</v>
      </c>
      <c r="X285" s="2">
        <f t="shared" si="6"/>
        <v>11061.857142850757</v>
      </c>
      <c r="Y285" s="2">
        <f t="shared" si="43"/>
        <v>60711818.266746745</v>
      </c>
      <c r="Z285" s="2" t="str">
        <f t="shared" si="8"/>
        <v>MEEP</v>
      </c>
      <c r="AA285" s="2">
        <f>IF(Z285="HERE",Y285,AA284+Graph!$G$1*1000)</f>
        <v>84839168.695318475</v>
      </c>
      <c r="AB285" s="2">
        <f t="shared" si="21"/>
        <v>420000</v>
      </c>
      <c r="AC285" s="2">
        <f t="shared" si="44"/>
        <v>58955298.134213157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215</v>
      </c>
      <c r="C286" s="7"/>
      <c r="D286" s="2" t="e">
        <f t="shared" si="12"/>
        <v>#N/A</v>
      </c>
      <c r="E286" s="2" t="e">
        <f t="shared" si="22"/>
        <v>#N/A</v>
      </c>
      <c r="F286" s="2">
        <v>1315236.3762304783</v>
      </c>
      <c r="G286" s="2">
        <f t="shared" si="47"/>
        <v>688938.14285714284</v>
      </c>
      <c r="H286" s="2">
        <f t="shared" si="45"/>
        <v>158851328.84849918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2993447.2857142878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1343078.2172869146</v>
      </c>
      <c r="Q286" s="2">
        <f t="shared" si="48"/>
        <v>700000</v>
      </c>
      <c r="R286" s="2">
        <f t="shared" si="46"/>
        <v>161703404.9723888</v>
      </c>
      <c r="S286" s="2">
        <f t="shared" si="17"/>
        <v>688938.14285713434</v>
      </c>
      <c r="T286" s="2">
        <f t="shared" si="18"/>
        <v>11061.857142857276</v>
      </c>
      <c r="U286" s="2">
        <f t="shared" si="19"/>
        <v>700000</v>
      </c>
      <c r="V286" s="2">
        <f t="shared" si="34"/>
        <v>100980524.84849918</v>
      </c>
      <c r="W286" s="2">
        <f t="shared" si="20"/>
        <v>688938.14285714924</v>
      </c>
      <c r="X286" s="2">
        <f t="shared" ref="X286:X385" si="51">SUM(U286-W286)</f>
        <v>11061.857142850757</v>
      </c>
      <c r="Y286" s="2">
        <f t="shared" si="43"/>
        <v>60722880.123889595</v>
      </c>
      <c r="Z286" s="2" t="str">
        <f t="shared" ref="Z286:Z385" si="52">IF(V286&lt;Y286,"HERE","MEEP")</f>
        <v>MEEP</v>
      </c>
      <c r="AA286" s="2">
        <f>IF(Z286="HERE",Y286,AA285+Graph!$G$1*1000)</f>
        <v>85259168.695318475</v>
      </c>
      <c r="AB286" s="2">
        <f t="shared" si="21"/>
        <v>420000</v>
      </c>
      <c r="AC286" s="2">
        <f t="shared" si="44"/>
        <v>58955298.134213157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216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1319250.6924369633</v>
      </c>
      <c r="G287" s="2">
        <f t="shared" si="47"/>
        <v>688938.14285714284</v>
      </c>
      <c r="H287" s="2">
        <f t="shared" si="45"/>
        <v>159540266.99135631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3004509.1428571451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1347194.9939976037</v>
      </c>
      <c r="Q287" s="2">
        <f t="shared" si="48"/>
        <v>700000</v>
      </c>
      <c r="R287" s="2">
        <f t="shared" si="46"/>
        <v>162403404.9723888</v>
      </c>
      <c r="S287" s="2">
        <f t="shared" ref="S287:S385" si="58">SUM(H287-H286)</f>
        <v>688938.14285713434</v>
      </c>
      <c r="T287" s="2">
        <f t="shared" ref="T287:T385" si="59">SUM(L287-L286)</f>
        <v>11061.857142857276</v>
      </c>
      <c r="U287" s="2">
        <f t="shared" ref="U287:U385" si="60">SUM(R287-R286)</f>
        <v>700000</v>
      </c>
      <c r="V287" s="2">
        <f t="shared" si="34"/>
        <v>101669462.99135633</v>
      </c>
      <c r="W287" s="2">
        <f t="shared" ref="W287:W385" si="61">SUM(V287-V286)</f>
        <v>688938.14285714924</v>
      </c>
      <c r="X287" s="2">
        <f t="shared" si="51"/>
        <v>11061.857142850757</v>
      </c>
      <c r="Y287" s="2">
        <f t="shared" ref="Y287:Y350" si="62">IF(COUNT($C288)=0,IF(COUNT($C287)=1,C287,SUM(Y286+X287)),C287)</f>
        <v>60733941.981032446</v>
      </c>
      <c r="Z287" s="2" t="str">
        <f t="shared" si="52"/>
        <v>MEEP</v>
      </c>
      <c r="AA287" s="2">
        <f>IF(Z287="HERE",Y287,AA286+Graph!$G$1*1000)</f>
        <v>85679168.695318475</v>
      </c>
      <c r="AB287" s="2">
        <f t="shared" ref="AB287:AB385" si="63">SUM(AA287-AA286)</f>
        <v>420000</v>
      </c>
      <c r="AC287" s="2">
        <f t="shared" ref="AC287:AC350" si="64">IF(Z288="HERE",V287,AC286)</f>
        <v>58955298.134213157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217</v>
      </c>
      <c r="C288" s="7"/>
      <c r="D288" s="2" t="e">
        <f t="shared" si="55"/>
        <v>#N/A</v>
      </c>
      <c r="E288" s="2" t="e">
        <f t="shared" si="22"/>
        <v>#N/A</v>
      </c>
      <c r="F288" s="2">
        <v>1323265.0086434484</v>
      </c>
      <c r="G288" s="2">
        <f t="shared" si="47"/>
        <v>688938.14285714284</v>
      </c>
      <c r="H288" s="2">
        <f t="shared" ref="H288:H351" si="65">IF(COUNT($C289)=0,IF(COUNT($C288)=1,C288,SUM(H287+G288)),C288)</f>
        <v>160229205.13421345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3015571.0000000023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1351311.7707082927</v>
      </c>
      <c r="Q288" s="2">
        <f t="shared" si="48"/>
        <v>700000</v>
      </c>
      <c r="R288" s="2">
        <f t="shared" ref="R288:R351" si="66">IF(COUNT($C289)=0,IF(COUNT($C288)=1,M288,SUM(R287+Q288)),M288)</f>
        <v>163103404.9723888</v>
      </c>
      <c r="S288" s="2">
        <f t="shared" si="58"/>
        <v>688938.14285713434</v>
      </c>
      <c r="T288" s="2">
        <f t="shared" si="59"/>
        <v>11061.857142857276</v>
      </c>
      <c r="U288" s="2">
        <f t="shared" si="60"/>
        <v>700000</v>
      </c>
      <c r="V288" s="2">
        <f t="shared" si="34"/>
        <v>102358401.13421348</v>
      </c>
      <c r="W288" s="2">
        <f t="shared" si="61"/>
        <v>688938.14285714924</v>
      </c>
      <c r="X288" s="2">
        <f t="shared" si="51"/>
        <v>11061.857142850757</v>
      </c>
      <c r="Y288" s="2">
        <f t="shared" si="62"/>
        <v>60745003.838175297</v>
      </c>
      <c r="Z288" s="2" t="str">
        <f t="shared" si="52"/>
        <v>MEEP</v>
      </c>
      <c r="AA288" s="2">
        <f>IF(Z288="HERE",Y288,AA287+Graph!$G$1*1000)</f>
        <v>86099168.695318475</v>
      </c>
      <c r="AB288" s="2">
        <f t="shared" si="63"/>
        <v>420000</v>
      </c>
      <c r="AC288" s="2">
        <f t="shared" si="64"/>
        <v>58955298.134213157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218</v>
      </c>
      <c r="C289" s="7"/>
      <c r="D289" s="2" t="e">
        <f t="shared" si="55"/>
        <v>#N/A</v>
      </c>
      <c r="E289" s="2" t="e">
        <f t="shared" si="22"/>
        <v>#N/A</v>
      </c>
      <c r="F289" s="2">
        <v>1327279.3248499334</v>
      </c>
      <c r="G289" s="2">
        <f t="shared" si="47"/>
        <v>688938.14285714284</v>
      </c>
      <c r="H289" s="2">
        <f t="shared" si="65"/>
        <v>160918143.27707058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3026632.8571428596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1355428.547418952</v>
      </c>
      <c r="Q289" s="2">
        <f t="shared" si="48"/>
        <v>700000</v>
      </c>
      <c r="R289" s="2">
        <f t="shared" si="66"/>
        <v>163803404.9723888</v>
      </c>
      <c r="S289" s="2">
        <f t="shared" si="58"/>
        <v>688938.14285713434</v>
      </c>
      <c r="T289" s="2">
        <f t="shared" si="59"/>
        <v>11061.857142857276</v>
      </c>
      <c r="U289" s="2">
        <f t="shared" si="60"/>
        <v>700000</v>
      </c>
      <c r="V289" s="2">
        <f t="shared" si="34"/>
        <v>103047339.27707063</v>
      </c>
      <c r="W289" s="2">
        <f t="shared" si="61"/>
        <v>688938.14285714924</v>
      </c>
      <c r="X289" s="2">
        <f t="shared" si="51"/>
        <v>11061.857142850757</v>
      </c>
      <c r="Y289" s="2">
        <f t="shared" si="62"/>
        <v>60756065.695318148</v>
      </c>
      <c r="Z289" s="2" t="str">
        <f t="shared" si="52"/>
        <v>MEEP</v>
      </c>
      <c r="AA289" s="2">
        <f>IF(Z289="HERE",Y289,AA288+Graph!$G$1*1000)</f>
        <v>86519168.695318475</v>
      </c>
      <c r="AB289" s="2">
        <f t="shared" si="63"/>
        <v>420000</v>
      </c>
      <c r="AC289" s="2">
        <f t="shared" si="64"/>
        <v>58955298.134213157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219</v>
      </c>
      <c r="C290" s="7"/>
      <c r="D290" s="2" t="e">
        <f t="shared" si="55"/>
        <v>#N/A</v>
      </c>
      <c r="E290" s="2" t="e">
        <f t="shared" si="22"/>
        <v>#N/A</v>
      </c>
      <c r="F290" s="2">
        <v>1331293.6410564184</v>
      </c>
      <c r="G290" s="2">
        <f t="shared" si="47"/>
        <v>688938.14285714284</v>
      </c>
      <c r="H290" s="2">
        <f t="shared" si="65"/>
        <v>161607081.41992772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3037694.7142857169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1359545.3241296411</v>
      </c>
      <c r="Q290" s="2">
        <f t="shared" si="48"/>
        <v>700000</v>
      </c>
      <c r="R290" s="2">
        <f t="shared" si="66"/>
        <v>164503404.9723888</v>
      </c>
      <c r="S290" s="2">
        <f t="shared" si="58"/>
        <v>688938.14285713434</v>
      </c>
      <c r="T290" s="2">
        <f t="shared" si="59"/>
        <v>11061.857142857276</v>
      </c>
      <c r="U290" s="2">
        <f t="shared" si="60"/>
        <v>700000</v>
      </c>
      <c r="V290" s="2">
        <f t="shared" si="34"/>
        <v>103736277.41992778</v>
      </c>
      <c r="W290" s="2">
        <f t="shared" si="61"/>
        <v>688938.14285714924</v>
      </c>
      <c r="X290" s="2">
        <f t="shared" si="51"/>
        <v>11061.857142850757</v>
      </c>
      <c r="Y290" s="2">
        <f t="shared" si="62"/>
        <v>60767127.552460998</v>
      </c>
      <c r="Z290" s="2" t="str">
        <f t="shared" si="52"/>
        <v>MEEP</v>
      </c>
      <c r="AA290" s="2">
        <f>IF(Z290="HERE",Y290,AA289+Graph!$G$1*1000)</f>
        <v>86939168.695318475</v>
      </c>
      <c r="AB290" s="2">
        <f t="shared" si="63"/>
        <v>420000</v>
      </c>
      <c r="AC290" s="2">
        <f t="shared" si="64"/>
        <v>58955298.134213157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220</v>
      </c>
      <c r="C291" s="7"/>
      <c r="D291" s="2" t="e">
        <f t="shared" si="55"/>
        <v>#N/A</v>
      </c>
      <c r="E291" s="2" t="e">
        <f t="shared" si="22"/>
        <v>#N/A</v>
      </c>
      <c r="F291" s="2">
        <v>1335307.9572629035</v>
      </c>
      <c r="G291" s="2">
        <f t="shared" si="47"/>
        <v>688938.14285714284</v>
      </c>
      <c r="H291" s="2">
        <f t="shared" si="65"/>
        <v>162296019.56278485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3048756.5714285742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1363662.1008403301</v>
      </c>
      <c r="Q291" s="2">
        <f t="shared" si="48"/>
        <v>700000</v>
      </c>
      <c r="R291" s="2">
        <f t="shared" si="66"/>
        <v>165203404.9723888</v>
      </c>
      <c r="S291" s="2">
        <f t="shared" si="58"/>
        <v>688938.14285713434</v>
      </c>
      <c r="T291" s="2">
        <f t="shared" si="59"/>
        <v>11061.857142857276</v>
      </c>
      <c r="U291" s="2">
        <f t="shared" si="60"/>
        <v>700000</v>
      </c>
      <c r="V291" s="2">
        <f t="shared" si="34"/>
        <v>104425215.56278493</v>
      </c>
      <c r="W291" s="2">
        <f t="shared" si="61"/>
        <v>688938.14285714924</v>
      </c>
      <c r="X291" s="2">
        <f t="shared" si="51"/>
        <v>11061.857142850757</v>
      </c>
      <c r="Y291" s="2">
        <f t="shared" si="62"/>
        <v>60778189.409603849</v>
      </c>
      <c r="Z291" s="2" t="str">
        <f t="shared" si="52"/>
        <v>MEEP</v>
      </c>
      <c r="AA291" s="2">
        <f>IF(Z291="HERE",Y291,AA290+Graph!$G$1*1000)</f>
        <v>87359168.695318475</v>
      </c>
      <c r="AB291" s="2">
        <f t="shared" si="63"/>
        <v>420000</v>
      </c>
      <c r="AC291" s="2">
        <f t="shared" si="64"/>
        <v>58955298.134213157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221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1339322.2734693885</v>
      </c>
      <c r="G292" s="2">
        <f t="shared" si="47"/>
        <v>688938.14285714284</v>
      </c>
      <c r="H292" s="2">
        <f t="shared" si="65"/>
        <v>162984957.70564198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3059818.4285714314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1367778.8775510192</v>
      </c>
      <c r="Q292" s="2">
        <f t="shared" si="48"/>
        <v>700000</v>
      </c>
      <c r="R292" s="2">
        <f t="shared" si="66"/>
        <v>165903404.9723888</v>
      </c>
      <c r="S292" s="2">
        <f t="shared" si="58"/>
        <v>688938.14285713434</v>
      </c>
      <c r="T292" s="2">
        <f t="shared" si="59"/>
        <v>11061.857142857276</v>
      </c>
      <c r="U292" s="2">
        <f t="shared" si="60"/>
        <v>700000</v>
      </c>
      <c r="V292" s="2">
        <f t="shared" si="34"/>
        <v>105114153.70564207</v>
      </c>
      <c r="W292" s="2">
        <f t="shared" si="61"/>
        <v>688938.14285714924</v>
      </c>
      <c r="X292" s="2">
        <f t="shared" si="51"/>
        <v>11061.857142850757</v>
      </c>
      <c r="Y292" s="2">
        <f t="shared" si="62"/>
        <v>60789251.2667467</v>
      </c>
      <c r="Z292" s="2" t="str">
        <f t="shared" si="52"/>
        <v>MEEP</v>
      </c>
      <c r="AA292" s="2">
        <f>IF(Z292="HERE",Y292,AA291+Graph!$G$1*1000)</f>
        <v>87779168.695318475</v>
      </c>
      <c r="AB292" s="2">
        <f t="shared" si="63"/>
        <v>420000</v>
      </c>
      <c r="AC292" s="2">
        <f t="shared" si="64"/>
        <v>58955298.134213157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222</v>
      </c>
      <c r="C293" s="7"/>
      <c r="D293" s="2" t="e">
        <f t="shared" si="55"/>
        <v>#N/A</v>
      </c>
      <c r="E293" s="2" t="e">
        <f t="shared" si="67"/>
        <v>#N/A</v>
      </c>
      <c r="F293" s="2">
        <v>1343336.5896758735</v>
      </c>
      <c r="G293" s="2">
        <f t="shared" si="47"/>
        <v>688938.14285714284</v>
      </c>
      <c r="H293" s="2">
        <f t="shared" si="65"/>
        <v>163673895.84849912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3070880.2857142887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1371895.6542617083</v>
      </c>
      <c r="Q293" s="2">
        <f t="shared" si="48"/>
        <v>700000</v>
      </c>
      <c r="R293" s="2">
        <f t="shared" si="66"/>
        <v>166603404.9723888</v>
      </c>
      <c r="S293" s="2">
        <f t="shared" si="58"/>
        <v>688938.14285713434</v>
      </c>
      <c r="T293" s="2">
        <f t="shared" si="59"/>
        <v>11061.857142857276</v>
      </c>
      <c r="U293" s="2">
        <f t="shared" si="60"/>
        <v>700000</v>
      </c>
      <c r="V293" s="2">
        <f t="shared" si="34"/>
        <v>105803091.84849922</v>
      </c>
      <c r="W293" s="2">
        <f t="shared" si="61"/>
        <v>688938.14285714924</v>
      </c>
      <c r="X293" s="2">
        <f t="shared" si="51"/>
        <v>11061.857142850757</v>
      </c>
      <c r="Y293" s="2">
        <f t="shared" si="62"/>
        <v>60800313.123889551</v>
      </c>
      <c r="Z293" s="2" t="str">
        <f t="shared" si="52"/>
        <v>MEEP</v>
      </c>
      <c r="AA293" s="2">
        <f>IF(Z293="HERE",Y293,AA292+Graph!$G$1*1000)</f>
        <v>88199168.695318475</v>
      </c>
      <c r="AB293" s="2">
        <f t="shared" si="63"/>
        <v>420000</v>
      </c>
      <c r="AC293" s="2">
        <f t="shared" si="64"/>
        <v>58955298.134213157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223</v>
      </c>
      <c r="C294" s="7"/>
      <c r="D294" s="2" t="e">
        <f t="shared" si="55"/>
        <v>#N/A</v>
      </c>
      <c r="E294" s="2" t="e">
        <f t="shared" si="67"/>
        <v>#N/A</v>
      </c>
      <c r="F294" s="2">
        <v>1347350.9058823586</v>
      </c>
      <c r="G294" s="2">
        <f t="shared" ref="G294:G357" si="70">IF(F294&gt;700000,$AK$31*1000,F294)</f>
        <v>688938.14285714284</v>
      </c>
      <c r="H294" s="2">
        <f t="shared" si="65"/>
        <v>164362833.99135625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3081942.142857146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1376012.4309723973</v>
      </c>
      <c r="Q294" s="2">
        <f t="shared" ref="Q294:Q357" si="71">IF(P294&gt;700000,700000,P294)</f>
        <v>700000</v>
      </c>
      <c r="R294" s="2">
        <f t="shared" si="66"/>
        <v>167303404.9723888</v>
      </c>
      <c r="S294" s="2">
        <f t="shared" si="58"/>
        <v>688938.14285713434</v>
      </c>
      <c r="T294" s="2">
        <f t="shared" si="59"/>
        <v>11061.857142857276</v>
      </c>
      <c r="U294" s="2">
        <f t="shared" si="60"/>
        <v>700000</v>
      </c>
      <c r="V294" s="2">
        <f t="shared" si="34"/>
        <v>106492029.99135637</v>
      </c>
      <c r="W294" s="2">
        <f t="shared" si="61"/>
        <v>688938.14285714924</v>
      </c>
      <c r="X294" s="2">
        <f t="shared" si="51"/>
        <v>11061.857142850757</v>
      </c>
      <c r="Y294" s="2">
        <f t="shared" si="62"/>
        <v>60811374.981032401</v>
      </c>
      <c r="Z294" s="2" t="str">
        <f t="shared" si="52"/>
        <v>MEEP</v>
      </c>
      <c r="AA294" s="2">
        <f>IF(Z294="HERE",Y294,AA293+Graph!$G$1*1000)</f>
        <v>88619168.695318475</v>
      </c>
      <c r="AB294" s="2">
        <f t="shared" si="63"/>
        <v>420000</v>
      </c>
      <c r="AC294" s="2">
        <f t="shared" si="64"/>
        <v>58955298.134213157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224</v>
      </c>
      <c r="C295" s="7"/>
      <c r="D295" s="2" t="e">
        <f t="shared" si="55"/>
        <v>#N/A</v>
      </c>
      <c r="E295" s="2" t="e">
        <f t="shared" si="67"/>
        <v>#N/A</v>
      </c>
      <c r="F295" s="2">
        <v>1351365.2220888138</v>
      </c>
      <c r="G295" s="2">
        <f t="shared" si="70"/>
        <v>688938.14285714284</v>
      </c>
      <c r="H295" s="2">
        <f t="shared" si="65"/>
        <v>165051772.13421339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3093004.0000000033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1380129.2076830566</v>
      </c>
      <c r="Q295" s="2">
        <f t="shared" si="71"/>
        <v>700000</v>
      </c>
      <c r="R295" s="2">
        <f t="shared" si="66"/>
        <v>168003404.9723888</v>
      </c>
      <c r="S295" s="2">
        <f t="shared" si="58"/>
        <v>688938.14285713434</v>
      </c>
      <c r="T295" s="2">
        <f t="shared" si="59"/>
        <v>11061.857142857276</v>
      </c>
      <c r="U295" s="2">
        <f t="shared" si="60"/>
        <v>700000</v>
      </c>
      <c r="V295" s="2">
        <f t="shared" si="34"/>
        <v>107180968.13421352</v>
      </c>
      <c r="W295" s="2">
        <f t="shared" si="61"/>
        <v>688938.14285714924</v>
      </c>
      <c r="X295" s="2">
        <f t="shared" si="51"/>
        <v>11061.857142850757</v>
      </c>
      <c r="Y295" s="2">
        <f t="shared" si="62"/>
        <v>60822436.838175252</v>
      </c>
      <c r="Z295" s="2" t="str">
        <f t="shared" si="52"/>
        <v>MEEP</v>
      </c>
      <c r="AA295" s="2">
        <f>IF(Z295="HERE",Y295,AA294+Graph!$G$1*1000)</f>
        <v>89039168.695318475</v>
      </c>
      <c r="AB295" s="2">
        <f t="shared" si="63"/>
        <v>420000</v>
      </c>
      <c r="AC295" s="2">
        <f t="shared" si="64"/>
        <v>58955298.134213157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225</v>
      </c>
      <c r="C296" s="7"/>
      <c r="D296" s="2" t="e">
        <f t="shared" si="55"/>
        <v>#N/A</v>
      </c>
      <c r="E296" s="2" t="e">
        <f t="shared" si="67"/>
        <v>#N/A</v>
      </c>
      <c r="F296" s="2">
        <v>1355379.5382952988</v>
      </c>
      <c r="G296" s="2">
        <f t="shared" si="70"/>
        <v>688938.14285714284</v>
      </c>
      <c r="H296" s="2">
        <f t="shared" si="65"/>
        <v>165740710.27707052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3104065.8571428605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1384245.9843937457</v>
      </c>
      <c r="Q296" s="2">
        <f t="shared" si="71"/>
        <v>700000</v>
      </c>
      <c r="R296" s="2">
        <f t="shared" si="66"/>
        <v>168703404.9723888</v>
      </c>
      <c r="S296" s="2">
        <f t="shared" si="58"/>
        <v>688938.14285713434</v>
      </c>
      <c r="T296" s="2">
        <f t="shared" si="59"/>
        <v>11061.857142857276</v>
      </c>
      <c r="U296" s="2">
        <f t="shared" si="60"/>
        <v>700000</v>
      </c>
      <c r="V296" s="2">
        <f t="shared" si="34"/>
        <v>107869906.27707067</v>
      </c>
      <c r="W296" s="2">
        <f t="shared" si="61"/>
        <v>688938.14285714924</v>
      </c>
      <c r="X296" s="2">
        <f t="shared" si="51"/>
        <v>11061.857142850757</v>
      </c>
      <c r="Y296" s="2">
        <f t="shared" si="62"/>
        <v>60833498.695318103</v>
      </c>
      <c r="Z296" s="2" t="str">
        <f t="shared" si="52"/>
        <v>MEEP</v>
      </c>
      <c r="AA296" s="2">
        <f>IF(Z296="HERE",Y296,AA295+Graph!$G$1*1000)</f>
        <v>89459168.695318475</v>
      </c>
      <c r="AB296" s="2">
        <f t="shared" si="63"/>
        <v>420000</v>
      </c>
      <c r="AC296" s="2">
        <f t="shared" si="64"/>
        <v>58955298.134213157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226</v>
      </c>
      <c r="C297" s="7"/>
      <c r="D297" s="2" t="e">
        <f t="shared" si="55"/>
        <v>#N/A</v>
      </c>
      <c r="E297" s="2" t="e">
        <f t="shared" si="67"/>
        <v>#N/A</v>
      </c>
      <c r="F297" s="2">
        <v>1359393.8545017838</v>
      </c>
      <c r="G297" s="2">
        <f t="shared" si="70"/>
        <v>688938.14285714284</v>
      </c>
      <c r="H297" s="2">
        <f t="shared" si="65"/>
        <v>166429648.41992766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3115127.7142857178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1388362.7611044347</v>
      </c>
      <c r="Q297" s="2">
        <f t="shared" si="71"/>
        <v>700000</v>
      </c>
      <c r="R297" s="2">
        <f t="shared" si="66"/>
        <v>169403404.9723888</v>
      </c>
      <c r="S297" s="2">
        <f t="shared" si="58"/>
        <v>688938.14285713434</v>
      </c>
      <c r="T297" s="2">
        <f t="shared" si="59"/>
        <v>11061.857142857276</v>
      </c>
      <c r="U297" s="2">
        <f t="shared" si="60"/>
        <v>700000</v>
      </c>
      <c r="V297" s="2">
        <f t="shared" si="34"/>
        <v>108558844.41992782</v>
      </c>
      <c r="W297" s="2">
        <f t="shared" si="61"/>
        <v>688938.14285714924</v>
      </c>
      <c r="X297" s="2">
        <f t="shared" si="51"/>
        <v>11061.857142850757</v>
      </c>
      <c r="Y297" s="2">
        <f t="shared" si="62"/>
        <v>60844560.552460954</v>
      </c>
      <c r="Z297" s="2" t="str">
        <f t="shared" si="52"/>
        <v>MEEP</v>
      </c>
      <c r="AA297" s="2">
        <f>IF(Z297="HERE",Y297,AA296+Graph!$G$1*1000)</f>
        <v>89879168.695318475</v>
      </c>
      <c r="AB297" s="2">
        <f t="shared" si="63"/>
        <v>420000</v>
      </c>
      <c r="AC297" s="2">
        <f t="shared" si="64"/>
        <v>58955298.134213157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227</v>
      </c>
      <c r="C298" s="7"/>
      <c r="D298" s="2" t="e">
        <f t="shared" si="55"/>
        <v>#N/A</v>
      </c>
      <c r="E298" s="2" t="e">
        <f t="shared" si="67"/>
        <v>#N/A</v>
      </c>
      <c r="F298" s="2">
        <v>1363408.1707082689</v>
      </c>
      <c r="G298" s="2">
        <f t="shared" si="70"/>
        <v>688938.14285714284</v>
      </c>
      <c r="H298" s="2">
        <f t="shared" si="65"/>
        <v>167118586.56278479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3126189.5714285751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1392479.5378151238</v>
      </c>
      <c r="Q298" s="2">
        <f t="shared" si="71"/>
        <v>700000</v>
      </c>
      <c r="R298" s="2">
        <f t="shared" si="66"/>
        <v>170103404.9723888</v>
      </c>
      <c r="S298" s="2">
        <f t="shared" si="58"/>
        <v>688938.14285713434</v>
      </c>
      <c r="T298" s="2">
        <f t="shared" si="59"/>
        <v>11061.857142857276</v>
      </c>
      <c r="U298" s="2">
        <f t="shared" si="60"/>
        <v>700000</v>
      </c>
      <c r="V298" s="2">
        <f t="shared" si="34"/>
        <v>109247782.56278497</v>
      </c>
      <c r="W298" s="2">
        <f t="shared" si="61"/>
        <v>688938.14285714924</v>
      </c>
      <c r="X298" s="2">
        <f t="shared" si="51"/>
        <v>11061.857142850757</v>
      </c>
      <c r="Y298" s="2">
        <f t="shared" si="62"/>
        <v>60855622.409603804</v>
      </c>
      <c r="Z298" s="2" t="str">
        <f t="shared" si="52"/>
        <v>MEEP</v>
      </c>
      <c r="AA298" s="2">
        <f>IF(Z298="HERE",Y298,AA297+Graph!$G$1*1000)</f>
        <v>90299168.695318475</v>
      </c>
      <c r="AB298" s="2">
        <f t="shared" si="63"/>
        <v>420000</v>
      </c>
      <c r="AC298" s="2">
        <f t="shared" si="64"/>
        <v>58955298.134213157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228</v>
      </c>
      <c r="C299" s="7"/>
      <c r="D299" s="2" t="e">
        <f t="shared" si="55"/>
        <v>#N/A</v>
      </c>
      <c r="E299" s="2" t="e">
        <f t="shared" si="67"/>
        <v>#N/A</v>
      </c>
      <c r="F299" s="2">
        <v>1367422.4869147539</v>
      </c>
      <c r="G299" s="2">
        <f t="shared" si="70"/>
        <v>688938.14285714284</v>
      </c>
      <c r="H299" s="2">
        <f t="shared" si="65"/>
        <v>167807524.70564193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3137251.4285714324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1396596.3145258129</v>
      </c>
      <c r="Q299" s="2">
        <f t="shared" si="71"/>
        <v>700000</v>
      </c>
      <c r="R299" s="2">
        <f t="shared" si="66"/>
        <v>170803404.9723888</v>
      </c>
      <c r="S299" s="2">
        <f t="shared" si="58"/>
        <v>688938.14285713434</v>
      </c>
      <c r="T299" s="2">
        <f t="shared" si="59"/>
        <v>11061.857142857276</v>
      </c>
      <c r="U299" s="2">
        <f t="shared" si="60"/>
        <v>700000</v>
      </c>
      <c r="V299" s="2">
        <f t="shared" si="34"/>
        <v>109936720.70564212</v>
      </c>
      <c r="W299" s="2">
        <f t="shared" si="61"/>
        <v>688938.14285714924</v>
      </c>
      <c r="X299" s="2">
        <f t="shared" si="51"/>
        <v>11061.857142850757</v>
      </c>
      <c r="Y299" s="2">
        <f t="shared" si="62"/>
        <v>60866684.266746655</v>
      </c>
      <c r="Z299" s="2" t="str">
        <f t="shared" si="52"/>
        <v>MEEP</v>
      </c>
      <c r="AA299" s="2">
        <f>IF(Z299="HERE",Y299,AA298+Graph!$G$1*1000)</f>
        <v>90719168.695318475</v>
      </c>
      <c r="AB299" s="2">
        <f t="shared" si="63"/>
        <v>420000</v>
      </c>
      <c r="AC299" s="2">
        <f t="shared" si="64"/>
        <v>58955298.134213157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229</v>
      </c>
      <c r="C300" s="7"/>
      <c r="D300" s="2" t="e">
        <f t="shared" si="55"/>
        <v>#N/A</v>
      </c>
      <c r="E300" s="2" t="e">
        <f t="shared" si="67"/>
        <v>#N/A</v>
      </c>
      <c r="F300" s="2">
        <v>1371436.8031212389</v>
      </c>
      <c r="G300" s="2">
        <f t="shared" si="70"/>
        <v>688938.14285714284</v>
      </c>
      <c r="H300" s="2">
        <f t="shared" si="65"/>
        <v>168496462.84849906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3148313.2857142896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1400713.0912365019</v>
      </c>
      <c r="Q300" s="2">
        <f t="shared" si="71"/>
        <v>700000</v>
      </c>
      <c r="R300" s="2">
        <f t="shared" si="66"/>
        <v>171503404.9723888</v>
      </c>
      <c r="S300" s="2">
        <f t="shared" si="58"/>
        <v>688938.14285713434</v>
      </c>
      <c r="T300" s="2">
        <f t="shared" si="59"/>
        <v>11061.857142857276</v>
      </c>
      <c r="U300" s="2">
        <f t="shared" si="60"/>
        <v>700000</v>
      </c>
      <c r="V300" s="2">
        <f t="shared" si="34"/>
        <v>110625658.84849927</v>
      </c>
      <c r="W300" s="2">
        <f t="shared" si="61"/>
        <v>688938.14285714924</v>
      </c>
      <c r="X300" s="2">
        <f t="shared" si="51"/>
        <v>11061.857142850757</v>
      </c>
      <c r="Y300" s="2">
        <f t="shared" si="62"/>
        <v>60877746.123889506</v>
      </c>
      <c r="Z300" s="2" t="str">
        <f t="shared" si="52"/>
        <v>MEEP</v>
      </c>
      <c r="AA300" s="2">
        <f>IF(Z300="HERE",Y300,AA299+Graph!$G$1*1000)</f>
        <v>91139168.695318475</v>
      </c>
      <c r="AB300" s="2">
        <f t="shared" si="63"/>
        <v>420000</v>
      </c>
      <c r="AC300" s="2">
        <f t="shared" si="64"/>
        <v>58955298.134213157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230</v>
      </c>
      <c r="C301" s="7"/>
      <c r="D301" s="2" t="e">
        <f t="shared" si="55"/>
        <v>#N/A</v>
      </c>
      <c r="E301" s="2" t="e">
        <f t="shared" si="67"/>
        <v>#N/A</v>
      </c>
      <c r="F301" s="2">
        <v>1375451.119327724</v>
      </c>
      <c r="G301" s="2">
        <f t="shared" si="70"/>
        <v>688938.14285714284</v>
      </c>
      <c r="H301" s="2">
        <f t="shared" si="65"/>
        <v>169185400.99135619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3159375.1428571469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1404829.867947191</v>
      </c>
      <c r="Q301" s="2">
        <f t="shared" si="71"/>
        <v>700000</v>
      </c>
      <c r="R301" s="2">
        <f t="shared" si="66"/>
        <v>172203404.9723888</v>
      </c>
      <c r="S301" s="2">
        <f t="shared" si="58"/>
        <v>688938.14285713434</v>
      </c>
      <c r="T301" s="2">
        <f t="shared" si="59"/>
        <v>11061.857142857276</v>
      </c>
      <c r="U301" s="2">
        <f t="shared" si="60"/>
        <v>700000</v>
      </c>
      <c r="V301" s="2">
        <f t="shared" si="34"/>
        <v>111314596.99135642</v>
      </c>
      <c r="W301" s="2">
        <f t="shared" si="61"/>
        <v>688938.14285714924</v>
      </c>
      <c r="X301" s="2">
        <f t="shared" si="51"/>
        <v>11061.857142850757</v>
      </c>
      <c r="Y301" s="2">
        <f t="shared" si="62"/>
        <v>60888807.981032357</v>
      </c>
      <c r="Z301" s="2" t="str">
        <f t="shared" si="52"/>
        <v>MEEP</v>
      </c>
      <c r="AA301" s="2">
        <f>IF(Z301="HERE",Y301,AA300+Graph!$G$1*1000)</f>
        <v>91559168.695318475</v>
      </c>
      <c r="AB301" s="2">
        <f t="shared" si="63"/>
        <v>420000</v>
      </c>
      <c r="AC301" s="2">
        <f t="shared" si="64"/>
        <v>58955298.134213157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231</v>
      </c>
      <c r="C302" s="7"/>
      <c r="D302" s="2" t="e">
        <f t="shared" si="55"/>
        <v>#N/A</v>
      </c>
      <c r="E302" s="2" t="e">
        <f t="shared" si="67"/>
        <v>#N/A</v>
      </c>
      <c r="F302" s="2">
        <v>1379465.435534209</v>
      </c>
      <c r="G302" s="2">
        <f t="shared" si="70"/>
        <v>688938.14285714284</v>
      </c>
      <c r="H302" s="2">
        <f t="shared" si="65"/>
        <v>169874339.13421333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3170437.0000000042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1408946.6446578503</v>
      </c>
      <c r="Q302" s="2">
        <f t="shared" si="71"/>
        <v>700000</v>
      </c>
      <c r="R302" s="2">
        <f t="shared" si="66"/>
        <v>172903404.9723888</v>
      </c>
      <c r="S302" s="2">
        <f t="shared" si="58"/>
        <v>688938.14285713434</v>
      </c>
      <c r="T302" s="2">
        <f t="shared" si="59"/>
        <v>11061.857142857276</v>
      </c>
      <c r="U302" s="2">
        <f t="shared" si="60"/>
        <v>700000</v>
      </c>
      <c r="V302" s="2">
        <f t="shared" si="34"/>
        <v>112003535.13421357</v>
      </c>
      <c r="W302" s="2">
        <f t="shared" si="61"/>
        <v>688938.14285714924</v>
      </c>
      <c r="X302" s="2">
        <f t="shared" si="51"/>
        <v>11061.857142850757</v>
      </c>
      <c r="Y302" s="2">
        <f t="shared" si="62"/>
        <v>60899869.838175207</v>
      </c>
      <c r="Z302" s="2" t="str">
        <f t="shared" si="52"/>
        <v>MEEP</v>
      </c>
      <c r="AA302" s="2">
        <f>IF(Z302="HERE",Y302,AA301+Graph!$G$1*1000)</f>
        <v>91979168.695318475</v>
      </c>
      <c r="AB302" s="2">
        <f t="shared" si="63"/>
        <v>420000</v>
      </c>
      <c r="AC302" s="2">
        <f t="shared" si="64"/>
        <v>58955298.134213157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232</v>
      </c>
      <c r="C303" s="7"/>
      <c r="D303" s="2" t="e">
        <f t="shared" si="55"/>
        <v>#N/A</v>
      </c>
      <c r="E303" s="2" t="e">
        <f t="shared" si="67"/>
        <v>#N/A</v>
      </c>
      <c r="F303" s="2">
        <v>1383479.751740694</v>
      </c>
      <c r="G303" s="2">
        <f t="shared" si="70"/>
        <v>688938.14285714284</v>
      </c>
      <c r="H303" s="2">
        <f t="shared" si="65"/>
        <v>170563277.27707046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3181498.8571428615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1413063.4213685393</v>
      </c>
      <c r="Q303" s="2">
        <f t="shared" si="71"/>
        <v>700000</v>
      </c>
      <c r="R303" s="2">
        <f t="shared" si="66"/>
        <v>173603404.9723888</v>
      </c>
      <c r="S303" s="2">
        <f t="shared" si="58"/>
        <v>688938.14285713434</v>
      </c>
      <c r="T303" s="2">
        <f t="shared" si="59"/>
        <v>11061.857142857276</v>
      </c>
      <c r="U303" s="2">
        <f t="shared" si="60"/>
        <v>700000</v>
      </c>
      <c r="V303" s="2">
        <f t="shared" si="34"/>
        <v>112692473.27707072</v>
      </c>
      <c r="W303" s="2">
        <f t="shared" si="61"/>
        <v>688938.14285714924</v>
      </c>
      <c r="X303" s="2">
        <f t="shared" si="51"/>
        <v>11061.857142850757</v>
      </c>
      <c r="Y303" s="2">
        <f t="shared" si="62"/>
        <v>60910931.695318058</v>
      </c>
      <c r="Z303" s="2" t="str">
        <f t="shared" si="52"/>
        <v>MEEP</v>
      </c>
      <c r="AA303" s="2">
        <f>IF(Z303="HERE",Y303,AA302+Graph!$G$1*1000)</f>
        <v>92399168.695318475</v>
      </c>
      <c r="AB303" s="2">
        <f t="shared" si="63"/>
        <v>420000</v>
      </c>
      <c r="AC303" s="2">
        <f t="shared" si="64"/>
        <v>58955298.134213157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233</v>
      </c>
      <c r="C304" s="7"/>
      <c r="D304" s="2" t="e">
        <f t="shared" si="55"/>
        <v>#N/A</v>
      </c>
      <c r="E304" s="2" t="e">
        <f t="shared" si="67"/>
        <v>#N/A</v>
      </c>
      <c r="F304" s="2">
        <v>1387494.0679471791</v>
      </c>
      <c r="G304" s="2">
        <f t="shared" si="70"/>
        <v>688938.14285714284</v>
      </c>
      <c r="H304" s="2">
        <f t="shared" si="65"/>
        <v>171252215.4199276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3192560.7142857187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1417180.1980792284</v>
      </c>
      <c r="Q304" s="2">
        <f t="shared" si="71"/>
        <v>700000</v>
      </c>
      <c r="R304" s="2">
        <f t="shared" si="66"/>
        <v>174303404.9723888</v>
      </c>
      <c r="S304" s="2">
        <f t="shared" si="58"/>
        <v>688938.14285713434</v>
      </c>
      <c r="T304" s="2">
        <f t="shared" si="59"/>
        <v>11061.857142857276</v>
      </c>
      <c r="U304" s="2">
        <f t="shared" si="60"/>
        <v>700000</v>
      </c>
      <c r="V304" s="2">
        <f t="shared" si="34"/>
        <v>113381411.41992787</v>
      </c>
      <c r="W304" s="2">
        <f t="shared" si="61"/>
        <v>688938.14285714924</v>
      </c>
      <c r="X304" s="2">
        <f t="shared" si="51"/>
        <v>11061.857142850757</v>
      </c>
      <c r="Y304" s="2">
        <f t="shared" si="62"/>
        <v>60921993.552460909</v>
      </c>
      <c r="Z304" s="2" t="str">
        <f t="shared" si="52"/>
        <v>MEEP</v>
      </c>
      <c r="AA304" s="2">
        <f>IF(Z304="HERE",Y304,AA303+Graph!$G$1*1000)</f>
        <v>92819168.695318475</v>
      </c>
      <c r="AB304" s="2">
        <f t="shared" si="63"/>
        <v>420000</v>
      </c>
      <c r="AC304" s="2">
        <f t="shared" si="64"/>
        <v>58955298.134213157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234</v>
      </c>
      <c r="C305" s="7"/>
      <c r="D305" s="2" t="e">
        <f t="shared" si="55"/>
        <v>#N/A</v>
      </c>
      <c r="E305" s="2" t="e">
        <f t="shared" si="67"/>
        <v>#N/A</v>
      </c>
      <c r="F305" s="2">
        <v>1391508.3841536641</v>
      </c>
      <c r="G305" s="2">
        <f t="shared" si="70"/>
        <v>688938.14285714284</v>
      </c>
      <c r="H305" s="2">
        <f t="shared" si="65"/>
        <v>171941153.56278473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3203622.571428576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1421296.9747899175</v>
      </c>
      <c r="Q305" s="2">
        <f t="shared" si="71"/>
        <v>700000</v>
      </c>
      <c r="R305" s="2">
        <f t="shared" si="66"/>
        <v>175003404.9723888</v>
      </c>
      <c r="S305" s="2">
        <f t="shared" si="58"/>
        <v>688938.14285713434</v>
      </c>
      <c r="T305" s="2">
        <f t="shared" si="59"/>
        <v>11061.857142857276</v>
      </c>
      <c r="U305" s="2">
        <f t="shared" si="60"/>
        <v>700000</v>
      </c>
      <c r="V305" s="2">
        <f t="shared" si="34"/>
        <v>114070349.56278501</v>
      </c>
      <c r="W305" s="2">
        <f t="shared" si="61"/>
        <v>688938.14285714924</v>
      </c>
      <c r="X305" s="2">
        <f t="shared" si="51"/>
        <v>11061.857142850757</v>
      </c>
      <c r="Y305" s="2">
        <f t="shared" si="62"/>
        <v>60933055.40960376</v>
      </c>
      <c r="Z305" s="2" t="str">
        <f t="shared" si="52"/>
        <v>MEEP</v>
      </c>
      <c r="AA305" s="2">
        <f>IF(Z305="HERE",Y305,AA304+Graph!$G$1*1000)</f>
        <v>93239168.695318475</v>
      </c>
      <c r="AB305" s="2">
        <f t="shared" si="63"/>
        <v>420000</v>
      </c>
      <c r="AC305" s="2">
        <f t="shared" si="64"/>
        <v>58955298.134213157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235</v>
      </c>
      <c r="C306" s="7"/>
      <c r="D306" s="2" t="e">
        <f t="shared" si="55"/>
        <v>#N/A</v>
      </c>
      <c r="E306" s="2" t="e">
        <f t="shared" si="67"/>
        <v>#N/A</v>
      </c>
      <c r="F306" s="2">
        <v>1395522.7003601491</v>
      </c>
      <c r="G306" s="2">
        <f t="shared" si="70"/>
        <v>688938.14285714284</v>
      </c>
      <c r="H306" s="2">
        <f t="shared" si="65"/>
        <v>172630091.70564187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3214684.4285714333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1425413.7515006065</v>
      </c>
      <c r="Q306" s="2">
        <f t="shared" si="71"/>
        <v>700000</v>
      </c>
      <c r="R306" s="2">
        <f t="shared" si="66"/>
        <v>175703404.9723888</v>
      </c>
      <c r="S306" s="2">
        <f t="shared" si="58"/>
        <v>688938.14285713434</v>
      </c>
      <c r="T306" s="2">
        <f t="shared" si="59"/>
        <v>11061.857142857276</v>
      </c>
      <c r="U306" s="2">
        <f t="shared" si="60"/>
        <v>700000</v>
      </c>
      <c r="V306" s="2">
        <f t="shared" si="34"/>
        <v>114759287.70564216</v>
      </c>
      <c r="W306" s="2">
        <f t="shared" si="61"/>
        <v>688938.14285714924</v>
      </c>
      <c r="X306" s="2">
        <f t="shared" si="51"/>
        <v>11061.857142850757</v>
      </c>
      <c r="Y306" s="2">
        <f t="shared" si="62"/>
        <v>60944117.26674661</v>
      </c>
      <c r="Z306" s="2" t="str">
        <f t="shared" si="52"/>
        <v>MEEP</v>
      </c>
      <c r="AA306" s="2">
        <f>IF(Z306="HERE",Y306,AA305+Graph!$G$1*1000)</f>
        <v>93659168.695318475</v>
      </c>
      <c r="AB306" s="2">
        <f t="shared" si="63"/>
        <v>420000</v>
      </c>
      <c r="AC306" s="2">
        <f t="shared" si="64"/>
        <v>58955298.134213157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236</v>
      </c>
      <c r="C307" s="7"/>
      <c r="D307" s="2" t="e">
        <f t="shared" si="55"/>
        <v>#N/A</v>
      </c>
      <c r="E307" s="2" t="e">
        <f t="shared" si="67"/>
        <v>#N/A</v>
      </c>
      <c r="F307" s="2">
        <v>1399537.0165666044</v>
      </c>
      <c r="G307" s="2">
        <f t="shared" si="70"/>
        <v>688938.14285714284</v>
      </c>
      <c r="H307" s="2">
        <f t="shared" si="65"/>
        <v>173319029.848499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3225746.2857142906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1429530.5282112956</v>
      </c>
      <c r="Q307" s="2">
        <f t="shared" si="71"/>
        <v>700000</v>
      </c>
      <c r="R307" s="2">
        <f t="shared" si="66"/>
        <v>176403404.9723888</v>
      </c>
      <c r="S307" s="2">
        <f t="shared" si="58"/>
        <v>688938.14285713434</v>
      </c>
      <c r="T307" s="2">
        <f t="shared" si="59"/>
        <v>11061.857142857276</v>
      </c>
      <c r="U307" s="2">
        <f t="shared" si="60"/>
        <v>700000</v>
      </c>
      <c r="V307" s="2">
        <f t="shared" si="34"/>
        <v>115448225.84849931</v>
      </c>
      <c r="W307" s="2">
        <f t="shared" si="61"/>
        <v>688938.14285714924</v>
      </c>
      <c r="X307" s="2">
        <f t="shared" si="51"/>
        <v>11061.857142850757</v>
      </c>
      <c r="Y307" s="2">
        <f t="shared" si="62"/>
        <v>60955179.123889461</v>
      </c>
      <c r="Z307" s="2" t="str">
        <f t="shared" si="52"/>
        <v>MEEP</v>
      </c>
      <c r="AA307" s="2">
        <f>IF(Z307="HERE",Y307,AA306+Graph!$G$1*1000)</f>
        <v>94079168.695318475</v>
      </c>
      <c r="AB307" s="2">
        <f t="shared" si="63"/>
        <v>420000</v>
      </c>
      <c r="AC307" s="2">
        <f t="shared" si="64"/>
        <v>58955298.134213157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237</v>
      </c>
      <c r="C308" s="7"/>
      <c r="D308" s="2" t="e">
        <f t="shared" si="55"/>
        <v>#N/A</v>
      </c>
      <c r="E308" s="2" t="e">
        <f t="shared" si="67"/>
        <v>#N/A</v>
      </c>
      <c r="F308" s="2">
        <v>1403551.3327730894</v>
      </c>
      <c r="G308" s="2">
        <f t="shared" si="70"/>
        <v>688938.14285714284</v>
      </c>
      <c r="H308" s="2">
        <f t="shared" si="65"/>
        <v>174007967.99135613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3236808.1428571478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1433647.3049219549</v>
      </c>
      <c r="Q308" s="2">
        <f t="shared" si="71"/>
        <v>700000</v>
      </c>
      <c r="R308" s="2">
        <f t="shared" si="66"/>
        <v>177103404.9723888</v>
      </c>
      <c r="S308" s="2">
        <f t="shared" si="58"/>
        <v>688938.14285713434</v>
      </c>
      <c r="T308" s="2">
        <f t="shared" si="59"/>
        <v>11061.857142857276</v>
      </c>
      <c r="U308" s="2">
        <f t="shared" si="60"/>
        <v>700000</v>
      </c>
      <c r="V308" s="2">
        <f t="shared" si="34"/>
        <v>116137163.99135646</v>
      </c>
      <c r="W308" s="2">
        <f t="shared" si="61"/>
        <v>688938.14285714924</v>
      </c>
      <c r="X308" s="2">
        <f t="shared" si="51"/>
        <v>11061.857142850757</v>
      </c>
      <c r="Y308" s="2">
        <f t="shared" si="62"/>
        <v>60966240.981032312</v>
      </c>
      <c r="Z308" s="2" t="str">
        <f t="shared" si="52"/>
        <v>MEEP</v>
      </c>
      <c r="AA308" s="2">
        <f>IF(Z308="HERE",Y308,AA307+Graph!$G$1*1000)</f>
        <v>94499168.695318475</v>
      </c>
      <c r="AB308" s="2">
        <f t="shared" si="63"/>
        <v>420000</v>
      </c>
      <c r="AC308" s="2">
        <f t="shared" si="64"/>
        <v>58955298.134213157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238</v>
      </c>
      <c r="C309" s="7"/>
      <c r="D309" s="2" t="e">
        <f t="shared" si="55"/>
        <v>#N/A</v>
      </c>
      <c r="E309" s="2" t="e">
        <f t="shared" si="67"/>
        <v>#N/A</v>
      </c>
      <c r="F309" s="2">
        <v>1407565.6489795744</v>
      </c>
      <c r="G309" s="2">
        <f t="shared" si="70"/>
        <v>688938.14285714284</v>
      </c>
      <c r="H309" s="2">
        <f t="shared" si="65"/>
        <v>174696906.13421327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3247870.0000000051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1437764.0816326439</v>
      </c>
      <c r="Q309" s="2">
        <f t="shared" si="71"/>
        <v>700000</v>
      </c>
      <c r="R309" s="2">
        <f t="shared" si="66"/>
        <v>177803404.9723888</v>
      </c>
      <c r="S309" s="2">
        <f t="shared" si="58"/>
        <v>688938.14285713434</v>
      </c>
      <c r="T309" s="2">
        <f t="shared" si="59"/>
        <v>11061.857142857276</v>
      </c>
      <c r="U309" s="2">
        <f t="shared" si="60"/>
        <v>700000</v>
      </c>
      <c r="V309" s="2">
        <f t="shared" si="34"/>
        <v>116826102.13421361</v>
      </c>
      <c r="W309" s="2">
        <f t="shared" si="61"/>
        <v>688938.14285714924</v>
      </c>
      <c r="X309" s="2">
        <f t="shared" si="51"/>
        <v>11061.857142850757</v>
      </c>
      <c r="Y309" s="2">
        <f t="shared" si="62"/>
        <v>60977302.838175163</v>
      </c>
      <c r="Z309" s="2" t="str">
        <f t="shared" si="52"/>
        <v>MEEP</v>
      </c>
      <c r="AA309" s="2">
        <f>IF(Z309="HERE",Y309,AA308+Graph!$G$1*1000)</f>
        <v>94919168.695318475</v>
      </c>
      <c r="AB309" s="2">
        <f t="shared" si="63"/>
        <v>420000</v>
      </c>
      <c r="AC309" s="2">
        <f t="shared" si="64"/>
        <v>58955298.134213157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239</v>
      </c>
      <c r="C310" s="7"/>
      <c r="D310" s="2" t="e">
        <f t="shared" si="55"/>
        <v>#N/A</v>
      </c>
      <c r="E310" s="2" t="e">
        <f t="shared" si="67"/>
        <v>#N/A</v>
      </c>
      <c r="F310" s="2">
        <v>1411579.9651860595</v>
      </c>
      <c r="G310" s="2">
        <f t="shared" si="70"/>
        <v>688938.14285714284</v>
      </c>
      <c r="H310" s="2">
        <f t="shared" si="65"/>
        <v>175385844.2770704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3258931.8571428624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1441880.858343333</v>
      </c>
      <c r="Q310" s="2">
        <f t="shared" si="71"/>
        <v>700000</v>
      </c>
      <c r="R310" s="2">
        <f t="shared" si="66"/>
        <v>178503404.9723888</v>
      </c>
      <c r="S310" s="2">
        <f t="shared" si="58"/>
        <v>688938.14285713434</v>
      </c>
      <c r="T310" s="2">
        <f t="shared" si="59"/>
        <v>11061.857142857276</v>
      </c>
      <c r="U310" s="2">
        <f t="shared" si="60"/>
        <v>700000</v>
      </c>
      <c r="V310" s="2">
        <f t="shared" si="34"/>
        <v>117515040.27707076</v>
      </c>
      <c r="W310" s="2">
        <f t="shared" si="61"/>
        <v>688938.14285714924</v>
      </c>
      <c r="X310" s="2">
        <f t="shared" si="51"/>
        <v>11061.857142850757</v>
      </c>
      <c r="Y310" s="2">
        <f t="shared" si="62"/>
        <v>60988364.695318013</v>
      </c>
      <c r="Z310" s="2" t="str">
        <f t="shared" si="52"/>
        <v>MEEP</v>
      </c>
      <c r="AA310" s="2">
        <f>IF(Z310="HERE",Y310,AA309+Graph!$G$1*1000)</f>
        <v>95339168.695318475</v>
      </c>
      <c r="AB310" s="2">
        <f t="shared" si="63"/>
        <v>420000</v>
      </c>
      <c r="AC310" s="2">
        <f t="shared" si="64"/>
        <v>58955298.134213157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240</v>
      </c>
      <c r="C311" s="7"/>
      <c r="D311" s="2" t="e">
        <f t="shared" si="55"/>
        <v>#N/A</v>
      </c>
      <c r="E311" s="2" t="e">
        <f t="shared" si="67"/>
        <v>#N/A</v>
      </c>
      <c r="F311" s="2">
        <v>1415594.2813925445</v>
      </c>
      <c r="G311" s="2">
        <f t="shared" si="70"/>
        <v>688938.14285714284</v>
      </c>
      <c r="H311" s="2">
        <f t="shared" si="65"/>
        <v>176074782.41992754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3269993.7142857197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1445997.6350540221</v>
      </c>
      <c r="Q311" s="2">
        <f t="shared" si="71"/>
        <v>700000</v>
      </c>
      <c r="R311" s="2">
        <f t="shared" si="66"/>
        <v>179203404.9723888</v>
      </c>
      <c r="S311" s="2">
        <f t="shared" si="58"/>
        <v>688938.14285713434</v>
      </c>
      <c r="T311" s="2">
        <f t="shared" si="59"/>
        <v>11061.857142857276</v>
      </c>
      <c r="U311" s="2">
        <f t="shared" si="60"/>
        <v>700000</v>
      </c>
      <c r="V311" s="2">
        <f t="shared" si="34"/>
        <v>118203978.41992791</v>
      </c>
      <c r="W311" s="2">
        <f t="shared" si="61"/>
        <v>688938.14285714924</v>
      </c>
      <c r="X311" s="2">
        <f t="shared" si="51"/>
        <v>11061.857142850757</v>
      </c>
      <c r="Y311" s="2">
        <f t="shared" si="62"/>
        <v>60999426.552460864</v>
      </c>
      <c r="Z311" s="2" t="str">
        <f t="shared" si="52"/>
        <v>MEEP</v>
      </c>
      <c r="AA311" s="2">
        <f>IF(Z311="HERE",Y311,AA310+Graph!$G$1*1000)</f>
        <v>95759168.695318475</v>
      </c>
      <c r="AB311" s="2">
        <f t="shared" si="63"/>
        <v>420000</v>
      </c>
      <c r="AC311" s="2">
        <f t="shared" si="64"/>
        <v>58955298.134213157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241</v>
      </c>
      <c r="C312" s="7"/>
      <c r="D312" s="2" t="e">
        <f t="shared" si="55"/>
        <v>#N/A</v>
      </c>
      <c r="E312" s="2" t="e">
        <f t="shared" si="67"/>
        <v>#N/A</v>
      </c>
      <c r="F312" s="2">
        <v>1419608.5975990295</v>
      </c>
      <c r="G312" s="2">
        <f t="shared" si="70"/>
        <v>688938.14285714284</v>
      </c>
      <c r="H312" s="2">
        <f t="shared" si="65"/>
        <v>176763720.56278467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3281055.5714285769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1450114.4117647111</v>
      </c>
      <c r="Q312" s="2">
        <f t="shared" si="71"/>
        <v>700000</v>
      </c>
      <c r="R312" s="2">
        <f t="shared" si="66"/>
        <v>179903404.9723888</v>
      </c>
      <c r="S312" s="2">
        <f t="shared" si="58"/>
        <v>688938.14285713434</v>
      </c>
      <c r="T312" s="2">
        <f t="shared" si="59"/>
        <v>11061.857142857276</v>
      </c>
      <c r="U312" s="2">
        <f t="shared" si="60"/>
        <v>700000</v>
      </c>
      <c r="V312" s="2">
        <f t="shared" si="34"/>
        <v>118892916.56278506</v>
      </c>
      <c r="W312" s="2">
        <f t="shared" si="61"/>
        <v>688938.14285714924</v>
      </c>
      <c r="X312" s="2">
        <f t="shared" si="51"/>
        <v>11061.857142850757</v>
      </c>
      <c r="Y312" s="2">
        <f t="shared" si="62"/>
        <v>61010488.409603715</v>
      </c>
      <c r="Z312" s="2" t="str">
        <f t="shared" si="52"/>
        <v>MEEP</v>
      </c>
      <c r="AA312" s="2">
        <f>IF(Z312="HERE",Y312,AA311+Graph!$G$1*1000)</f>
        <v>96179168.695318475</v>
      </c>
      <c r="AB312" s="2">
        <f t="shared" si="63"/>
        <v>420000</v>
      </c>
      <c r="AC312" s="2">
        <f t="shared" si="64"/>
        <v>58955298.134213157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242</v>
      </c>
      <c r="C313" s="7"/>
      <c r="D313" s="2" t="e">
        <f t="shared" si="55"/>
        <v>#N/A</v>
      </c>
      <c r="E313" s="2" t="e">
        <f t="shared" si="67"/>
        <v>#N/A</v>
      </c>
      <c r="F313" s="2">
        <v>1423622.9138055146</v>
      </c>
      <c r="G313" s="2">
        <f t="shared" si="70"/>
        <v>688938.14285714284</v>
      </c>
      <c r="H313" s="2">
        <f t="shared" si="65"/>
        <v>177452658.70564181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3292117.4285714342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1454231.1884754002</v>
      </c>
      <c r="Q313" s="2">
        <f t="shared" si="71"/>
        <v>700000</v>
      </c>
      <c r="R313" s="2">
        <f t="shared" si="66"/>
        <v>180603404.9723888</v>
      </c>
      <c r="S313" s="2">
        <f t="shared" si="58"/>
        <v>688938.14285713434</v>
      </c>
      <c r="T313" s="2">
        <f t="shared" si="59"/>
        <v>11061.857142857276</v>
      </c>
      <c r="U313" s="2">
        <f t="shared" si="60"/>
        <v>700000</v>
      </c>
      <c r="V313" s="2">
        <f t="shared" si="34"/>
        <v>119581854.70564221</v>
      </c>
      <c r="W313" s="2">
        <f t="shared" si="61"/>
        <v>688938.14285714924</v>
      </c>
      <c r="X313" s="2">
        <f t="shared" si="51"/>
        <v>11061.857142850757</v>
      </c>
      <c r="Y313" s="2">
        <f t="shared" si="62"/>
        <v>61021550.266746566</v>
      </c>
      <c r="Z313" s="2" t="str">
        <f t="shared" si="52"/>
        <v>MEEP</v>
      </c>
      <c r="AA313" s="2">
        <f>IF(Z313="HERE",Y313,AA312+Graph!$G$1*1000)</f>
        <v>96599168.695318475</v>
      </c>
      <c r="AB313" s="2">
        <f t="shared" si="63"/>
        <v>420000</v>
      </c>
      <c r="AC313" s="2">
        <f t="shared" si="64"/>
        <v>58955298.134213157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243</v>
      </c>
      <c r="C314" s="7"/>
      <c r="D314" s="2" t="e">
        <f t="shared" si="55"/>
        <v>#N/A</v>
      </c>
      <c r="E314" s="2" t="e">
        <f t="shared" si="67"/>
        <v>#N/A</v>
      </c>
      <c r="F314" s="2">
        <v>1427637.2300119996</v>
      </c>
      <c r="G314" s="2">
        <f t="shared" si="70"/>
        <v>688938.14285714284</v>
      </c>
      <c r="H314" s="2">
        <f t="shared" si="65"/>
        <v>178141596.84849894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3303179.2857142915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1458347.9651860595</v>
      </c>
      <c r="Q314" s="2">
        <f t="shared" si="71"/>
        <v>700000</v>
      </c>
      <c r="R314" s="2">
        <f t="shared" si="66"/>
        <v>181303404.9723888</v>
      </c>
      <c r="S314" s="2">
        <f t="shared" si="58"/>
        <v>688938.14285713434</v>
      </c>
      <c r="T314" s="2">
        <f t="shared" si="59"/>
        <v>11061.857142857276</v>
      </c>
      <c r="U314" s="2">
        <f t="shared" si="60"/>
        <v>700000</v>
      </c>
      <c r="V314" s="2">
        <f t="shared" si="34"/>
        <v>120270792.84849936</v>
      </c>
      <c r="W314" s="2">
        <f t="shared" si="61"/>
        <v>688938.14285714924</v>
      </c>
      <c r="X314" s="2">
        <f t="shared" si="51"/>
        <v>11061.857142850757</v>
      </c>
      <c r="Y314" s="2">
        <f t="shared" si="62"/>
        <v>61032612.123889416</v>
      </c>
      <c r="Z314" s="2" t="str">
        <f t="shared" si="52"/>
        <v>MEEP</v>
      </c>
      <c r="AA314" s="2">
        <f>IF(Z314="HERE",Y314,AA313+Graph!$G$1*1000)</f>
        <v>97019168.695318475</v>
      </c>
      <c r="AB314" s="2">
        <f t="shared" si="63"/>
        <v>420000</v>
      </c>
      <c r="AC314" s="2">
        <f t="shared" si="64"/>
        <v>58955298.134213157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244</v>
      </c>
      <c r="C315" s="7"/>
      <c r="D315" s="2" t="e">
        <f t="shared" si="55"/>
        <v>#N/A</v>
      </c>
      <c r="E315" s="2" t="e">
        <f t="shared" si="67"/>
        <v>#N/A</v>
      </c>
      <c r="F315" s="2">
        <v>1431651.5462184846</v>
      </c>
      <c r="G315" s="2">
        <f t="shared" si="70"/>
        <v>688938.14285714284</v>
      </c>
      <c r="H315" s="2">
        <f t="shared" si="65"/>
        <v>178830534.99135607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3314241.1428571488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1462464.7418967485</v>
      </c>
      <c r="Q315" s="2">
        <f t="shared" si="71"/>
        <v>700000</v>
      </c>
      <c r="R315" s="2">
        <f t="shared" si="66"/>
        <v>182003404.9723888</v>
      </c>
      <c r="S315" s="2">
        <f t="shared" si="58"/>
        <v>688938.14285713434</v>
      </c>
      <c r="T315" s="2">
        <f t="shared" si="59"/>
        <v>11061.857142857276</v>
      </c>
      <c r="U315" s="2">
        <f t="shared" si="60"/>
        <v>700000</v>
      </c>
      <c r="V315" s="2">
        <f t="shared" si="34"/>
        <v>120959730.99135651</v>
      </c>
      <c r="W315" s="2">
        <f t="shared" si="61"/>
        <v>688938.14285714924</v>
      </c>
      <c r="X315" s="2">
        <f t="shared" si="51"/>
        <v>11061.857142850757</v>
      </c>
      <c r="Y315" s="2">
        <f t="shared" si="62"/>
        <v>61043673.981032267</v>
      </c>
      <c r="Z315" s="2" t="str">
        <f t="shared" si="52"/>
        <v>MEEP</v>
      </c>
      <c r="AA315" s="2">
        <f>IF(Z315="HERE",Y315,AA314+Graph!$G$1*1000)</f>
        <v>97439168.695318475</v>
      </c>
      <c r="AB315" s="2">
        <f t="shared" si="63"/>
        <v>420000</v>
      </c>
      <c r="AC315" s="2">
        <f t="shared" si="64"/>
        <v>58955298.134213157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245</v>
      </c>
      <c r="C316" s="7"/>
      <c r="D316" s="2" t="e">
        <f t="shared" si="55"/>
        <v>#N/A</v>
      </c>
      <c r="E316" s="2" t="e">
        <f t="shared" si="67"/>
        <v>#N/A</v>
      </c>
      <c r="F316" s="2">
        <v>1435665.8624249697</v>
      </c>
      <c r="G316" s="2">
        <f t="shared" si="70"/>
        <v>688938.14285714284</v>
      </c>
      <c r="H316" s="2">
        <f t="shared" si="65"/>
        <v>179519473.13421321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3325303.0000000061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1466581.5186074376</v>
      </c>
      <c r="Q316" s="2">
        <f t="shared" si="71"/>
        <v>700000</v>
      </c>
      <c r="R316" s="2">
        <f t="shared" si="66"/>
        <v>182703404.9723888</v>
      </c>
      <c r="S316" s="2">
        <f t="shared" si="58"/>
        <v>688938.14285713434</v>
      </c>
      <c r="T316" s="2">
        <f t="shared" si="59"/>
        <v>11061.857142857276</v>
      </c>
      <c r="U316" s="2">
        <f t="shared" si="60"/>
        <v>700000</v>
      </c>
      <c r="V316" s="2">
        <f t="shared" si="34"/>
        <v>121648669.13421366</v>
      </c>
      <c r="W316" s="2">
        <f t="shared" si="61"/>
        <v>688938.14285714924</v>
      </c>
      <c r="X316" s="2">
        <f t="shared" si="51"/>
        <v>11061.857142850757</v>
      </c>
      <c r="Y316" s="2">
        <f t="shared" si="62"/>
        <v>61054735.838175118</v>
      </c>
      <c r="Z316" s="2" t="str">
        <f t="shared" si="52"/>
        <v>MEEP</v>
      </c>
      <c r="AA316" s="2">
        <f>IF(Z316="HERE",Y316,AA315+Graph!$G$1*1000)</f>
        <v>97859168.695318475</v>
      </c>
      <c r="AB316" s="2">
        <f t="shared" si="63"/>
        <v>420000</v>
      </c>
      <c r="AC316" s="2">
        <f t="shared" si="64"/>
        <v>58955298.134213157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246</v>
      </c>
      <c r="C317" s="7"/>
      <c r="D317" s="2" t="e">
        <f t="shared" si="55"/>
        <v>#N/A</v>
      </c>
      <c r="E317" s="2" t="e">
        <f t="shared" si="67"/>
        <v>#N/A</v>
      </c>
      <c r="F317" s="2">
        <v>1439680.1786314547</v>
      </c>
      <c r="G317" s="2">
        <f t="shared" si="70"/>
        <v>688938.14285714284</v>
      </c>
      <c r="H317" s="2">
        <f t="shared" si="65"/>
        <v>180208411.27707034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3336364.8571428633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1470698.2953181267</v>
      </c>
      <c r="Q317" s="2">
        <f t="shared" si="71"/>
        <v>700000</v>
      </c>
      <c r="R317" s="2">
        <f t="shared" si="66"/>
        <v>183403404.9723888</v>
      </c>
      <c r="S317" s="2">
        <f t="shared" si="58"/>
        <v>688938.14285713434</v>
      </c>
      <c r="T317" s="2">
        <f t="shared" si="59"/>
        <v>11061.857142857276</v>
      </c>
      <c r="U317" s="2">
        <f t="shared" si="60"/>
        <v>700000</v>
      </c>
      <c r="V317" s="2">
        <f t="shared" si="34"/>
        <v>122337607.27707081</v>
      </c>
      <c r="W317" s="2">
        <f t="shared" si="61"/>
        <v>688938.14285714924</v>
      </c>
      <c r="X317" s="2">
        <f t="shared" si="51"/>
        <v>11061.857142850757</v>
      </c>
      <c r="Y317" s="2">
        <f t="shared" si="62"/>
        <v>61065797.695317969</v>
      </c>
      <c r="Z317" s="2" t="str">
        <f t="shared" si="52"/>
        <v>MEEP</v>
      </c>
      <c r="AA317" s="2">
        <f>IF(Z317="HERE",Y317,AA316+Graph!$G$1*1000)</f>
        <v>98279168.695318475</v>
      </c>
      <c r="AB317" s="2">
        <f t="shared" si="63"/>
        <v>420000</v>
      </c>
      <c r="AC317" s="2">
        <f t="shared" si="64"/>
        <v>58955298.134213157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247</v>
      </c>
      <c r="C318" s="7"/>
      <c r="D318" s="2" t="e">
        <f t="shared" si="55"/>
        <v>#N/A</v>
      </c>
      <c r="E318" s="2" t="e">
        <f t="shared" si="67"/>
        <v>#N/A</v>
      </c>
      <c r="F318" s="2">
        <v>1443694.4948379397</v>
      </c>
      <c r="G318" s="2">
        <f t="shared" si="70"/>
        <v>688938.14285714284</v>
      </c>
      <c r="H318" s="2">
        <f t="shared" si="65"/>
        <v>180897349.41992748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3347426.7142857206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1474815.0720288157</v>
      </c>
      <c r="Q318" s="2">
        <f t="shared" si="71"/>
        <v>700000</v>
      </c>
      <c r="R318" s="2">
        <f t="shared" si="66"/>
        <v>184103404.9723888</v>
      </c>
      <c r="S318" s="2">
        <f t="shared" si="58"/>
        <v>688938.14285713434</v>
      </c>
      <c r="T318" s="2">
        <f t="shared" si="59"/>
        <v>11061.857142857276</v>
      </c>
      <c r="U318" s="2">
        <f t="shared" si="60"/>
        <v>700000</v>
      </c>
      <c r="V318" s="2">
        <f t="shared" si="34"/>
        <v>123026545.41992795</v>
      </c>
      <c r="W318" s="2">
        <f t="shared" si="61"/>
        <v>688938.14285714924</v>
      </c>
      <c r="X318" s="2">
        <f t="shared" si="51"/>
        <v>11061.857142850757</v>
      </c>
      <c r="Y318" s="2">
        <f t="shared" si="62"/>
        <v>61076859.552460819</v>
      </c>
      <c r="Z318" s="2" t="str">
        <f t="shared" si="52"/>
        <v>MEEP</v>
      </c>
      <c r="AA318" s="2">
        <f>IF(Z318="HERE",Y318,AA317+Graph!$G$1*1000)</f>
        <v>98699168.695318475</v>
      </c>
      <c r="AB318" s="2">
        <f t="shared" si="63"/>
        <v>420000</v>
      </c>
      <c r="AC318" s="2">
        <f t="shared" si="64"/>
        <v>58955298.134213157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248</v>
      </c>
      <c r="C319" s="7"/>
      <c r="D319" s="2" t="e">
        <f t="shared" si="55"/>
        <v>#N/A</v>
      </c>
      <c r="E319" s="2" t="e">
        <f t="shared" si="67"/>
        <v>#N/A</v>
      </c>
      <c r="F319" s="2">
        <v>1447708.811044395</v>
      </c>
      <c r="G319" s="2">
        <f t="shared" si="70"/>
        <v>688938.14285714284</v>
      </c>
      <c r="H319" s="2">
        <f t="shared" si="65"/>
        <v>181586287.56278461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3358488.5714285779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1478931.8487395048</v>
      </c>
      <c r="Q319" s="2">
        <f t="shared" si="71"/>
        <v>700000</v>
      </c>
      <c r="R319" s="2">
        <f t="shared" si="66"/>
        <v>184803404.9723888</v>
      </c>
      <c r="S319" s="2">
        <f t="shared" si="58"/>
        <v>688938.14285713434</v>
      </c>
      <c r="T319" s="2">
        <f t="shared" si="59"/>
        <v>11061.857142857276</v>
      </c>
      <c r="U319" s="2">
        <f t="shared" si="60"/>
        <v>700000</v>
      </c>
      <c r="V319" s="2">
        <f t="shared" si="34"/>
        <v>123715483.5627851</v>
      </c>
      <c r="W319" s="2">
        <f t="shared" si="61"/>
        <v>688938.14285714924</v>
      </c>
      <c r="X319" s="2">
        <f t="shared" si="51"/>
        <v>11061.857142850757</v>
      </c>
      <c r="Y319" s="2">
        <f t="shared" si="62"/>
        <v>61087921.40960367</v>
      </c>
      <c r="Z319" s="2" t="str">
        <f t="shared" si="52"/>
        <v>MEEP</v>
      </c>
      <c r="AA319" s="2">
        <f>IF(Z319="HERE",Y319,AA318+Graph!$G$1*1000)</f>
        <v>99119168.695318475</v>
      </c>
      <c r="AB319" s="2">
        <f t="shared" si="63"/>
        <v>420000</v>
      </c>
      <c r="AC319" s="2">
        <f t="shared" si="64"/>
        <v>58955298.134213157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249</v>
      </c>
      <c r="C320" s="7"/>
      <c r="D320" s="2" t="e">
        <f t="shared" si="55"/>
        <v>#N/A</v>
      </c>
      <c r="E320" s="2" t="e">
        <f t="shared" si="67"/>
        <v>#N/A</v>
      </c>
      <c r="F320" s="2">
        <v>1451723.12725088</v>
      </c>
      <c r="G320" s="2">
        <f t="shared" si="70"/>
        <v>688938.14285714284</v>
      </c>
      <c r="H320" s="2">
        <f t="shared" si="65"/>
        <v>182275225.70564175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3369550.4285714352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1483048.6254501641</v>
      </c>
      <c r="Q320" s="2">
        <f t="shared" si="71"/>
        <v>700000</v>
      </c>
      <c r="R320" s="2">
        <f t="shared" si="66"/>
        <v>185503404.9723888</v>
      </c>
      <c r="S320" s="2">
        <f t="shared" si="58"/>
        <v>688938.14285713434</v>
      </c>
      <c r="T320" s="2">
        <f t="shared" si="59"/>
        <v>11061.857142857276</v>
      </c>
      <c r="U320" s="2">
        <f t="shared" si="60"/>
        <v>700000</v>
      </c>
      <c r="V320" s="2">
        <f t="shared" si="34"/>
        <v>124404421.70564225</v>
      </c>
      <c r="W320" s="2">
        <f t="shared" si="61"/>
        <v>688938.14285714924</v>
      </c>
      <c r="X320" s="2">
        <f t="shared" si="51"/>
        <v>11061.857142850757</v>
      </c>
      <c r="Y320" s="2">
        <f t="shared" si="62"/>
        <v>61098983.266746521</v>
      </c>
      <c r="Z320" s="2" t="str">
        <f t="shared" si="52"/>
        <v>MEEP</v>
      </c>
      <c r="AA320" s="2">
        <f>IF(Z320="HERE",Y320,AA319+Graph!$G$1*1000)</f>
        <v>99539168.695318475</v>
      </c>
      <c r="AB320" s="2">
        <f t="shared" si="63"/>
        <v>420000</v>
      </c>
      <c r="AC320" s="2">
        <f t="shared" si="64"/>
        <v>58955298.134213157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250</v>
      </c>
      <c r="C321" s="7"/>
      <c r="D321" s="2" t="e">
        <f t="shared" si="55"/>
        <v>#N/A</v>
      </c>
      <c r="E321" s="2" t="e">
        <f t="shared" si="67"/>
        <v>#N/A</v>
      </c>
      <c r="F321" s="2">
        <v>1455737.443457365</v>
      </c>
      <c r="G321" s="2">
        <f t="shared" si="70"/>
        <v>688938.14285714284</v>
      </c>
      <c r="H321" s="2">
        <f t="shared" si="65"/>
        <v>182964163.84849888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3380612.2857142924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1487165.4021608531</v>
      </c>
      <c r="Q321" s="2">
        <f t="shared" si="71"/>
        <v>700000</v>
      </c>
      <c r="R321" s="2">
        <f t="shared" si="66"/>
        <v>186203404.9723888</v>
      </c>
      <c r="S321" s="2">
        <f t="shared" si="58"/>
        <v>688938.14285713434</v>
      </c>
      <c r="T321" s="2">
        <f t="shared" si="59"/>
        <v>11061.857142857276</v>
      </c>
      <c r="U321" s="2">
        <f t="shared" si="60"/>
        <v>700000</v>
      </c>
      <c r="V321" s="2">
        <f t="shared" si="34"/>
        <v>125093359.8484994</v>
      </c>
      <c r="W321" s="2">
        <f t="shared" si="61"/>
        <v>688938.14285714924</v>
      </c>
      <c r="X321" s="2">
        <f t="shared" si="51"/>
        <v>11061.857142850757</v>
      </c>
      <c r="Y321" s="2">
        <f t="shared" si="62"/>
        <v>61110045.123889372</v>
      </c>
      <c r="Z321" s="2" t="str">
        <f t="shared" si="52"/>
        <v>MEEP</v>
      </c>
      <c r="AA321" s="2">
        <f>IF(Z321="HERE",Y321,AA320+Graph!$G$1*1000)</f>
        <v>99959168.695318475</v>
      </c>
      <c r="AB321" s="2">
        <f t="shared" si="63"/>
        <v>420000</v>
      </c>
      <c r="AC321" s="2">
        <f t="shared" si="64"/>
        <v>58955298.134213157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251</v>
      </c>
      <c r="C322" s="7"/>
      <c r="D322" s="2" t="e">
        <f t="shared" si="55"/>
        <v>#N/A</v>
      </c>
      <c r="E322" s="2" t="e">
        <f t="shared" si="67"/>
        <v>#N/A</v>
      </c>
      <c r="F322" s="2">
        <v>1459751.7596638501</v>
      </c>
      <c r="G322" s="2">
        <f t="shared" si="70"/>
        <v>688938.14285714284</v>
      </c>
      <c r="H322" s="2">
        <f t="shared" si="65"/>
        <v>183653101.99135602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3391674.1428571497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1491282.1788715422</v>
      </c>
      <c r="Q322" s="2">
        <f t="shared" si="71"/>
        <v>700000</v>
      </c>
      <c r="R322" s="2">
        <f t="shared" si="66"/>
        <v>186903404.9723888</v>
      </c>
      <c r="S322" s="2">
        <f t="shared" si="58"/>
        <v>688938.14285713434</v>
      </c>
      <c r="T322" s="2">
        <f t="shared" si="59"/>
        <v>11061.857142857276</v>
      </c>
      <c r="U322" s="2">
        <f t="shared" si="60"/>
        <v>700000</v>
      </c>
      <c r="V322" s="2">
        <f t="shared" si="34"/>
        <v>125782297.99135655</v>
      </c>
      <c r="W322" s="2">
        <f t="shared" si="61"/>
        <v>688938.14285714924</v>
      </c>
      <c r="X322" s="2">
        <f t="shared" si="51"/>
        <v>11061.857142850757</v>
      </c>
      <c r="Y322" s="2">
        <f t="shared" si="62"/>
        <v>61121106.981032223</v>
      </c>
      <c r="Z322" s="2" t="str">
        <f t="shared" si="52"/>
        <v>MEEP</v>
      </c>
      <c r="AA322" s="2">
        <f>IF(Z322="HERE",Y322,AA321+Graph!$G$1*1000)</f>
        <v>100379168.69531848</v>
      </c>
      <c r="AB322" s="2">
        <f t="shared" si="63"/>
        <v>420000</v>
      </c>
      <c r="AC322" s="2">
        <f t="shared" si="64"/>
        <v>58955298.134213157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252</v>
      </c>
      <c r="C323" s="7"/>
      <c r="D323" s="2" t="e">
        <f t="shared" si="55"/>
        <v>#N/A</v>
      </c>
      <c r="E323" s="2" t="e">
        <f t="shared" si="67"/>
        <v>#N/A</v>
      </c>
      <c r="F323" s="2">
        <v>1463766.0758703351</v>
      </c>
      <c r="G323" s="2">
        <f t="shared" si="70"/>
        <v>688938.14285714284</v>
      </c>
      <c r="H323" s="2">
        <f t="shared" si="65"/>
        <v>184342040.13421315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3402736.000000007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1495398.9555822313</v>
      </c>
      <c r="Q323" s="2">
        <f t="shared" si="71"/>
        <v>700000</v>
      </c>
      <c r="R323" s="2">
        <f t="shared" si="66"/>
        <v>187603404.9723888</v>
      </c>
      <c r="S323" s="2">
        <f t="shared" si="58"/>
        <v>688938.14285713434</v>
      </c>
      <c r="T323" s="2">
        <f t="shared" si="59"/>
        <v>11061.857142857276</v>
      </c>
      <c r="U323" s="2">
        <f t="shared" si="60"/>
        <v>700000</v>
      </c>
      <c r="V323" s="2">
        <f t="shared" si="34"/>
        <v>126471236.1342137</v>
      </c>
      <c r="W323" s="2">
        <f t="shared" si="61"/>
        <v>688938.14285714924</v>
      </c>
      <c r="X323" s="2">
        <f t="shared" si="51"/>
        <v>11061.857142850757</v>
      </c>
      <c r="Y323" s="2">
        <f t="shared" si="62"/>
        <v>61132168.838175073</v>
      </c>
      <c r="Z323" s="2" t="str">
        <f t="shared" si="52"/>
        <v>MEEP</v>
      </c>
      <c r="AA323" s="2">
        <f>IF(Z323="HERE",Y323,AA322+Graph!$G$1*1000)</f>
        <v>100799168.69531848</v>
      </c>
      <c r="AB323" s="2">
        <f t="shared" si="63"/>
        <v>420000</v>
      </c>
      <c r="AC323" s="2">
        <f t="shared" si="64"/>
        <v>58955298.134213157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253</v>
      </c>
      <c r="C324" s="7"/>
      <c r="D324" s="2" t="e">
        <f t="shared" si="55"/>
        <v>#N/A</v>
      </c>
      <c r="E324" s="2" t="e">
        <f t="shared" si="67"/>
        <v>#N/A</v>
      </c>
      <c r="F324" s="2">
        <v>1467780.3920768201</v>
      </c>
      <c r="G324" s="2">
        <f t="shared" si="70"/>
        <v>688938.14285714284</v>
      </c>
      <c r="H324" s="2">
        <f t="shared" si="65"/>
        <v>185030978.27707028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3413797.8571428643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1499515.7322929204</v>
      </c>
      <c r="Q324" s="2">
        <f t="shared" si="71"/>
        <v>700000</v>
      </c>
      <c r="R324" s="2">
        <f t="shared" si="66"/>
        <v>188303404.9723888</v>
      </c>
      <c r="S324" s="2">
        <f t="shared" si="58"/>
        <v>688938.14285713434</v>
      </c>
      <c r="T324" s="2">
        <f t="shared" si="59"/>
        <v>11061.857142857276</v>
      </c>
      <c r="U324" s="2">
        <f t="shared" si="60"/>
        <v>700000</v>
      </c>
      <c r="V324" s="2">
        <f t="shared" si="34"/>
        <v>127160174.27707085</v>
      </c>
      <c r="W324" s="2">
        <f t="shared" si="61"/>
        <v>688938.14285714924</v>
      </c>
      <c r="X324" s="2">
        <f t="shared" si="51"/>
        <v>11061.857142850757</v>
      </c>
      <c r="Y324" s="2">
        <f t="shared" si="62"/>
        <v>61143230.695317924</v>
      </c>
      <c r="Z324" s="2" t="str">
        <f t="shared" si="52"/>
        <v>MEEP</v>
      </c>
      <c r="AA324" s="2">
        <f>IF(Z324="HERE",Y324,AA323+Graph!$G$1*1000)</f>
        <v>101219168.69531848</v>
      </c>
      <c r="AB324" s="2">
        <f t="shared" si="63"/>
        <v>420000</v>
      </c>
      <c r="AC324" s="2">
        <f t="shared" si="64"/>
        <v>58955298.134213157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254</v>
      </c>
      <c r="C325" s="7"/>
      <c r="D325" s="2" t="e">
        <f t="shared" si="55"/>
        <v>#N/A</v>
      </c>
      <c r="E325" s="2" t="e">
        <f t="shared" si="67"/>
        <v>#N/A</v>
      </c>
      <c r="F325" s="2">
        <v>1471794.7082833052</v>
      </c>
      <c r="G325" s="2">
        <f t="shared" si="70"/>
        <v>688938.14285714284</v>
      </c>
      <c r="H325" s="2">
        <f t="shared" si="65"/>
        <v>185719916.41992742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3424859.7142857215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1503632.5090036094</v>
      </c>
      <c r="Q325" s="2">
        <f t="shared" si="71"/>
        <v>700000</v>
      </c>
      <c r="R325" s="2">
        <f t="shared" si="66"/>
        <v>189003404.9723888</v>
      </c>
      <c r="S325" s="2">
        <f t="shared" si="58"/>
        <v>688938.14285713434</v>
      </c>
      <c r="T325" s="2">
        <f t="shared" si="59"/>
        <v>11061.857142857276</v>
      </c>
      <c r="U325" s="2">
        <f t="shared" si="60"/>
        <v>700000</v>
      </c>
      <c r="V325" s="2">
        <f t="shared" si="34"/>
        <v>127849112.419928</v>
      </c>
      <c r="W325" s="2">
        <f t="shared" si="61"/>
        <v>688938.14285714924</v>
      </c>
      <c r="X325" s="2">
        <f t="shared" si="51"/>
        <v>11061.857142850757</v>
      </c>
      <c r="Y325" s="2">
        <f t="shared" si="62"/>
        <v>61154292.552460775</v>
      </c>
      <c r="Z325" s="2" t="str">
        <f t="shared" si="52"/>
        <v>MEEP</v>
      </c>
      <c r="AA325" s="2">
        <f>IF(Z325="HERE",Y325,AA324+Graph!$G$1*1000)</f>
        <v>101639168.69531848</v>
      </c>
      <c r="AB325" s="2">
        <f t="shared" si="63"/>
        <v>420000</v>
      </c>
      <c r="AC325" s="2">
        <f t="shared" si="64"/>
        <v>58955298.134213157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255</v>
      </c>
      <c r="C326" s="7"/>
      <c r="D326" s="2" t="e">
        <f t="shared" si="55"/>
        <v>#N/A</v>
      </c>
      <c r="E326" s="2" t="e">
        <f t="shared" si="67"/>
        <v>#N/A</v>
      </c>
      <c r="F326" s="2">
        <v>1475809.0244897902</v>
      </c>
      <c r="G326" s="2">
        <f t="shared" si="70"/>
        <v>688938.14285714284</v>
      </c>
      <c r="H326" s="2">
        <f t="shared" si="65"/>
        <v>186408854.56278455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3435921.5714285788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1507749.2857142687</v>
      </c>
      <c r="Q326" s="2">
        <f t="shared" si="71"/>
        <v>700000</v>
      </c>
      <c r="R326" s="2">
        <f t="shared" si="66"/>
        <v>189703404.9723888</v>
      </c>
      <c r="S326" s="2">
        <f t="shared" si="58"/>
        <v>688938.14285713434</v>
      </c>
      <c r="T326" s="2">
        <f t="shared" si="59"/>
        <v>11061.857142857276</v>
      </c>
      <c r="U326" s="2">
        <f t="shared" si="60"/>
        <v>700000</v>
      </c>
      <c r="V326" s="2">
        <f t="shared" si="34"/>
        <v>128538050.56278515</v>
      </c>
      <c r="W326" s="2">
        <f t="shared" si="61"/>
        <v>688938.14285714924</v>
      </c>
      <c r="X326" s="2">
        <f t="shared" si="51"/>
        <v>11061.857142850757</v>
      </c>
      <c r="Y326" s="2">
        <f t="shared" si="62"/>
        <v>61165354.409603626</v>
      </c>
      <c r="Z326" s="2" t="str">
        <f t="shared" si="52"/>
        <v>MEEP</v>
      </c>
      <c r="AA326" s="2">
        <f>IF(Z326="HERE",Y326,AA325+Graph!$G$1*1000)</f>
        <v>102059168.69531848</v>
      </c>
      <c r="AB326" s="2">
        <f t="shared" si="63"/>
        <v>420000</v>
      </c>
      <c r="AC326" s="2">
        <f t="shared" si="64"/>
        <v>58955298.134213157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256</v>
      </c>
      <c r="C327" s="7"/>
      <c r="D327" s="2" t="e">
        <f t="shared" si="55"/>
        <v>#N/A</v>
      </c>
      <c r="E327" s="2" t="e">
        <f t="shared" si="67"/>
        <v>#N/A</v>
      </c>
      <c r="F327" s="2">
        <v>1479823.3406962752</v>
      </c>
      <c r="G327" s="2">
        <f t="shared" si="70"/>
        <v>688938.14285714284</v>
      </c>
      <c r="H327" s="2">
        <f t="shared" si="65"/>
        <v>187097792.70564169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3446983.4285714361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1511866.0624249578</v>
      </c>
      <c r="Q327" s="2">
        <f t="shared" si="71"/>
        <v>700000</v>
      </c>
      <c r="R327" s="2">
        <f t="shared" si="66"/>
        <v>190403404.9723888</v>
      </c>
      <c r="S327" s="2">
        <f t="shared" si="58"/>
        <v>688938.14285713434</v>
      </c>
      <c r="T327" s="2">
        <f t="shared" si="59"/>
        <v>11061.857142857276</v>
      </c>
      <c r="U327" s="2">
        <f t="shared" si="60"/>
        <v>700000</v>
      </c>
      <c r="V327" s="2">
        <f t="shared" si="34"/>
        <v>129226988.7056423</v>
      </c>
      <c r="W327" s="2">
        <f t="shared" si="61"/>
        <v>688938.14285714924</v>
      </c>
      <c r="X327" s="2">
        <f t="shared" si="51"/>
        <v>11061.857142850757</v>
      </c>
      <c r="Y327" s="2">
        <f t="shared" si="62"/>
        <v>61176416.266746476</v>
      </c>
      <c r="Z327" s="2" t="str">
        <f t="shared" si="52"/>
        <v>MEEP</v>
      </c>
      <c r="AA327" s="2">
        <f>IF(Z327="HERE",Y327,AA326+Graph!$G$1*1000)</f>
        <v>102479168.69531848</v>
      </c>
      <c r="AB327" s="2">
        <f t="shared" si="63"/>
        <v>420000</v>
      </c>
      <c r="AC327" s="2">
        <f t="shared" si="64"/>
        <v>58955298.134213157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257</v>
      </c>
      <c r="C328" s="7"/>
      <c r="D328" s="2" t="e">
        <f t="shared" si="55"/>
        <v>#N/A</v>
      </c>
      <c r="E328" s="2" t="e">
        <f t="shared" si="67"/>
        <v>#N/A</v>
      </c>
      <c r="F328" s="2">
        <v>1483837.6569027603</v>
      </c>
      <c r="G328" s="2">
        <f t="shared" si="70"/>
        <v>688938.14285714284</v>
      </c>
      <c r="H328" s="2">
        <f t="shared" si="65"/>
        <v>187786730.84849882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3458045.2857142934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1515982.8391356468</v>
      </c>
      <c r="Q328" s="2">
        <f t="shared" si="71"/>
        <v>700000</v>
      </c>
      <c r="R328" s="2">
        <f t="shared" si="66"/>
        <v>191103404.9723888</v>
      </c>
      <c r="S328" s="2">
        <f t="shared" si="58"/>
        <v>688938.14285713434</v>
      </c>
      <c r="T328" s="2">
        <f t="shared" si="59"/>
        <v>11061.857142857276</v>
      </c>
      <c r="U328" s="2">
        <f t="shared" si="60"/>
        <v>700000</v>
      </c>
      <c r="V328" s="2">
        <f t="shared" si="34"/>
        <v>129915926.84849945</v>
      </c>
      <c r="W328" s="2">
        <f t="shared" si="61"/>
        <v>688938.14285714924</v>
      </c>
      <c r="X328" s="2">
        <f t="shared" si="51"/>
        <v>11061.857142850757</v>
      </c>
      <c r="Y328" s="2">
        <f t="shared" si="62"/>
        <v>61187478.123889327</v>
      </c>
      <c r="Z328" s="2" t="str">
        <f t="shared" si="52"/>
        <v>MEEP</v>
      </c>
      <c r="AA328" s="2">
        <f>IF(Z328="HERE",Y328,AA327+Graph!$G$1*1000)</f>
        <v>102899168.69531848</v>
      </c>
      <c r="AB328" s="2">
        <f t="shared" si="63"/>
        <v>420000</v>
      </c>
      <c r="AC328" s="2">
        <f t="shared" si="64"/>
        <v>58955298.134213157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258</v>
      </c>
      <c r="C329" s="7"/>
      <c r="D329" s="2" t="e">
        <f t="shared" si="55"/>
        <v>#N/A</v>
      </c>
      <c r="E329" s="2" t="e">
        <f t="shared" si="67"/>
        <v>#N/A</v>
      </c>
      <c r="F329" s="2">
        <v>1487851.9731092453</v>
      </c>
      <c r="G329" s="2">
        <f t="shared" si="70"/>
        <v>688938.14285714284</v>
      </c>
      <c r="H329" s="2">
        <f t="shared" si="65"/>
        <v>188475668.99135596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3469107.1428571506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1520099.6158463359</v>
      </c>
      <c r="Q329" s="2">
        <f t="shared" si="71"/>
        <v>700000</v>
      </c>
      <c r="R329" s="2">
        <f t="shared" si="66"/>
        <v>191803404.9723888</v>
      </c>
      <c r="S329" s="2">
        <f t="shared" si="58"/>
        <v>688938.14285713434</v>
      </c>
      <c r="T329" s="2">
        <f t="shared" si="59"/>
        <v>11061.857142857276</v>
      </c>
      <c r="U329" s="2">
        <f t="shared" si="60"/>
        <v>700000</v>
      </c>
      <c r="V329" s="2">
        <f t="shared" si="34"/>
        <v>130604864.9913566</v>
      </c>
      <c r="W329" s="2">
        <f t="shared" si="61"/>
        <v>688938.14285714924</v>
      </c>
      <c r="X329" s="2">
        <f t="shared" si="51"/>
        <v>11061.857142850757</v>
      </c>
      <c r="Y329" s="2">
        <f t="shared" si="62"/>
        <v>61198539.981032178</v>
      </c>
      <c r="Z329" s="2" t="str">
        <f t="shared" si="52"/>
        <v>MEEP</v>
      </c>
      <c r="AA329" s="2">
        <f>IF(Z329="HERE",Y329,AA328+Graph!$G$1*1000)</f>
        <v>103319168.69531848</v>
      </c>
      <c r="AB329" s="2">
        <f t="shared" si="63"/>
        <v>420000</v>
      </c>
      <c r="AC329" s="2">
        <f t="shared" si="64"/>
        <v>58955298.134213157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259</v>
      </c>
      <c r="C330" s="7"/>
      <c r="D330" s="2" t="e">
        <f t="shared" si="55"/>
        <v>#N/A</v>
      </c>
      <c r="E330" s="2" t="e">
        <f t="shared" si="67"/>
        <v>#N/A</v>
      </c>
      <c r="F330" s="2">
        <v>1491866.2893157303</v>
      </c>
      <c r="G330" s="2">
        <f t="shared" si="70"/>
        <v>688938.14285714284</v>
      </c>
      <c r="H330" s="2">
        <f t="shared" si="65"/>
        <v>189164607.13421309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3480169.0000000079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1524216.392557025</v>
      </c>
      <c r="Q330" s="2">
        <f t="shared" si="71"/>
        <v>700000</v>
      </c>
      <c r="R330" s="2">
        <f t="shared" si="66"/>
        <v>192503404.9723888</v>
      </c>
      <c r="S330" s="2">
        <f t="shared" si="58"/>
        <v>688938.14285713434</v>
      </c>
      <c r="T330" s="2">
        <f t="shared" si="59"/>
        <v>11061.857142857276</v>
      </c>
      <c r="U330" s="2">
        <f t="shared" si="60"/>
        <v>700000</v>
      </c>
      <c r="V330" s="2">
        <f t="shared" si="34"/>
        <v>131293803.13421375</v>
      </c>
      <c r="W330" s="2">
        <f t="shared" si="61"/>
        <v>688938.14285714924</v>
      </c>
      <c r="X330" s="2">
        <f t="shared" si="51"/>
        <v>11061.857142850757</v>
      </c>
      <c r="Y330" s="2">
        <f t="shared" si="62"/>
        <v>61209601.838175029</v>
      </c>
      <c r="Z330" s="2" t="str">
        <f t="shared" si="52"/>
        <v>MEEP</v>
      </c>
      <c r="AA330" s="2">
        <f>IF(Z330="HERE",Y330,AA329+Graph!$G$1*1000)</f>
        <v>103739168.69531848</v>
      </c>
      <c r="AB330" s="2">
        <f t="shared" si="63"/>
        <v>420000</v>
      </c>
      <c r="AC330" s="2">
        <f t="shared" si="64"/>
        <v>58955298.134213157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260</v>
      </c>
      <c r="C331" s="7"/>
      <c r="D331" s="2" t="e">
        <f t="shared" si="55"/>
        <v>#N/A</v>
      </c>
      <c r="E331" s="2" t="e">
        <f t="shared" si="67"/>
        <v>#N/A</v>
      </c>
      <c r="F331" s="2">
        <v>1495880.6055222154</v>
      </c>
      <c r="G331" s="2">
        <f t="shared" si="70"/>
        <v>688938.14285714284</v>
      </c>
      <c r="H331" s="2">
        <f t="shared" si="65"/>
        <v>189853545.27707022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3491230.8571428652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1528333.169267714</v>
      </c>
      <c r="Q331" s="2">
        <f t="shared" si="71"/>
        <v>700000</v>
      </c>
      <c r="R331" s="2">
        <f t="shared" si="66"/>
        <v>193203404.9723888</v>
      </c>
      <c r="S331" s="2">
        <f t="shared" si="58"/>
        <v>688938.14285713434</v>
      </c>
      <c r="T331" s="2">
        <f t="shared" si="59"/>
        <v>11061.857142857276</v>
      </c>
      <c r="U331" s="2">
        <f t="shared" si="60"/>
        <v>700000</v>
      </c>
      <c r="V331" s="2">
        <f t="shared" si="34"/>
        <v>131982741.27707089</v>
      </c>
      <c r="W331" s="2">
        <f t="shared" si="61"/>
        <v>688938.14285714924</v>
      </c>
      <c r="X331" s="2">
        <f t="shared" si="51"/>
        <v>11061.857142850757</v>
      </c>
      <c r="Y331" s="2">
        <f t="shared" si="62"/>
        <v>61220663.695317879</v>
      </c>
      <c r="Z331" s="2" t="str">
        <f t="shared" si="52"/>
        <v>MEEP</v>
      </c>
      <c r="AA331" s="2">
        <f>IF(Z331="HERE",Y331,AA330+Graph!$G$1*1000)</f>
        <v>104159168.69531848</v>
      </c>
      <c r="AB331" s="2">
        <f t="shared" si="63"/>
        <v>420000</v>
      </c>
      <c r="AC331" s="2">
        <f t="shared" si="64"/>
        <v>58955298.134213157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261</v>
      </c>
      <c r="C332" s="7"/>
      <c r="D332" s="2" t="e">
        <f t="shared" si="55"/>
        <v>#N/A</v>
      </c>
      <c r="E332" s="2" t="e">
        <f t="shared" si="67"/>
        <v>#N/A</v>
      </c>
      <c r="F332" s="2">
        <v>1499894.9217286706</v>
      </c>
      <c r="G332" s="2">
        <f t="shared" si="70"/>
        <v>688938.14285714284</v>
      </c>
      <c r="H332" s="2">
        <f t="shared" si="65"/>
        <v>190542483.41992736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3502292.7142857225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1532449.9459784031</v>
      </c>
      <c r="Q332" s="2">
        <f t="shared" si="71"/>
        <v>700000</v>
      </c>
      <c r="R332" s="2">
        <f t="shared" si="66"/>
        <v>193903404.9723888</v>
      </c>
      <c r="S332" s="2">
        <f t="shared" si="58"/>
        <v>688938.14285713434</v>
      </c>
      <c r="T332" s="2">
        <f t="shared" si="59"/>
        <v>11061.857142857276</v>
      </c>
      <c r="U332" s="2">
        <f t="shared" si="60"/>
        <v>700000</v>
      </c>
      <c r="V332" s="2">
        <f t="shared" si="34"/>
        <v>132671679.41992804</v>
      </c>
      <c r="W332" s="2">
        <f t="shared" si="61"/>
        <v>688938.14285714924</v>
      </c>
      <c r="X332" s="2">
        <f t="shared" si="51"/>
        <v>11061.857142850757</v>
      </c>
      <c r="Y332" s="2">
        <f t="shared" si="62"/>
        <v>61231725.55246073</v>
      </c>
      <c r="Z332" s="2" t="str">
        <f t="shared" si="52"/>
        <v>MEEP</v>
      </c>
      <c r="AA332" s="2">
        <f>IF(Z332="HERE",Y332,AA331+Graph!$G$1*1000)</f>
        <v>104579168.69531848</v>
      </c>
      <c r="AB332" s="2">
        <f t="shared" si="63"/>
        <v>420000</v>
      </c>
      <c r="AC332" s="2">
        <f t="shared" si="64"/>
        <v>58955298.134213157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262</v>
      </c>
      <c r="C333" s="7"/>
      <c r="D333" s="2" t="e">
        <f t="shared" si="55"/>
        <v>#N/A</v>
      </c>
      <c r="E333" s="2" t="e">
        <f t="shared" si="67"/>
        <v>#N/A</v>
      </c>
      <c r="F333" s="2">
        <v>1503909.2379351556</v>
      </c>
      <c r="G333" s="2">
        <f t="shared" si="70"/>
        <v>688938.14285714284</v>
      </c>
      <c r="H333" s="2">
        <f t="shared" si="65"/>
        <v>191231421.56278449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3513354.5714285797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1536566.7226890624</v>
      </c>
      <c r="Q333" s="2">
        <f t="shared" si="71"/>
        <v>700000</v>
      </c>
      <c r="R333" s="2">
        <f t="shared" si="66"/>
        <v>194603404.9723888</v>
      </c>
      <c r="S333" s="2">
        <f t="shared" si="58"/>
        <v>688938.14285713434</v>
      </c>
      <c r="T333" s="2">
        <f t="shared" si="59"/>
        <v>11061.857142857276</v>
      </c>
      <c r="U333" s="2">
        <f t="shared" si="60"/>
        <v>700000</v>
      </c>
      <c r="V333" s="2">
        <f t="shared" si="34"/>
        <v>133360617.56278519</v>
      </c>
      <c r="W333" s="2">
        <f t="shared" si="61"/>
        <v>688938.14285714924</v>
      </c>
      <c r="X333" s="2">
        <f t="shared" si="51"/>
        <v>11061.857142850757</v>
      </c>
      <c r="Y333" s="2">
        <f t="shared" si="62"/>
        <v>61242787.409603581</v>
      </c>
      <c r="Z333" s="2" t="str">
        <f t="shared" si="52"/>
        <v>MEEP</v>
      </c>
      <c r="AA333" s="2">
        <f>IF(Z333="HERE",Y333,AA332+Graph!$G$1*1000)</f>
        <v>104999168.69531848</v>
      </c>
      <c r="AB333" s="2">
        <f t="shared" si="63"/>
        <v>420000</v>
      </c>
      <c r="AC333" s="2">
        <f t="shared" si="64"/>
        <v>58955298.134213157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263</v>
      </c>
      <c r="C334" s="7"/>
      <c r="D334" s="2" t="e">
        <f t="shared" si="55"/>
        <v>#N/A</v>
      </c>
      <c r="E334" s="2" t="e">
        <f t="shared" si="67"/>
        <v>#N/A</v>
      </c>
      <c r="F334" s="2">
        <v>1507923.5541416407</v>
      </c>
      <c r="G334" s="2">
        <f t="shared" si="70"/>
        <v>688938.14285714284</v>
      </c>
      <c r="H334" s="2">
        <f t="shared" si="65"/>
        <v>191920359.70564163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3524416.428571437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1540683.4993997514</v>
      </c>
      <c r="Q334" s="2">
        <f t="shared" si="71"/>
        <v>700000</v>
      </c>
      <c r="R334" s="2">
        <f t="shared" si="66"/>
        <v>195303404.9723888</v>
      </c>
      <c r="S334" s="2">
        <f t="shared" si="58"/>
        <v>688938.14285713434</v>
      </c>
      <c r="T334" s="2">
        <f t="shared" si="59"/>
        <v>11061.857142857276</v>
      </c>
      <c r="U334" s="2">
        <f t="shared" si="60"/>
        <v>700000</v>
      </c>
      <c r="V334" s="2">
        <f t="shared" si="34"/>
        <v>134049555.70564234</v>
      </c>
      <c r="W334" s="2">
        <f t="shared" si="61"/>
        <v>688938.14285714924</v>
      </c>
      <c r="X334" s="2">
        <f t="shared" si="51"/>
        <v>11061.857142850757</v>
      </c>
      <c r="Y334" s="2">
        <f t="shared" si="62"/>
        <v>61253849.266746432</v>
      </c>
      <c r="Z334" s="2" t="str">
        <f t="shared" si="52"/>
        <v>MEEP</v>
      </c>
      <c r="AA334" s="2">
        <f>IF(Z334="HERE",Y334,AA333+Graph!$G$1*1000)</f>
        <v>105419168.69531848</v>
      </c>
      <c r="AB334" s="2">
        <f t="shared" si="63"/>
        <v>420000</v>
      </c>
      <c r="AC334" s="2">
        <f t="shared" si="64"/>
        <v>58955298.134213157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264</v>
      </c>
      <c r="C335" s="7"/>
      <c r="D335" s="2" t="e">
        <f t="shared" si="55"/>
        <v>#N/A</v>
      </c>
      <c r="E335" s="2" t="e">
        <f t="shared" si="67"/>
        <v>#N/A</v>
      </c>
      <c r="F335" s="2">
        <v>1511937.8703481257</v>
      </c>
      <c r="G335" s="2">
        <f t="shared" si="70"/>
        <v>688938.14285714284</v>
      </c>
      <c r="H335" s="2">
        <f t="shared" si="65"/>
        <v>192609297.84849876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3535478.2857142943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1544800.2761104405</v>
      </c>
      <c r="Q335" s="2">
        <f t="shared" si="71"/>
        <v>700000</v>
      </c>
      <c r="R335" s="2">
        <f t="shared" si="66"/>
        <v>196003404.9723888</v>
      </c>
      <c r="S335" s="2">
        <f t="shared" si="58"/>
        <v>688938.14285713434</v>
      </c>
      <c r="T335" s="2">
        <f t="shared" si="59"/>
        <v>11061.857142857276</v>
      </c>
      <c r="U335" s="2">
        <f t="shared" si="60"/>
        <v>700000</v>
      </c>
      <c r="V335" s="2">
        <f t="shared" si="34"/>
        <v>134738493.84849948</v>
      </c>
      <c r="W335" s="2">
        <f t="shared" si="61"/>
        <v>688938.14285713434</v>
      </c>
      <c r="X335" s="2">
        <f t="shared" si="51"/>
        <v>11061.857142865658</v>
      </c>
      <c r="Y335" s="2">
        <f t="shared" si="62"/>
        <v>61264911.123889297</v>
      </c>
      <c r="Z335" s="2" t="str">
        <f t="shared" si="52"/>
        <v>MEEP</v>
      </c>
      <c r="AA335" s="2">
        <f>IF(Z335="HERE",Y335,AA334+Graph!$G$1*1000)</f>
        <v>105839168.69531848</v>
      </c>
      <c r="AB335" s="2">
        <f t="shared" si="63"/>
        <v>420000</v>
      </c>
      <c r="AC335" s="2">
        <f t="shared" si="64"/>
        <v>58955298.134213157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265</v>
      </c>
      <c r="C336" s="7"/>
      <c r="D336" s="2" t="e">
        <f t="shared" si="55"/>
        <v>#N/A</v>
      </c>
      <c r="E336" s="2" t="e">
        <f t="shared" si="67"/>
        <v>#N/A</v>
      </c>
      <c r="F336" s="2">
        <v>1515952.1865546107</v>
      </c>
      <c r="G336" s="2">
        <f t="shared" si="70"/>
        <v>688938.14285714284</v>
      </c>
      <c r="H336" s="2">
        <f t="shared" si="65"/>
        <v>193298235.9913559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3546540.1428571516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1548917.0528211296</v>
      </c>
      <c r="Q336" s="2">
        <f t="shared" si="71"/>
        <v>700000</v>
      </c>
      <c r="R336" s="2">
        <f t="shared" si="66"/>
        <v>196703404.9723888</v>
      </c>
      <c r="S336" s="2">
        <f t="shared" si="58"/>
        <v>688938.14285713434</v>
      </c>
      <c r="T336" s="2">
        <f t="shared" si="59"/>
        <v>11061.857142857276</v>
      </c>
      <c r="U336" s="2">
        <f t="shared" si="60"/>
        <v>700000</v>
      </c>
      <c r="V336" s="2">
        <f t="shared" si="34"/>
        <v>135427431.99135661</v>
      </c>
      <c r="W336" s="2">
        <f t="shared" si="61"/>
        <v>688938.14285713434</v>
      </c>
      <c r="X336" s="2">
        <f t="shared" si="51"/>
        <v>11061.857142865658</v>
      </c>
      <c r="Y336" s="2">
        <f t="shared" si="62"/>
        <v>61275972.981032163</v>
      </c>
      <c r="Z336" s="2" t="str">
        <f t="shared" si="52"/>
        <v>MEEP</v>
      </c>
      <c r="AA336" s="2">
        <f>IF(Z336="HERE",Y336,AA335+Graph!$G$1*1000)</f>
        <v>106259168.69531848</v>
      </c>
      <c r="AB336" s="2">
        <f t="shared" si="63"/>
        <v>420000</v>
      </c>
      <c r="AC336" s="2">
        <f t="shared" si="64"/>
        <v>58955298.134213157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266</v>
      </c>
      <c r="C337" s="7"/>
      <c r="D337" s="2" t="e">
        <f t="shared" si="55"/>
        <v>#N/A</v>
      </c>
      <c r="E337" s="2" t="e">
        <f t="shared" si="67"/>
        <v>#N/A</v>
      </c>
      <c r="F337" s="2">
        <v>1519966.5027610958</v>
      </c>
      <c r="G337" s="2">
        <f t="shared" si="70"/>
        <v>688938.14285714284</v>
      </c>
      <c r="H337" s="2">
        <f t="shared" si="65"/>
        <v>193987174.13421303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3557602.0000000088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1553033.8295318186</v>
      </c>
      <c r="Q337" s="2">
        <f t="shared" si="71"/>
        <v>700000</v>
      </c>
      <c r="R337" s="2">
        <f t="shared" si="66"/>
        <v>197403404.9723888</v>
      </c>
      <c r="S337" s="2">
        <f t="shared" si="58"/>
        <v>688938.14285713434</v>
      </c>
      <c r="T337" s="2">
        <f t="shared" si="59"/>
        <v>11061.857142857276</v>
      </c>
      <c r="U337" s="2">
        <f t="shared" si="60"/>
        <v>700000</v>
      </c>
      <c r="V337" s="2">
        <f t="shared" si="34"/>
        <v>136116370.13421375</v>
      </c>
      <c r="W337" s="2">
        <f t="shared" si="61"/>
        <v>688938.14285713434</v>
      </c>
      <c r="X337" s="2">
        <f t="shared" si="51"/>
        <v>11061.857142865658</v>
      </c>
      <c r="Y337" s="2">
        <f t="shared" si="62"/>
        <v>61287034.838175029</v>
      </c>
      <c r="Z337" s="2" t="str">
        <f t="shared" si="52"/>
        <v>MEEP</v>
      </c>
      <c r="AA337" s="2">
        <f>IF(Z337="HERE",Y337,AA336+Graph!$G$1*1000)</f>
        <v>106679168.69531848</v>
      </c>
      <c r="AB337" s="2">
        <f t="shared" si="63"/>
        <v>420000</v>
      </c>
      <c r="AC337" s="2">
        <f t="shared" si="64"/>
        <v>58955298.134213157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267</v>
      </c>
      <c r="C338" s="7"/>
      <c r="D338" s="2" t="e">
        <f t="shared" si="55"/>
        <v>#N/A</v>
      </c>
      <c r="E338" s="2" t="e">
        <f t="shared" si="67"/>
        <v>#N/A</v>
      </c>
      <c r="F338" s="2">
        <v>1523980.8189675808</v>
      </c>
      <c r="G338" s="2">
        <f t="shared" si="70"/>
        <v>688938.14285714284</v>
      </c>
      <c r="H338" s="2">
        <f t="shared" si="65"/>
        <v>194676112.27707016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3568663.8571428661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1557150.6062425077</v>
      </c>
      <c r="Q338" s="2">
        <f t="shared" si="71"/>
        <v>700000</v>
      </c>
      <c r="R338" s="2">
        <f t="shared" si="66"/>
        <v>198103404.9723888</v>
      </c>
      <c r="S338" s="2">
        <f t="shared" si="58"/>
        <v>688938.14285713434</v>
      </c>
      <c r="T338" s="2">
        <f t="shared" si="59"/>
        <v>11061.857142857276</v>
      </c>
      <c r="U338" s="2">
        <f t="shared" si="60"/>
        <v>700000</v>
      </c>
      <c r="V338" s="2">
        <f t="shared" si="34"/>
        <v>136805308.27707088</v>
      </c>
      <c r="W338" s="2">
        <f t="shared" si="61"/>
        <v>688938.14285713434</v>
      </c>
      <c r="X338" s="2">
        <f t="shared" si="51"/>
        <v>11061.857142865658</v>
      </c>
      <c r="Y338" s="2">
        <f t="shared" si="62"/>
        <v>61298096.695317894</v>
      </c>
      <c r="Z338" s="2" t="str">
        <f t="shared" si="52"/>
        <v>MEEP</v>
      </c>
      <c r="AA338" s="2">
        <f>IF(Z338="HERE",Y338,AA337+Graph!$G$1*1000)</f>
        <v>107099168.69531848</v>
      </c>
      <c r="AB338" s="2">
        <f t="shared" si="63"/>
        <v>420000</v>
      </c>
      <c r="AC338" s="2">
        <f t="shared" si="64"/>
        <v>58955298.134213157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268</v>
      </c>
      <c r="C339" s="7"/>
      <c r="D339" s="2" t="e">
        <f t="shared" si="55"/>
        <v>#N/A</v>
      </c>
      <c r="E339" s="2" t="e">
        <f t="shared" si="67"/>
        <v>#N/A</v>
      </c>
      <c r="F339" s="2">
        <v>1527995.1351740658</v>
      </c>
      <c r="G339" s="2">
        <f t="shared" si="70"/>
        <v>688938.14285714284</v>
      </c>
      <c r="H339" s="2">
        <f t="shared" si="65"/>
        <v>195365050.4199273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3579725.7142857234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1561267.382953167</v>
      </c>
      <c r="Q339" s="2">
        <f t="shared" si="71"/>
        <v>700000</v>
      </c>
      <c r="R339" s="2">
        <f t="shared" si="66"/>
        <v>198803404.9723888</v>
      </c>
      <c r="S339" s="2">
        <f t="shared" si="58"/>
        <v>688938.14285713434</v>
      </c>
      <c r="T339" s="2">
        <f t="shared" si="59"/>
        <v>11061.857142857276</v>
      </c>
      <c r="U339" s="2">
        <f t="shared" si="60"/>
        <v>700000</v>
      </c>
      <c r="V339" s="2">
        <f t="shared" si="34"/>
        <v>137494246.41992801</v>
      </c>
      <c r="W339" s="2">
        <f t="shared" si="61"/>
        <v>688938.14285713434</v>
      </c>
      <c r="X339" s="2">
        <f t="shared" si="51"/>
        <v>11061.857142865658</v>
      </c>
      <c r="Y339" s="2">
        <f t="shared" si="62"/>
        <v>61309158.55246076</v>
      </c>
      <c r="Z339" s="2" t="str">
        <f t="shared" si="52"/>
        <v>MEEP</v>
      </c>
      <c r="AA339" s="2">
        <f>IF(Z339="HERE",Y339,AA338+Graph!$G$1*1000)</f>
        <v>107519168.69531848</v>
      </c>
      <c r="AB339" s="2">
        <f t="shared" si="63"/>
        <v>420000</v>
      </c>
      <c r="AC339" s="2">
        <f t="shared" si="64"/>
        <v>58955298.134213157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269</v>
      </c>
      <c r="C340" s="7"/>
      <c r="D340" s="2" t="e">
        <f t="shared" si="55"/>
        <v>#N/A</v>
      </c>
      <c r="E340" s="2" t="e">
        <f t="shared" si="67"/>
        <v>#N/A</v>
      </c>
      <c r="F340" s="2">
        <v>1532009.4513805509</v>
      </c>
      <c r="G340" s="2">
        <f t="shared" si="70"/>
        <v>688938.14285714284</v>
      </c>
      <c r="H340" s="2">
        <f t="shared" si="65"/>
        <v>196053988.56278443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3590787.5714285807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1565384.159663856</v>
      </c>
      <c r="Q340" s="2">
        <f t="shared" si="71"/>
        <v>700000</v>
      </c>
      <c r="R340" s="2">
        <f t="shared" si="66"/>
        <v>199503404.9723888</v>
      </c>
      <c r="S340" s="2">
        <f t="shared" si="58"/>
        <v>688938.14285713434</v>
      </c>
      <c r="T340" s="2">
        <f t="shared" si="59"/>
        <v>11061.857142857276</v>
      </c>
      <c r="U340" s="2">
        <f t="shared" si="60"/>
        <v>700000</v>
      </c>
      <c r="V340" s="2">
        <f t="shared" si="34"/>
        <v>138183184.56278515</v>
      </c>
      <c r="W340" s="2">
        <f t="shared" si="61"/>
        <v>688938.14285713434</v>
      </c>
      <c r="X340" s="2">
        <f t="shared" si="51"/>
        <v>11061.857142865658</v>
      </c>
      <c r="Y340" s="2">
        <f t="shared" si="62"/>
        <v>61320220.409603626</v>
      </c>
      <c r="Z340" s="2" t="str">
        <f t="shared" si="52"/>
        <v>MEEP</v>
      </c>
      <c r="AA340" s="2">
        <f>IF(Z340="HERE",Y340,AA339+Graph!$G$1*1000)</f>
        <v>107939168.69531848</v>
      </c>
      <c r="AB340" s="2">
        <f t="shared" si="63"/>
        <v>420000</v>
      </c>
      <c r="AC340" s="2">
        <f t="shared" si="64"/>
        <v>58955298.134213157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270</v>
      </c>
      <c r="C341" s="7"/>
      <c r="D341" s="2" t="e">
        <f t="shared" si="55"/>
        <v>#N/A</v>
      </c>
      <c r="E341" s="2" t="e">
        <f t="shared" si="67"/>
        <v>#N/A</v>
      </c>
      <c r="F341" s="2">
        <v>1536023.7675870359</v>
      </c>
      <c r="G341" s="2">
        <f t="shared" si="70"/>
        <v>688938.14285714284</v>
      </c>
      <c r="H341" s="2">
        <f t="shared" si="65"/>
        <v>196742926.70564157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3601849.428571438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1569500.9363745451</v>
      </c>
      <c r="Q341" s="2">
        <f t="shared" si="71"/>
        <v>700000</v>
      </c>
      <c r="R341" s="2">
        <f t="shared" si="66"/>
        <v>200203404.9723888</v>
      </c>
      <c r="S341" s="2">
        <f t="shared" si="58"/>
        <v>688938.14285713434</v>
      </c>
      <c r="T341" s="2">
        <f t="shared" si="59"/>
        <v>11061.857142857276</v>
      </c>
      <c r="U341" s="2">
        <f t="shared" si="60"/>
        <v>700000</v>
      </c>
      <c r="V341" s="2">
        <f t="shared" si="34"/>
        <v>138872122.70564228</v>
      </c>
      <c r="W341" s="2">
        <f t="shared" si="61"/>
        <v>688938.14285713434</v>
      </c>
      <c r="X341" s="2">
        <f t="shared" si="51"/>
        <v>11061.857142865658</v>
      </c>
      <c r="Y341" s="2">
        <f t="shared" si="62"/>
        <v>61331282.266746491</v>
      </c>
      <c r="Z341" s="2" t="str">
        <f t="shared" si="52"/>
        <v>MEEP</v>
      </c>
      <c r="AA341" s="2">
        <f>IF(Z341="HERE",Y341,AA340+Graph!$G$1*1000)</f>
        <v>108359168.69531848</v>
      </c>
      <c r="AB341" s="2">
        <f t="shared" si="63"/>
        <v>420000</v>
      </c>
      <c r="AC341" s="2">
        <f t="shared" si="64"/>
        <v>58955298.134213157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271</v>
      </c>
      <c r="C342" s="7"/>
      <c r="D342" s="2" t="e">
        <f t="shared" si="55"/>
        <v>#N/A</v>
      </c>
      <c r="E342" s="2" t="e">
        <f t="shared" si="67"/>
        <v>#N/A</v>
      </c>
      <c r="F342" s="2">
        <v>1540038.0837935209</v>
      </c>
      <c r="G342" s="2">
        <f t="shared" si="70"/>
        <v>688938.14285714284</v>
      </c>
      <c r="H342" s="2">
        <f t="shared" si="65"/>
        <v>197431864.8484987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3612911.2857142952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1573617.7130852342</v>
      </c>
      <c r="Q342" s="2">
        <f t="shared" si="71"/>
        <v>700000</v>
      </c>
      <c r="R342" s="2">
        <f t="shared" si="66"/>
        <v>200903404.9723888</v>
      </c>
      <c r="S342" s="2">
        <f t="shared" si="58"/>
        <v>688938.14285713434</v>
      </c>
      <c r="T342" s="2">
        <f t="shared" si="59"/>
        <v>11061.857142857276</v>
      </c>
      <c r="U342" s="2">
        <f t="shared" si="60"/>
        <v>700000</v>
      </c>
      <c r="V342" s="2">
        <f t="shared" si="34"/>
        <v>139561060.84849942</v>
      </c>
      <c r="W342" s="2">
        <f t="shared" si="61"/>
        <v>688938.14285713434</v>
      </c>
      <c r="X342" s="2">
        <f t="shared" si="51"/>
        <v>11061.857142865658</v>
      </c>
      <c r="Y342" s="2">
        <f t="shared" si="62"/>
        <v>61342344.123889357</v>
      </c>
      <c r="Z342" s="2" t="str">
        <f t="shared" si="52"/>
        <v>MEEP</v>
      </c>
      <c r="AA342" s="2">
        <f>IF(Z342="HERE",Y342,AA341+Graph!$G$1*1000)</f>
        <v>108779168.69531848</v>
      </c>
      <c r="AB342" s="2">
        <f t="shared" si="63"/>
        <v>420000</v>
      </c>
      <c r="AC342" s="2">
        <f t="shared" si="64"/>
        <v>58955298.134213157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272</v>
      </c>
      <c r="C343" s="7"/>
      <c r="D343" s="2" t="e">
        <f t="shared" si="55"/>
        <v>#N/A</v>
      </c>
      <c r="E343" s="2" t="e">
        <f t="shared" si="67"/>
        <v>#N/A</v>
      </c>
      <c r="F343" s="2">
        <v>1544052.400000006</v>
      </c>
      <c r="G343" s="2">
        <f t="shared" si="70"/>
        <v>688938.14285714284</v>
      </c>
      <c r="H343" s="2">
        <f t="shared" si="65"/>
        <v>198120802.99135584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3623973.1428571525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1577734.4897959232</v>
      </c>
      <c r="Q343" s="2">
        <f t="shared" si="71"/>
        <v>700000</v>
      </c>
      <c r="R343" s="2">
        <f t="shared" si="66"/>
        <v>201603404.9723888</v>
      </c>
      <c r="S343" s="2">
        <f t="shared" si="58"/>
        <v>688938.14285713434</v>
      </c>
      <c r="T343" s="2">
        <f t="shared" si="59"/>
        <v>11061.857142857276</v>
      </c>
      <c r="U343" s="2">
        <f t="shared" si="60"/>
        <v>700000</v>
      </c>
      <c r="V343" s="2">
        <f t="shared" si="34"/>
        <v>140249998.99135655</v>
      </c>
      <c r="W343" s="2">
        <f t="shared" si="61"/>
        <v>688938.14285713434</v>
      </c>
      <c r="X343" s="2">
        <f t="shared" si="51"/>
        <v>11061.857142865658</v>
      </c>
      <c r="Y343" s="2">
        <f t="shared" si="62"/>
        <v>61353405.981032223</v>
      </c>
      <c r="Z343" s="2" t="str">
        <f t="shared" si="52"/>
        <v>MEEP</v>
      </c>
      <c r="AA343" s="2">
        <f>IF(Z343="HERE",Y343,AA342+Graph!$G$1*1000)</f>
        <v>109199168.69531848</v>
      </c>
      <c r="AB343" s="2">
        <f t="shared" si="63"/>
        <v>420000</v>
      </c>
      <c r="AC343" s="2">
        <f t="shared" si="64"/>
        <v>58955298.134213157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273</v>
      </c>
      <c r="C344" s="7"/>
      <c r="D344" s="2" t="e">
        <f t="shared" si="55"/>
        <v>#N/A</v>
      </c>
      <c r="E344" s="2" t="e">
        <f t="shared" si="67"/>
        <v>#N/A</v>
      </c>
      <c r="F344" s="2">
        <v>1548066.7162064612</v>
      </c>
      <c r="G344" s="2">
        <f t="shared" si="70"/>
        <v>688938.14285714284</v>
      </c>
      <c r="H344" s="2">
        <f t="shared" si="65"/>
        <v>198809741.13421297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3635035.0000000098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1581851.2665066123</v>
      </c>
      <c r="Q344" s="2">
        <f t="shared" si="71"/>
        <v>700000</v>
      </c>
      <c r="R344" s="2">
        <f t="shared" si="66"/>
        <v>202303404.9723888</v>
      </c>
      <c r="S344" s="2">
        <f t="shared" si="58"/>
        <v>688938.14285713434</v>
      </c>
      <c r="T344" s="2">
        <f t="shared" si="59"/>
        <v>11061.857142857276</v>
      </c>
      <c r="U344" s="2">
        <f t="shared" si="60"/>
        <v>700000</v>
      </c>
      <c r="V344" s="2">
        <f t="shared" si="34"/>
        <v>140938937.13421369</v>
      </c>
      <c r="W344" s="2">
        <f t="shared" si="61"/>
        <v>688938.14285713434</v>
      </c>
      <c r="X344" s="2">
        <f t="shared" si="51"/>
        <v>11061.857142865658</v>
      </c>
      <c r="Y344" s="2">
        <f t="shared" si="62"/>
        <v>61364467.838175088</v>
      </c>
      <c r="Z344" s="2" t="str">
        <f t="shared" si="52"/>
        <v>MEEP</v>
      </c>
      <c r="AA344" s="2">
        <f>IF(Z344="HERE",Y344,AA343+Graph!$G$1*1000)</f>
        <v>109619168.69531848</v>
      </c>
      <c r="AB344" s="2">
        <f t="shared" si="63"/>
        <v>420000</v>
      </c>
      <c r="AC344" s="2">
        <f t="shared" si="64"/>
        <v>58955298.134213157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274</v>
      </c>
      <c r="C345" s="7"/>
      <c r="D345" s="2" t="e">
        <f t="shared" si="55"/>
        <v>#N/A</v>
      </c>
      <c r="E345" s="2" t="e">
        <f t="shared" si="67"/>
        <v>#N/A</v>
      </c>
      <c r="F345" s="2">
        <v>1552081.0324129462</v>
      </c>
      <c r="G345" s="2">
        <f t="shared" si="70"/>
        <v>688938.14285714284</v>
      </c>
      <c r="H345" s="2">
        <f t="shared" si="65"/>
        <v>199498679.27707011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3646096.8571428671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1585968.0432172716</v>
      </c>
      <c r="Q345" s="2">
        <f t="shared" si="71"/>
        <v>700000</v>
      </c>
      <c r="R345" s="2">
        <f t="shared" si="66"/>
        <v>203003404.9723888</v>
      </c>
      <c r="S345" s="2">
        <f t="shared" si="58"/>
        <v>688938.14285713434</v>
      </c>
      <c r="T345" s="2">
        <f t="shared" si="59"/>
        <v>11061.857142857276</v>
      </c>
      <c r="U345" s="2">
        <f t="shared" si="60"/>
        <v>700000</v>
      </c>
      <c r="V345" s="2">
        <f t="shared" si="34"/>
        <v>141627875.27707082</v>
      </c>
      <c r="W345" s="2">
        <f t="shared" si="61"/>
        <v>688938.14285713434</v>
      </c>
      <c r="X345" s="2">
        <f t="shared" si="51"/>
        <v>11061.857142865658</v>
      </c>
      <c r="Y345" s="2">
        <f t="shared" si="62"/>
        <v>61375529.695317954</v>
      </c>
      <c r="Z345" s="2" t="str">
        <f t="shared" si="52"/>
        <v>MEEP</v>
      </c>
      <c r="AA345" s="2">
        <f>IF(Z345="HERE",Y345,AA344+Graph!$G$1*1000)</f>
        <v>110039168.69531848</v>
      </c>
      <c r="AB345" s="2">
        <f t="shared" si="63"/>
        <v>420000</v>
      </c>
      <c r="AC345" s="2">
        <f t="shared" si="64"/>
        <v>58955298.134213157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275</v>
      </c>
      <c r="C346" s="7"/>
      <c r="D346" s="2" t="e">
        <f t="shared" si="55"/>
        <v>#N/A</v>
      </c>
      <c r="E346" s="2" t="e">
        <f t="shared" si="67"/>
        <v>#N/A</v>
      </c>
      <c r="F346" s="2">
        <v>1556095.3486194313</v>
      </c>
      <c r="G346" s="2">
        <f t="shared" si="70"/>
        <v>688938.14285714284</v>
      </c>
      <c r="H346" s="2">
        <f t="shared" si="65"/>
        <v>200187617.41992724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3657158.7142857243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1590084.8199279606</v>
      </c>
      <c r="Q346" s="2">
        <f t="shared" si="71"/>
        <v>700000</v>
      </c>
      <c r="R346" s="2">
        <f t="shared" si="66"/>
        <v>203703404.9723888</v>
      </c>
      <c r="S346" s="2">
        <f t="shared" si="58"/>
        <v>688938.14285713434</v>
      </c>
      <c r="T346" s="2">
        <f t="shared" si="59"/>
        <v>11061.857142857276</v>
      </c>
      <c r="U346" s="2">
        <f t="shared" si="60"/>
        <v>700000</v>
      </c>
      <c r="V346" s="2">
        <f t="shared" si="34"/>
        <v>142316813.41992795</v>
      </c>
      <c r="W346" s="2">
        <f t="shared" si="61"/>
        <v>688938.14285713434</v>
      </c>
      <c r="X346" s="2">
        <f t="shared" si="51"/>
        <v>11061.857142865658</v>
      </c>
      <c r="Y346" s="2">
        <f t="shared" si="62"/>
        <v>61386591.552460819</v>
      </c>
      <c r="Z346" s="2" t="str">
        <f t="shared" si="52"/>
        <v>MEEP</v>
      </c>
      <c r="AA346" s="2">
        <f>IF(Z346="HERE",Y346,AA345+Graph!$G$1*1000)</f>
        <v>110459168.69531848</v>
      </c>
      <c r="AB346" s="2">
        <f t="shared" si="63"/>
        <v>420000</v>
      </c>
      <c r="AC346" s="2">
        <f t="shared" si="64"/>
        <v>58955298.134213157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276</v>
      </c>
      <c r="C347" s="7"/>
      <c r="D347" s="2" t="e">
        <f t="shared" si="55"/>
        <v>#N/A</v>
      </c>
      <c r="E347" s="2" t="e">
        <f t="shared" si="67"/>
        <v>#N/A</v>
      </c>
      <c r="F347" s="2">
        <v>1560109.6648259163</v>
      </c>
      <c r="G347" s="2">
        <f t="shared" si="70"/>
        <v>688938.14285714284</v>
      </c>
      <c r="H347" s="2">
        <f t="shared" si="65"/>
        <v>200876555.56278437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3668220.5714285816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1594201.5966386497</v>
      </c>
      <c r="Q347" s="2">
        <f t="shared" si="71"/>
        <v>700000</v>
      </c>
      <c r="R347" s="2">
        <f t="shared" si="66"/>
        <v>204403404.9723888</v>
      </c>
      <c r="S347" s="2">
        <f t="shared" si="58"/>
        <v>688938.14285713434</v>
      </c>
      <c r="T347" s="2">
        <f t="shared" si="59"/>
        <v>11061.857142857276</v>
      </c>
      <c r="U347" s="2">
        <f t="shared" si="60"/>
        <v>700000</v>
      </c>
      <c r="V347" s="2">
        <f t="shared" si="34"/>
        <v>143005751.56278509</v>
      </c>
      <c r="W347" s="2">
        <f t="shared" si="61"/>
        <v>688938.14285713434</v>
      </c>
      <c r="X347" s="2">
        <f t="shared" si="51"/>
        <v>11061.857142865658</v>
      </c>
      <c r="Y347" s="2">
        <f t="shared" si="62"/>
        <v>61397653.409603685</v>
      </c>
      <c r="Z347" s="2" t="str">
        <f t="shared" si="52"/>
        <v>MEEP</v>
      </c>
      <c r="AA347" s="2">
        <f>IF(Z347="HERE",Y347,AA346+Graph!$G$1*1000)</f>
        <v>110879168.69531848</v>
      </c>
      <c r="AB347" s="2">
        <f t="shared" si="63"/>
        <v>420000</v>
      </c>
      <c r="AC347" s="2">
        <f t="shared" si="64"/>
        <v>58955298.134213157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277</v>
      </c>
      <c r="C348" s="7"/>
      <c r="D348" s="2" t="e">
        <f t="shared" si="55"/>
        <v>#N/A</v>
      </c>
      <c r="E348" s="2" t="e">
        <f t="shared" si="67"/>
        <v>#N/A</v>
      </c>
      <c r="F348" s="2">
        <v>1564123.9810324013</v>
      </c>
      <c r="G348" s="2">
        <f t="shared" si="70"/>
        <v>688938.14285714284</v>
      </c>
      <c r="H348" s="2">
        <f t="shared" si="65"/>
        <v>201565493.70564151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3679282.4285714389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1598318.3733493388</v>
      </c>
      <c r="Q348" s="2">
        <f t="shared" si="71"/>
        <v>700000</v>
      </c>
      <c r="R348" s="2">
        <f t="shared" si="66"/>
        <v>205103404.9723888</v>
      </c>
      <c r="S348" s="2">
        <f t="shared" si="58"/>
        <v>688938.14285713434</v>
      </c>
      <c r="T348" s="2">
        <f t="shared" si="59"/>
        <v>11061.857142857276</v>
      </c>
      <c r="U348" s="2">
        <f t="shared" si="60"/>
        <v>700000</v>
      </c>
      <c r="V348" s="2">
        <f t="shared" si="34"/>
        <v>143694689.70564222</v>
      </c>
      <c r="W348" s="2">
        <f t="shared" si="61"/>
        <v>688938.14285713434</v>
      </c>
      <c r="X348" s="2">
        <f t="shared" si="51"/>
        <v>11061.857142865658</v>
      </c>
      <c r="Y348" s="2">
        <f t="shared" si="62"/>
        <v>61408715.266746551</v>
      </c>
      <c r="Z348" s="2" t="str">
        <f t="shared" si="52"/>
        <v>MEEP</v>
      </c>
      <c r="AA348" s="2">
        <f>IF(Z348="HERE",Y348,AA347+Graph!$G$1*1000)</f>
        <v>111299168.69531848</v>
      </c>
      <c r="AB348" s="2">
        <f t="shared" si="63"/>
        <v>420000</v>
      </c>
      <c r="AC348" s="2">
        <f t="shared" si="64"/>
        <v>58955298.134213157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278</v>
      </c>
      <c r="C349" s="7"/>
      <c r="D349" s="2" t="e">
        <f t="shared" si="55"/>
        <v>#N/A</v>
      </c>
      <c r="E349" s="2" t="e">
        <f t="shared" si="67"/>
        <v>#N/A</v>
      </c>
      <c r="F349" s="2">
        <v>1568138.2972388864</v>
      </c>
      <c r="G349" s="2">
        <f t="shared" si="70"/>
        <v>688938.14285714284</v>
      </c>
      <c r="H349" s="2">
        <f t="shared" si="65"/>
        <v>202254431.84849864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3690344.2857142962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1602435.1500600278</v>
      </c>
      <c r="Q349" s="2">
        <f t="shared" si="71"/>
        <v>700000</v>
      </c>
      <c r="R349" s="2">
        <f t="shared" si="66"/>
        <v>205803404.9723888</v>
      </c>
      <c r="S349" s="2">
        <f t="shared" si="58"/>
        <v>688938.14285713434</v>
      </c>
      <c r="T349" s="2">
        <f t="shared" si="59"/>
        <v>11061.857142857276</v>
      </c>
      <c r="U349" s="2">
        <f t="shared" si="60"/>
        <v>700000</v>
      </c>
      <c r="V349" s="2">
        <f t="shared" si="34"/>
        <v>144383627.84849936</v>
      </c>
      <c r="W349" s="2">
        <f t="shared" si="61"/>
        <v>688938.14285713434</v>
      </c>
      <c r="X349" s="2">
        <f t="shared" si="51"/>
        <v>11061.857142865658</v>
      </c>
      <c r="Y349" s="2">
        <f t="shared" si="62"/>
        <v>61419777.123889416</v>
      </c>
      <c r="Z349" s="2" t="str">
        <f t="shared" si="52"/>
        <v>MEEP</v>
      </c>
      <c r="AA349" s="2">
        <f>IF(Z349="HERE",Y349,AA348+Graph!$G$1*1000)</f>
        <v>111719168.69531848</v>
      </c>
      <c r="AB349" s="2">
        <f t="shared" si="63"/>
        <v>420000</v>
      </c>
      <c r="AC349" s="2">
        <f t="shared" si="64"/>
        <v>58955298.134213157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279</v>
      </c>
      <c r="C350" s="7"/>
      <c r="D350" s="2" t="e">
        <f t="shared" si="55"/>
        <v>#N/A</v>
      </c>
      <c r="E350" s="2" t="e">
        <f t="shared" si="67"/>
        <v>#N/A</v>
      </c>
      <c r="F350" s="2">
        <v>1572152.6134453714</v>
      </c>
      <c r="G350" s="2">
        <f t="shared" si="70"/>
        <v>688938.14285714284</v>
      </c>
      <c r="H350" s="2">
        <f t="shared" si="65"/>
        <v>202943369.99135578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3701406.1428571534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1606551.9267707169</v>
      </c>
      <c r="Q350" s="2">
        <f t="shared" si="71"/>
        <v>700000</v>
      </c>
      <c r="R350" s="2">
        <f t="shared" si="66"/>
        <v>206503404.9723888</v>
      </c>
      <c r="S350" s="2">
        <f t="shared" si="58"/>
        <v>688938.14285713434</v>
      </c>
      <c r="T350" s="2">
        <f t="shared" si="59"/>
        <v>11061.857142857276</v>
      </c>
      <c r="U350" s="2">
        <f t="shared" si="60"/>
        <v>700000</v>
      </c>
      <c r="V350" s="2">
        <f t="shared" si="34"/>
        <v>145072565.99135649</v>
      </c>
      <c r="W350" s="2">
        <f t="shared" si="61"/>
        <v>688938.14285713434</v>
      </c>
      <c r="X350" s="2">
        <f t="shared" si="51"/>
        <v>11061.857142865658</v>
      </c>
      <c r="Y350" s="2">
        <f t="shared" si="62"/>
        <v>61430838.981032282</v>
      </c>
      <c r="Z350" s="2" t="str">
        <f t="shared" si="52"/>
        <v>MEEP</v>
      </c>
      <c r="AA350" s="2">
        <f>IF(Z350="HERE",Y350,AA349+Graph!$G$1*1000)</f>
        <v>112139168.69531848</v>
      </c>
      <c r="AB350" s="2">
        <f t="shared" si="63"/>
        <v>420000</v>
      </c>
      <c r="AC350" s="2">
        <f t="shared" si="64"/>
        <v>58955298.134213157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280</v>
      </c>
      <c r="C351" s="7"/>
      <c r="D351" s="2" t="e">
        <f t="shared" si="55"/>
        <v>#N/A</v>
      </c>
      <c r="E351" s="2" t="e">
        <f t="shared" si="67"/>
        <v>#N/A</v>
      </c>
      <c r="F351" s="2">
        <v>1576166.9296518564</v>
      </c>
      <c r="G351" s="2">
        <f t="shared" si="70"/>
        <v>688938.14285714284</v>
      </c>
      <c r="H351" s="2">
        <f t="shared" si="65"/>
        <v>203632308.13421291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3712468.0000000107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1610668.7034813762</v>
      </c>
      <c r="Q351" s="2">
        <f t="shared" si="71"/>
        <v>700000</v>
      </c>
      <c r="R351" s="2">
        <f t="shared" si="66"/>
        <v>207203404.9723888</v>
      </c>
      <c r="S351" s="2">
        <f t="shared" si="58"/>
        <v>688938.14285713434</v>
      </c>
      <c r="T351" s="2">
        <f t="shared" si="59"/>
        <v>11061.857142857276</v>
      </c>
      <c r="U351" s="2">
        <f t="shared" si="60"/>
        <v>700000</v>
      </c>
      <c r="V351" s="2">
        <f t="shared" si="34"/>
        <v>145761504.13421363</v>
      </c>
      <c r="W351" s="2">
        <f t="shared" si="61"/>
        <v>688938.14285713434</v>
      </c>
      <c r="X351" s="2">
        <f t="shared" si="51"/>
        <v>11061.857142865658</v>
      </c>
      <c r="Y351" s="2">
        <f t="shared" ref="Y351:Y385" si="74">IF(COUNT($C352)=0,IF(COUNT($C351)=1,C351,SUM(Y350+X351)),C351)</f>
        <v>61441900.838175148</v>
      </c>
      <c r="Z351" s="2" t="str">
        <f t="shared" si="52"/>
        <v>MEEP</v>
      </c>
      <c r="AA351" s="2">
        <f>IF(Z351="HERE",Y351,AA350+Graph!$G$1*1000)</f>
        <v>112559168.69531848</v>
      </c>
      <c r="AB351" s="2">
        <f t="shared" si="63"/>
        <v>420000</v>
      </c>
      <c r="AC351" s="2">
        <f t="shared" ref="AC351:AC385" si="75">IF(Z352="HERE",V351,AC350)</f>
        <v>58955298.134213157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281</v>
      </c>
      <c r="C352" s="7"/>
      <c r="D352" s="2" t="e">
        <f t="shared" si="55"/>
        <v>#N/A</v>
      </c>
      <c r="E352" s="2" t="e">
        <f t="shared" si="67"/>
        <v>#N/A</v>
      </c>
      <c r="F352" s="2">
        <v>1580181.2458583415</v>
      </c>
      <c r="G352" s="2">
        <f t="shared" si="70"/>
        <v>688938.14285714284</v>
      </c>
      <c r="H352" s="2">
        <f t="shared" ref="H352:H385" si="76">IF(COUNT($C353)=0,IF(COUNT($C352)=1,C352,SUM(H351+G352)),C352)</f>
        <v>204321246.27707005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3723529.857142868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1614785.4801920652</v>
      </c>
      <c r="Q352" s="2">
        <f t="shared" si="71"/>
        <v>700000</v>
      </c>
      <c r="R352" s="2">
        <f t="shared" ref="R352:R385" si="77">IF(COUNT($C353)=0,IF(COUNT($C352)=1,M352,SUM(R351+Q352)),M352)</f>
        <v>207903404.9723888</v>
      </c>
      <c r="S352" s="2">
        <f t="shared" si="58"/>
        <v>688938.14285713434</v>
      </c>
      <c r="T352" s="2">
        <f t="shared" si="59"/>
        <v>11061.857142857276</v>
      </c>
      <c r="U352" s="2">
        <f t="shared" si="60"/>
        <v>700000</v>
      </c>
      <c r="V352" s="2">
        <f t="shared" si="34"/>
        <v>146450442.27707076</v>
      </c>
      <c r="W352" s="2">
        <f t="shared" si="61"/>
        <v>688938.14285713434</v>
      </c>
      <c r="X352" s="2">
        <f t="shared" si="51"/>
        <v>11061.857142865658</v>
      </c>
      <c r="Y352" s="2">
        <f t="shared" si="74"/>
        <v>61452962.695318013</v>
      </c>
      <c r="Z352" s="2" t="str">
        <f t="shared" si="52"/>
        <v>MEEP</v>
      </c>
      <c r="AA352" s="2">
        <f>IF(Z352="HERE",Y352,AA351+Graph!$G$1*1000)</f>
        <v>112979168.69531848</v>
      </c>
      <c r="AB352" s="2">
        <f t="shared" si="63"/>
        <v>420000</v>
      </c>
      <c r="AC352" s="2">
        <f t="shared" si="75"/>
        <v>58955298.134213157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282</v>
      </c>
      <c r="C353" s="7"/>
      <c r="D353" s="2" t="e">
        <f t="shared" si="55"/>
        <v>#N/A</v>
      </c>
      <c r="E353" s="2" t="e">
        <f t="shared" si="67"/>
        <v>#N/A</v>
      </c>
      <c r="F353" s="2">
        <v>1584195.5620648265</v>
      </c>
      <c r="G353" s="2">
        <f t="shared" si="70"/>
        <v>688938.14285714284</v>
      </c>
      <c r="H353" s="2">
        <f t="shared" si="76"/>
        <v>205010184.41992718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3734591.7142857253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1618902.2569027543</v>
      </c>
      <c r="Q353" s="2">
        <f t="shared" si="71"/>
        <v>700000</v>
      </c>
      <c r="R353" s="2">
        <f t="shared" si="77"/>
        <v>208603404.9723888</v>
      </c>
      <c r="S353" s="2">
        <f t="shared" si="58"/>
        <v>688938.14285713434</v>
      </c>
      <c r="T353" s="2">
        <f t="shared" si="59"/>
        <v>11061.857142857276</v>
      </c>
      <c r="U353" s="2">
        <f t="shared" si="60"/>
        <v>700000</v>
      </c>
      <c r="V353" s="2">
        <f t="shared" si="34"/>
        <v>147139380.4199279</v>
      </c>
      <c r="W353" s="2">
        <f t="shared" si="61"/>
        <v>688938.14285713434</v>
      </c>
      <c r="X353" s="2">
        <f t="shared" si="51"/>
        <v>11061.857142865658</v>
      </c>
      <c r="Y353" s="2">
        <f t="shared" si="74"/>
        <v>61464024.552460879</v>
      </c>
      <c r="Z353" s="2" t="str">
        <f t="shared" si="52"/>
        <v>MEEP</v>
      </c>
      <c r="AA353" s="2">
        <f>IF(Z353="HERE",Y353,AA352+Graph!$G$1*1000)</f>
        <v>113399168.69531848</v>
      </c>
      <c r="AB353" s="2">
        <f t="shared" si="63"/>
        <v>420000</v>
      </c>
      <c r="AC353" s="2">
        <f t="shared" si="75"/>
        <v>58955298.134213157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283</v>
      </c>
      <c r="C354" s="7"/>
      <c r="D354" s="2" t="e">
        <f t="shared" si="55"/>
        <v>#N/A</v>
      </c>
      <c r="E354" s="2" t="e">
        <f t="shared" si="67"/>
        <v>#N/A</v>
      </c>
      <c r="F354" s="2">
        <v>1588209.8782713115</v>
      </c>
      <c r="G354" s="2">
        <f t="shared" si="70"/>
        <v>688938.14285714284</v>
      </c>
      <c r="H354" s="2">
        <f t="shared" si="76"/>
        <v>205699122.56278431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3745653.5714285825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1623019.0336134434</v>
      </c>
      <c r="Q354" s="2">
        <f t="shared" si="71"/>
        <v>700000</v>
      </c>
      <c r="R354" s="2">
        <f t="shared" si="77"/>
        <v>209303404.9723888</v>
      </c>
      <c r="S354" s="2">
        <f t="shared" si="58"/>
        <v>688938.14285713434</v>
      </c>
      <c r="T354" s="2">
        <f t="shared" si="59"/>
        <v>11061.857142857276</v>
      </c>
      <c r="U354" s="2">
        <f t="shared" si="60"/>
        <v>700000</v>
      </c>
      <c r="V354" s="2">
        <f t="shared" si="34"/>
        <v>147828318.56278503</v>
      </c>
      <c r="W354" s="2">
        <f t="shared" si="61"/>
        <v>688938.14285713434</v>
      </c>
      <c r="X354" s="2">
        <f t="shared" si="51"/>
        <v>11061.857142865658</v>
      </c>
      <c r="Y354" s="2">
        <f t="shared" si="74"/>
        <v>61475086.409603745</v>
      </c>
      <c r="Z354" s="2" t="str">
        <f t="shared" si="52"/>
        <v>MEEP</v>
      </c>
      <c r="AA354" s="2">
        <f>IF(Z354="HERE",Y354,AA353+Graph!$G$1*1000)</f>
        <v>113819168.69531848</v>
      </c>
      <c r="AB354" s="2">
        <f t="shared" si="63"/>
        <v>420000</v>
      </c>
      <c r="AC354" s="2">
        <f t="shared" si="75"/>
        <v>58955298.134213157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284</v>
      </c>
      <c r="C355" s="7"/>
      <c r="D355" s="2" t="e">
        <f t="shared" si="55"/>
        <v>#N/A</v>
      </c>
      <c r="E355" s="2" t="e">
        <f t="shared" si="67"/>
        <v>#N/A</v>
      </c>
      <c r="F355" s="2">
        <v>1592224.1944777966</v>
      </c>
      <c r="G355" s="2">
        <f t="shared" si="70"/>
        <v>688938.14285714284</v>
      </c>
      <c r="H355" s="2">
        <f t="shared" si="76"/>
        <v>206388060.70564145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3756715.4285714398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1627135.8103241324</v>
      </c>
      <c r="Q355" s="2">
        <f t="shared" si="71"/>
        <v>700000</v>
      </c>
      <c r="R355" s="2">
        <f t="shared" si="77"/>
        <v>210003404.9723888</v>
      </c>
      <c r="S355" s="2">
        <f t="shared" si="58"/>
        <v>688938.14285713434</v>
      </c>
      <c r="T355" s="2">
        <f t="shared" si="59"/>
        <v>11061.857142857276</v>
      </c>
      <c r="U355" s="2">
        <f t="shared" si="60"/>
        <v>700000</v>
      </c>
      <c r="V355" s="2">
        <f t="shared" si="34"/>
        <v>148517256.70564216</v>
      </c>
      <c r="W355" s="2">
        <f t="shared" si="61"/>
        <v>688938.14285713434</v>
      </c>
      <c r="X355" s="2">
        <f t="shared" si="51"/>
        <v>11061.857142865658</v>
      </c>
      <c r="Y355" s="2">
        <f t="shared" si="74"/>
        <v>61486148.26674661</v>
      </c>
      <c r="Z355" s="2" t="str">
        <f t="shared" si="52"/>
        <v>MEEP</v>
      </c>
      <c r="AA355" s="2">
        <f>IF(Z355="HERE",Y355,AA354+Graph!$G$1*1000)</f>
        <v>114239168.69531848</v>
      </c>
      <c r="AB355" s="2">
        <f t="shared" si="63"/>
        <v>420000</v>
      </c>
      <c r="AC355" s="2">
        <f t="shared" si="75"/>
        <v>58955298.134213157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285</v>
      </c>
      <c r="C356" s="7"/>
      <c r="D356" s="2" t="e">
        <f t="shared" si="55"/>
        <v>#N/A</v>
      </c>
      <c r="E356" s="2" t="e">
        <f t="shared" si="67"/>
        <v>#N/A</v>
      </c>
      <c r="F356" s="2">
        <v>1596238.5106842518</v>
      </c>
      <c r="G356" s="2">
        <f t="shared" si="70"/>
        <v>688938.14285714284</v>
      </c>
      <c r="H356" s="2">
        <f t="shared" si="76"/>
        <v>207076998.84849858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3767777.2857142971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1631252.5870348215</v>
      </c>
      <c r="Q356" s="2">
        <f t="shared" si="71"/>
        <v>700000</v>
      </c>
      <c r="R356" s="2">
        <f t="shared" si="77"/>
        <v>210703404.9723888</v>
      </c>
      <c r="S356" s="2">
        <f t="shared" si="58"/>
        <v>688938.14285713434</v>
      </c>
      <c r="T356" s="2">
        <f t="shared" si="59"/>
        <v>11061.857142857276</v>
      </c>
      <c r="U356" s="2">
        <f t="shared" si="60"/>
        <v>700000</v>
      </c>
      <c r="V356" s="2">
        <f t="shared" ref="V356:V385" si="78">H272</f>
        <v>149206194.8484993</v>
      </c>
      <c r="W356" s="2">
        <f t="shared" si="61"/>
        <v>688938.14285713434</v>
      </c>
      <c r="X356" s="2">
        <f t="shared" si="51"/>
        <v>11061.857142865658</v>
      </c>
      <c r="Y356" s="2">
        <f t="shared" si="74"/>
        <v>61497210.123889476</v>
      </c>
      <c r="Z356" s="2" t="str">
        <f t="shared" si="52"/>
        <v>MEEP</v>
      </c>
      <c r="AA356" s="2">
        <f>IF(Z356="HERE",Y356,AA355+Graph!$G$1*1000)</f>
        <v>114659168.69531848</v>
      </c>
      <c r="AB356" s="2">
        <f t="shared" si="63"/>
        <v>420000</v>
      </c>
      <c r="AC356" s="2">
        <f t="shared" si="75"/>
        <v>58955298.134213157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286</v>
      </c>
      <c r="C357" s="7"/>
      <c r="D357" s="2" t="e">
        <f t="shared" si="55"/>
        <v>#N/A</v>
      </c>
      <c r="E357" s="2" t="e">
        <f t="shared" si="67"/>
        <v>#N/A</v>
      </c>
      <c r="F357" s="2">
        <v>1600252.8268907368</v>
      </c>
      <c r="G357" s="2">
        <f t="shared" si="70"/>
        <v>688938.14285714284</v>
      </c>
      <c r="H357" s="2">
        <f t="shared" si="76"/>
        <v>207765936.99135572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3778839.1428571544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1635369.3637455106</v>
      </c>
      <c r="Q357" s="2">
        <f t="shared" si="71"/>
        <v>700000</v>
      </c>
      <c r="R357" s="2">
        <f t="shared" si="77"/>
        <v>211403404.9723888</v>
      </c>
      <c r="S357" s="2">
        <f t="shared" si="58"/>
        <v>688938.14285713434</v>
      </c>
      <c r="T357" s="2">
        <f t="shared" si="59"/>
        <v>11061.857142857276</v>
      </c>
      <c r="U357" s="2">
        <f t="shared" si="60"/>
        <v>700000</v>
      </c>
      <c r="V357" s="2">
        <f t="shared" si="78"/>
        <v>149895132.99135643</v>
      </c>
      <c r="W357" s="2">
        <f t="shared" si="61"/>
        <v>688938.14285713434</v>
      </c>
      <c r="X357" s="2">
        <f t="shared" si="51"/>
        <v>11061.857142865658</v>
      </c>
      <c r="Y357" s="2">
        <f t="shared" si="74"/>
        <v>61508271.981032342</v>
      </c>
      <c r="Z357" s="2" t="str">
        <f t="shared" si="52"/>
        <v>MEEP</v>
      </c>
      <c r="AA357" s="2">
        <f>IF(Z357="HERE",Y357,AA356+Graph!$G$1*1000)</f>
        <v>115079168.69531848</v>
      </c>
      <c r="AB357" s="2">
        <f t="shared" si="63"/>
        <v>420000</v>
      </c>
      <c r="AC357" s="2">
        <f t="shared" si="75"/>
        <v>58955298.134213157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287</v>
      </c>
      <c r="C358" s="7"/>
      <c r="D358" s="2" t="e">
        <f t="shared" si="55"/>
        <v>#N/A</v>
      </c>
      <c r="E358" s="2" t="e">
        <f t="shared" si="67"/>
        <v>#N/A</v>
      </c>
      <c r="F358" s="2">
        <v>1604267.1430972219</v>
      </c>
      <c r="G358" s="2">
        <f t="shared" ref="G358:G385" si="79">IF(F358&gt;700000,$AK$31*1000,F358)</f>
        <v>688938.14285714284</v>
      </c>
      <c r="H358" s="2">
        <f t="shared" si="76"/>
        <v>208454875.13421285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3789901.0000000116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1639486.1404561698</v>
      </c>
      <c r="Q358" s="2">
        <f t="shared" ref="Q358:Q385" si="80">IF(P358&gt;700000,700000,P358)</f>
        <v>700000</v>
      </c>
      <c r="R358" s="2">
        <f t="shared" si="77"/>
        <v>212103404.9723888</v>
      </c>
      <c r="S358" s="2">
        <f t="shared" si="58"/>
        <v>688938.14285713434</v>
      </c>
      <c r="T358" s="2">
        <f t="shared" si="59"/>
        <v>11061.857142857276</v>
      </c>
      <c r="U358" s="2">
        <f t="shared" si="60"/>
        <v>700000</v>
      </c>
      <c r="V358" s="2">
        <f t="shared" si="78"/>
        <v>150584071.13421357</v>
      </c>
      <c r="W358" s="2">
        <f t="shared" si="61"/>
        <v>688938.14285713434</v>
      </c>
      <c r="X358" s="2">
        <f t="shared" si="51"/>
        <v>11061.857142865658</v>
      </c>
      <c r="Y358" s="2">
        <f t="shared" si="74"/>
        <v>61519333.838175207</v>
      </c>
      <c r="Z358" s="2" t="str">
        <f t="shared" si="52"/>
        <v>MEEP</v>
      </c>
      <c r="AA358" s="2">
        <f>IF(Z358="HERE",Y358,AA357+Graph!$G$1*1000)</f>
        <v>115499168.69531848</v>
      </c>
      <c r="AB358" s="2">
        <f t="shared" si="63"/>
        <v>420000</v>
      </c>
      <c r="AC358" s="2">
        <f t="shared" si="75"/>
        <v>58955298.134213157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288</v>
      </c>
      <c r="C359" s="7"/>
      <c r="D359" s="2" t="e">
        <f t="shared" si="55"/>
        <v>#N/A</v>
      </c>
      <c r="E359" s="2" t="e">
        <f t="shared" si="67"/>
        <v>#N/A</v>
      </c>
      <c r="F359" s="2">
        <v>1608281.4593037069</v>
      </c>
      <c r="G359" s="2">
        <f t="shared" si="79"/>
        <v>688938.14285714284</v>
      </c>
      <c r="H359" s="2">
        <f t="shared" si="76"/>
        <v>209143813.27706999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3800962.8571428689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1643602.9171668589</v>
      </c>
      <c r="Q359" s="2">
        <f t="shared" si="80"/>
        <v>700000</v>
      </c>
      <c r="R359" s="2">
        <f t="shared" si="77"/>
        <v>212803404.9723888</v>
      </c>
      <c r="S359" s="2">
        <f t="shared" si="58"/>
        <v>688938.14285713434</v>
      </c>
      <c r="T359" s="2">
        <f t="shared" si="59"/>
        <v>11061.857142857276</v>
      </c>
      <c r="U359" s="2">
        <f t="shared" si="60"/>
        <v>700000</v>
      </c>
      <c r="V359" s="2">
        <f t="shared" si="78"/>
        <v>151273009.2770707</v>
      </c>
      <c r="W359" s="2">
        <f t="shared" si="61"/>
        <v>688938.14285713434</v>
      </c>
      <c r="X359" s="2">
        <f t="shared" si="51"/>
        <v>11061.857142865658</v>
      </c>
      <c r="Y359" s="2">
        <f t="shared" si="74"/>
        <v>61530395.695318073</v>
      </c>
      <c r="Z359" s="2" t="str">
        <f t="shared" si="52"/>
        <v>MEEP</v>
      </c>
      <c r="AA359" s="2">
        <f>IF(Z359="HERE",Y359,AA358+Graph!$G$1*1000)</f>
        <v>115919168.69531848</v>
      </c>
      <c r="AB359" s="2">
        <f t="shared" si="63"/>
        <v>420000</v>
      </c>
      <c r="AC359" s="2">
        <f t="shared" si="75"/>
        <v>58955298.134213157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289</v>
      </c>
      <c r="C360" s="7"/>
      <c r="D360" s="2" t="e">
        <f t="shared" si="55"/>
        <v>#N/A</v>
      </c>
      <c r="E360" s="2" t="e">
        <f t="shared" si="67"/>
        <v>#N/A</v>
      </c>
      <c r="F360" s="2">
        <v>1612295.7755101919</v>
      </c>
      <c r="G360" s="2">
        <f t="shared" si="79"/>
        <v>688938.14285714284</v>
      </c>
      <c r="H360" s="2">
        <f t="shared" si="76"/>
        <v>209832751.41992712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3812024.7142857262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1647719.693877548</v>
      </c>
      <c r="Q360" s="2">
        <f t="shared" si="80"/>
        <v>700000</v>
      </c>
      <c r="R360" s="2">
        <f t="shared" si="77"/>
        <v>213503404.9723888</v>
      </c>
      <c r="S360" s="2">
        <f t="shared" si="58"/>
        <v>688938.14285713434</v>
      </c>
      <c r="T360" s="2">
        <f t="shared" si="59"/>
        <v>11061.857142857276</v>
      </c>
      <c r="U360" s="2">
        <f t="shared" si="60"/>
        <v>700000</v>
      </c>
      <c r="V360" s="2">
        <f t="shared" si="78"/>
        <v>151961947.41992784</v>
      </c>
      <c r="W360" s="2">
        <f t="shared" si="61"/>
        <v>688938.14285713434</v>
      </c>
      <c r="X360" s="2">
        <f t="shared" si="51"/>
        <v>11061.857142865658</v>
      </c>
      <c r="Y360" s="2">
        <f t="shared" si="74"/>
        <v>61541457.552460939</v>
      </c>
      <c r="Z360" s="2" t="str">
        <f t="shared" si="52"/>
        <v>MEEP</v>
      </c>
      <c r="AA360" s="2">
        <f>IF(Z360="HERE",Y360,AA359+Graph!$G$1*1000)</f>
        <v>116339168.69531848</v>
      </c>
      <c r="AB360" s="2">
        <f t="shared" si="63"/>
        <v>420000</v>
      </c>
      <c r="AC360" s="2">
        <f t="shared" si="75"/>
        <v>58955298.134213157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290</v>
      </c>
      <c r="C361" s="7"/>
      <c r="D361" s="2" t="e">
        <f t="shared" si="55"/>
        <v>#N/A</v>
      </c>
      <c r="E361" s="2" t="e">
        <f t="shared" si="67"/>
        <v>#N/A</v>
      </c>
      <c r="F361" s="2">
        <v>1616310.091716677</v>
      </c>
      <c r="G361" s="2">
        <f t="shared" si="79"/>
        <v>688938.14285714284</v>
      </c>
      <c r="H361" s="2">
        <f t="shared" si="76"/>
        <v>210521689.56278425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3823086.5714285835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1651836.470588237</v>
      </c>
      <c r="Q361" s="2">
        <f t="shared" si="80"/>
        <v>700000</v>
      </c>
      <c r="R361" s="2">
        <f t="shared" si="77"/>
        <v>214203404.9723888</v>
      </c>
      <c r="S361" s="2">
        <f t="shared" si="58"/>
        <v>688938.14285713434</v>
      </c>
      <c r="T361" s="2">
        <f t="shared" si="59"/>
        <v>11061.857142857276</v>
      </c>
      <c r="U361" s="2">
        <f t="shared" si="60"/>
        <v>700000</v>
      </c>
      <c r="V361" s="2">
        <f t="shared" si="78"/>
        <v>152650885.56278497</v>
      </c>
      <c r="W361" s="2">
        <f t="shared" si="61"/>
        <v>688938.14285713434</v>
      </c>
      <c r="X361" s="2">
        <f t="shared" si="51"/>
        <v>11061.857142865658</v>
      </c>
      <c r="Y361" s="2">
        <f t="shared" si="74"/>
        <v>61552519.409603804</v>
      </c>
      <c r="Z361" s="2" t="str">
        <f t="shared" si="52"/>
        <v>MEEP</v>
      </c>
      <c r="AA361" s="2">
        <f>IF(Z361="HERE",Y361,AA360+Graph!$G$1*1000)</f>
        <v>116759168.69531848</v>
      </c>
      <c r="AB361" s="2">
        <f t="shared" si="63"/>
        <v>420000</v>
      </c>
      <c r="AC361" s="2">
        <f t="shared" si="75"/>
        <v>58955298.134213157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291</v>
      </c>
      <c r="C362" s="7"/>
      <c r="D362" s="2" t="e">
        <f t="shared" si="55"/>
        <v>#N/A</v>
      </c>
      <c r="E362" s="2" t="e">
        <f t="shared" si="67"/>
        <v>#N/A</v>
      </c>
      <c r="F362" s="2">
        <v>1620324.407923162</v>
      </c>
      <c r="G362" s="2">
        <f t="shared" si="79"/>
        <v>688938.14285714284</v>
      </c>
      <c r="H362" s="2">
        <f t="shared" si="76"/>
        <v>211210627.70564139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3834148.4285714407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1655953.2472989261</v>
      </c>
      <c r="Q362" s="2">
        <f t="shared" si="80"/>
        <v>700000</v>
      </c>
      <c r="R362" s="2">
        <f t="shared" si="77"/>
        <v>214903404.9723888</v>
      </c>
      <c r="S362" s="2">
        <f t="shared" si="58"/>
        <v>688938.14285713434</v>
      </c>
      <c r="T362" s="2">
        <f t="shared" si="59"/>
        <v>11061.857142857276</v>
      </c>
      <c r="U362" s="2">
        <f t="shared" si="60"/>
        <v>700000</v>
      </c>
      <c r="V362" s="2">
        <f t="shared" si="78"/>
        <v>153339823.7056421</v>
      </c>
      <c r="W362" s="2">
        <f t="shared" si="61"/>
        <v>688938.14285713434</v>
      </c>
      <c r="X362" s="2">
        <f t="shared" si="51"/>
        <v>11061.857142865658</v>
      </c>
      <c r="Y362" s="2">
        <f t="shared" si="74"/>
        <v>61563581.26674667</v>
      </c>
      <c r="Z362" s="2" t="str">
        <f t="shared" si="52"/>
        <v>MEEP</v>
      </c>
      <c r="AA362" s="2">
        <f>IF(Z362="HERE",Y362,AA361+Graph!$G$1*1000)</f>
        <v>117179168.69531848</v>
      </c>
      <c r="AB362" s="2">
        <f t="shared" si="63"/>
        <v>420000</v>
      </c>
      <c r="AC362" s="2">
        <f t="shared" si="75"/>
        <v>58955298.134213157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292</v>
      </c>
      <c r="C363" s="7"/>
      <c r="D363" s="2" t="e">
        <f t="shared" si="55"/>
        <v>#N/A</v>
      </c>
      <c r="E363" s="2" t="e">
        <f t="shared" si="67"/>
        <v>#N/A</v>
      </c>
      <c r="F363" s="2">
        <v>1624338.724129647</v>
      </c>
      <c r="G363" s="2">
        <f t="shared" si="79"/>
        <v>688938.14285714284</v>
      </c>
      <c r="H363" s="2">
        <f t="shared" si="76"/>
        <v>211899565.84849852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3845210.285714298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1660070.0240096152</v>
      </c>
      <c r="Q363" s="2">
        <f t="shared" si="80"/>
        <v>700000</v>
      </c>
      <c r="R363" s="2">
        <f t="shared" si="77"/>
        <v>215603404.9723888</v>
      </c>
      <c r="S363" s="2">
        <f t="shared" si="58"/>
        <v>688938.14285713434</v>
      </c>
      <c r="T363" s="2">
        <f t="shared" si="59"/>
        <v>11061.857142857276</v>
      </c>
      <c r="U363" s="2">
        <f t="shared" si="60"/>
        <v>700000</v>
      </c>
      <c r="V363" s="2">
        <f t="shared" si="78"/>
        <v>154028761.84849924</v>
      </c>
      <c r="W363" s="2">
        <f t="shared" si="61"/>
        <v>688938.14285713434</v>
      </c>
      <c r="X363" s="2">
        <f t="shared" si="51"/>
        <v>11061.857142865658</v>
      </c>
      <c r="Y363" s="2">
        <f t="shared" si="74"/>
        <v>61574643.123889536</v>
      </c>
      <c r="Z363" s="2" t="str">
        <f t="shared" si="52"/>
        <v>MEEP</v>
      </c>
      <c r="AA363" s="2">
        <f>IF(Z363="HERE",Y363,AA362+Graph!$G$1*1000)</f>
        <v>117599168.69531848</v>
      </c>
      <c r="AB363" s="2">
        <f t="shared" si="63"/>
        <v>420000</v>
      </c>
      <c r="AC363" s="2">
        <f t="shared" si="75"/>
        <v>58955298.134213157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293</v>
      </c>
      <c r="C364" s="7"/>
      <c r="D364" s="2" t="e">
        <f t="shared" si="55"/>
        <v>#N/A</v>
      </c>
      <c r="E364" s="2" t="e">
        <f t="shared" si="67"/>
        <v>#N/A</v>
      </c>
      <c r="F364" s="2">
        <v>1628353.040336132</v>
      </c>
      <c r="G364" s="2">
        <f t="shared" si="79"/>
        <v>688938.14285714284</v>
      </c>
      <c r="H364" s="2">
        <f t="shared" si="76"/>
        <v>212588503.99135566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3856272.1428571553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1664186.8007202744</v>
      </c>
      <c r="Q364" s="2">
        <f t="shared" si="80"/>
        <v>700000</v>
      </c>
      <c r="R364" s="2">
        <f t="shared" si="77"/>
        <v>216303404.9723888</v>
      </c>
      <c r="S364" s="2">
        <f t="shared" si="58"/>
        <v>688938.14285713434</v>
      </c>
      <c r="T364" s="2">
        <f t="shared" si="59"/>
        <v>11061.857142857276</v>
      </c>
      <c r="U364" s="2">
        <f t="shared" si="60"/>
        <v>700000</v>
      </c>
      <c r="V364" s="2">
        <f t="shared" si="78"/>
        <v>154717699.99135637</v>
      </c>
      <c r="W364" s="2">
        <f t="shared" si="61"/>
        <v>688938.14285713434</v>
      </c>
      <c r="X364" s="2">
        <f t="shared" si="51"/>
        <v>11061.857142865658</v>
      </c>
      <c r="Y364" s="2">
        <f t="shared" si="74"/>
        <v>61585704.981032401</v>
      </c>
      <c r="Z364" s="2" t="str">
        <f t="shared" si="52"/>
        <v>MEEP</v>
      </c>
      <c r="AA364" s="2">
        <f>IF(Z364="HERE",Y364,AA363+Graph!$G$1*1000)</f>
        <v>118019168.69531848</v>
      </c>
      <c r="AB364" s="2">
        <f t="shared" si="63"/>
        <v>420000</v>
      </c>
      <c r="AC364" s="2">
        <f t="shared" si="75"/>
        <v>58955298.134213157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294</v>
      </c>
      <c r="C365" s="7"/>
      <c r="D365" s="2" t="e">
        <f t="shared" si="55"/>
        <v>#N/A</v>
      </c>
      <c r="E365" s="2" t="e">
        <f t="shared" si="67"/>
        <v>#N/A</v>
      </c>
      <c r="F365" s="2">
        <v>1632367.3565426171</v>
      </c>
      <c r="G365" s="2">
        <f t="shared" si="79"/>
        <v>688938.14285714284</v>
      </c>
      <c r="H365" s="2">
        <f t="shared" si="76"/>
        <v>213277442.13421279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3867334.0000000126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1668303.5774309635</v>
      </c>
      <c r="Q365" s="2">
        <f t="shared" si="80"/>
        <v>700000</v>
      </c>
      <c r="R365" s="2">
        <f t="shared" si="77"/>
        <v>217003404.9723888</v>
      </c>
      <c r="S365" s="2">
        <f t="shared" si="58"/>
        <v>688938.14285713434</v>
      </c>
      <c r="T365" s="2">
        <f t="shared" si="59"/>
        <v>11061.857142857276</v>
      </c>
      <c r="U365" s="2">
        <f t="shared" si="60"/>
        <v>700000</v>
      </c>
      <c r="V365" s="2">
        <f t="shared" si="78"/>
        <v>155406638.13421351</v>
      </c>
      <c r="W365" s="2">
        <f t="shared" si="61"/>
        <v>688938.14285713434</v>
      </c>
      <c r="X365" s="2">
        <f t="shared" si="51"/>
        <v>11061.857142865658</v>
      </c>
      <c r="Y365" s="2">
        <f t="shared" si="74"/>
        <v>61596766.838175267</v>
      </c>
      <c r="Z365" s="2" t="str">
        <f t="shared" si="52"/>
        <v>MEEP</v>
      </c>
      <c r="AA365" s="2">
        <f>IF(Z365="HERE",Y365,AA364+Graph!$G$1*1000)</f>
        <v>118439168.69531848</v>
      </c>
      <c r="AB365" s="2">
        <f t="shared" si="63"/>
        <v>420000</v>
      </c>
      <c r="AC365" s="2">
        <f t="shared" si="75"/>
        <v>58955298.134213157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295</v>
      </c>
      <c r="C366" s="7"/>
      <c r="D366" s="2" t="e">
        <f t="shared" si="55"/>
        <v>#N/A</v>
      </c>
      <c r="E366" s="2" t="e">
        <f t="shared" si="67"/>
        <v>#N/A</v>
      </c>
      <c r="F366" s="2">
        <v>1636381.6727491021</v>
      </c>
      <c r="G366" s="2">
        <f t="shared" si="79"/>
        <v>688938.14285714284</v>
      </c>
      <c r="H366" s="2">
        <f t="shared" si="76"/>
        <v>213966380.27706993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3878395.8571428698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1672420.3541416526</v>
      </c>
      <c r="Q366" s="2">
        <f t="shared" si="80"/>
        <v>700000</v>
      </c>
      <c r="R366" s="2">
        <f t="shared" si="77"/>
        <v>217703404.9723888</v>
      </c>
      <c r="S366" s="2">
        <f t="shared" si="58"/>
        <v>688938.14285713434</v>
      </c>
      <c r="T366" s="2">
        <f t="shared" si="59"/>
        <v>11061.857142857276</v>
      </c>
      <c r="U366" s="2">
        <f t="shared" si="60"/>
        <v>700000</v>
      </c>
      <c r="V366" s="2">
        <f t="shared" si="78"/>
        <v>156095576.27707064</v>
      </c>
      <c r="W366" s="2">
        <f t="shared" si="61"/>
        <v>688938.14285713434</v>
      </c>
      <c r="X366" s="2">
        <f t="shared" si="51"/>
        <v>11061.857142865658</v>
      </c>
      <c r="Y366" s="2">
        <f t="shared" si="74"/>
        <v>61607828.695318133</v>
      </c>
      <c r="Z366" s="2" t="str">
        <f t="shared" si="52"/>
        <v>MEEP</v>
      </c>
      <c r="AA366" s="2">
        <f>IF(Z366="HERE",Y366,AA365+Graph!$G$1*1000)</f>
        <v>118859168.69531848</v>
      </c>
      <c r="AB366" s="2">
        <f t="shared" si="63"/>
        <v>420000</v>
      </c>
      <c r="AC366" s="2">
        <f t="shared" si="75"/>
        <v>58955298.134213157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296</v>
      </c>
      <c r="C367" s="7"/>
      <c r="D367" s="2" t="e">
        <f t="shared" si="55"/>
        <v>#N/A</v>
      </c>
      <c r="E367" s="2" t="e">
        <f t="shared" si="67"/>
        <v>#N/A</v>
      </c>
      <c r="F367" s="2">
        <v>1640395.9889555871</v>
      </c>
      <c r="G367" s="2">
        <f t="shared" si="79"/>
        <v>688938.14285714284</v>
      </c>
      <c r="H367" s="2">
        <f t="shared" si="76"/>
        <v>214655318.41992706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3889457.7142857271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1676537.1308523417</v>
      </c>
      <c r="Q367" s="2">
        <f t="shared" si="80"/>
        <v>700000</v>
      </c>
      <c r="R367" s="2">
        <f t="shared" si="77"/>
        <v>218403404.9723888</v>
      </c>
      <c r="S367" s="2">
        <f t="shared" si="58"/>
        <v>688938.14285713434</v>
      </c>
      <c r="T367" s="2">
        <f t="shared" si="59"/>
        <v>11061.857142857276</v>
      </c>
      <c r="U367" s="2">
        <f t="shared" si="60"/>
        <v>700000</v>
      </c>
      <c r="V367" s="2">
        <f t="shared" si="78"/>
        <v>156784514.41992778</v>
      </c>
      <c r="W367" s="2">
        <f t="shared" si="61"/>
        <v>688938.14285713434</v>
      </c>
      <c r="X367" s="2">
        <f t="shared" si="51"/>
        <v>11061.857142865658</v>
      </c>
      <c r="Y367" s="2">
        <f t="shared" si="74"/>
        <v>61618890.552460998</v>
      </c>
      <c r="Z367" s="2" t="str">
        <f t="shared" si="52"/>
        <v>MEEP</v>
      </c>
      <c r="AA367" s="2">
        <f>IF(Z367="HERE",Y367,AA366+Graph!$G$1*1000)</f>
        <v>119279168.69531848</v>
      </c>
      <c r="AB367" s="2">
        <f t="shared" si="63"/>
        <v>420000</v>
      </c>
      <c r="AC367" s="2">
        <f t="shared" si="75"/>
        <v>58955298.134213157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297</v>
      </c>
      <c r="C368" s="7"/>
      <c r="D368" s="2" t="e">
        <f t="shared" si="55"/>
        <v>#N/A</v>
      </c>
      <c r="E368" s="2" t="e">
        <f t="shared" si="67"/>
        <v>#N/A</v>
      </c>
      <c r="F368" s="2">
        <v>1644410.3051620424</v>
      </c>
      <c r="G368" s="2">
        <f t="shared" si="79"/>
        <v>688938.14285714284</v>
      </c>
      <c r="H368" s="2">
        <f t="shared" si="76"/>
        <v>215344256.56278419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3900519.5714285844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1680653.9075630307</v>
      </c>
      <c r="Q368" s="2">
        <f t="shared" si="80"/>
        <v>700000</v>
      </c>
      <c r="R368" s="2">
        <f t="shared" si="77"/>
        <v>219103404.9723888</v>
      </c>
      <c r="S368" s="2">
        <f t="shared" si="58"/>
        <v>688938.14285713434</v>
      </c>
      <c r="T368" s="2">
        <f t="shared" si="59"/>
        <v>11061.857142857276</v>
      </c>
      <c r="U368" s="2">
        <f t="shared" si="60"/>
        <v>700000</v>
      </c>
      <c r="V368" s="2">
        <f t="shared" si="78"/>
        <v>157473452.56278491</v>
      </c>
      <c r="W368" s="2">
        <f t="shared" si="61"/>
        <v>688938.14285713434</v>
      </c>
      <c r="X368" s="2">
        <f t="shared" si="51"/>
        <v>11061.857142865658</v>
      </c>
      <c r="Y368" s="2">
        <f t="shared" si="74"/>
        <v>61629952.409603864</v>
      </c>
      <c r="Z368" s="2" t="str">
        <f t="shared" si="52"/>
        <v>MEEP</v>
      </c>
      <c r="AA368" s="2">
        <f>IF(Z368="HERE",Y368,AA367+Graph!$G$1*1000)</f>
        <v>119699168.69531848</v>
      </c>
      <c r="AB368" s="2">
        <f t="shared" si="63"/>
        <v>420000</v>
      </c>
      <c r="AC368" s="2">
        <f t="shared" si="75"/>
        <v>58955298.134213157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298</v>
      </c>
      <c r="C369" s="7"/>
      <c r="D369" s="2" t="e">
        <f t="shared" si="55"/>
        <v>#N/A</v>
      </c>
      <c r="E369" s="2" t="e">
        <f t="shared" si="67"/>
        <v>#N/A</v>
      </c>
      <c r="F369" s="2">
        <v>1648424.6213685274</v>
      </c>
      <c r="G369" s="2">
        <f t="shared" si="79"/>
        <v>688938.14285714284</v>
      </c>
      <c r="H369" s="2">
        <f t="shared" si="76"/>
        <v>216033194.70564133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3911581.4285714417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1684770.6842737198</v>
      </c>
      <c r="Q369" s="2">
        <f t="shared" si="80"/>
        <v>700000</v>
      </c>
      <c r="R369" s="2">
        <f t="shared" si="77"/>
        <v>219803404.9723888</v>
      </c>
      <c r="S369" s="2">
        <f t="shared" si="58"/>
        <v>688938.14285713434</v>
      </c>
      <c r="T369" s="2">
        <f t="shared" si="59"/>
        <v>11061.857142857276</v>
      </c>
      <c r="U369" s="2">
        <f t="shared" si="60"/>
        <v>700000</v>
      </c>
      <c r="V369" s="2">
        <f t="shared" si="78"/>
        <v>158162390.70564204</v>
      </c>
      <c r="W369" s="2">
        <f t="shared" si="61"/>
        <v>688938.14285713434</v>
      </c>
      <c r="X369" s="2">
        <f t="shared" si="51"/>
        <v>11061.857142865658</v>
      </c>
      <c r="Y369" s="2">
        <f t="shared" si="74"/>
        <v>61641014.26674673</v>
      </c>
      <c r="Z369" s="2" t="str">
        <f t="shared" si="52"/>
        <v>MEEP</v>
      </c>
      <c r="AA369" s="2">
        <f>IF(Z369="HERE",Y369,AA368+Graph!$G$1*1000)</f>
        <v>120119168.69531848</v>
      </c>
      <c r="AB369" s="2">
        <f t="shared" si="63"/>
        <v>420000</v>
      </c>
      <c r="AC369" s="2">
        <f t="shared" si="75"/>
        <v>58955298.134213157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299</v>
      </c>
      <c r="C370" s="7"/>
      <c r="D370" s="2" t="e">
        <f t="shared" si="55"/>
        <v>#N/A</v>
      </c>
      <c r="E370" s="2" t="e">
        <f t="shared" si="67"/>
        <v>#N/A</v>
      </c>
      <c r="F370" s="2">
        <v>1652438.9375750124</v>
      </c>
      <c r="G370" s="2">
        <f t="shared" si="79"/>
        <v>688938.14285714284</v>
      </c>
      <c r="H370" s="2">
        <f t="shared" si="76"/>
        <v>216722132.84849846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3922643.285714299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1688887.4609843791</v>
      </c>
      <c r="Q370" s="2">
        <f t="shared" si="80"/>
        <v>700000</v>
      </c>
      <c r="R370" s="2">
        <f t="shared" si="77"/>
        <v>220503404.9723888</v>
      </c>
      <c r="S370" s="2">
        <f t="shared" si="58"/>
        <v>688938.14285713434</v>
      </c>
      <c r="T370" s="2">
        <f t="shared" si="59"/>
        <v>11061.857142857276</v>
      </c>
      <c r="U370" s="2">
        <f t="shared" si="60"/>
        <v>700000</v>
      </c>
      <c r="V370" s="2">
        <f t="shared" si="78"/>
        <v>158851328.84849918</v>
      </c>
      <c r="W370" s="2">
        <f t="shared" si="61"/>
        <v>688938.14285713434</v>
      </c>
      <c r="X370" s="2">
        <f t="shared" si="51"/>
        <v>11061.857142865658</v>
      </c>
      <c r="Y370" s="2">
        <f t="shared" si="74"/>
        <v>61652076.123889595</v>
      </c>
      <c r="Z370" s="2" t="str">
        <f t="shared" si="52"/>
        <v>MEEP</v>
      </c>
      <c r="AA370" s="2">
        <f>IF(Z370="HERE",Y370,AA369+Graph!$G$1*1000)</f>
        <v>120539168.69531848</v>
      </c>
      <c r="AB370" s="2">
        <f t="shared" si="63"/>
        <v>420000</v>
      </c>
      <c r="AC370" s="2">
        <f t="shared" si="75"/>
        <v>58955298.134213157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300</v>
      </c>
      <c r="C371" s="7"/>
      <c r="D371" s="2" t="e">
        <f t="shared" si="55"/>
        <v>#N/A</v>
      </c>
      <c r="E371" s="2" t="e">
        <f t="shared" si="67"/>
        <v>#N/A</v>
      </c>
      <c r="F371" s="2">
        <v>1656453.2537814975</v>
      </c>
      <c r="G371" s="2">
        <f t="shared" si="79"/>
        <v>688938.14285714284</v>
      </c>
      <c r="H371" s="2">
        <f t="shared" si="76"/>
        <v>217411070.9913556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3933705.1428571562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1693004.2376950681</v>
      </c>
      <c r="Q371" s="2">
        <f t="shared" si="80"/>
        <v>700000</v>
      </c>
      <c r="R371" s="2">
        <f t="shared" si="77"/>
        <v>221203404.9723888</v>
      </c>
      <c r="S371" s="2">
        <f t="shared" si="58"/>
        <v>688938.14285713434</v>
      </c>
      <c r="T371" s="2">
        <f t="shared" si="59"/>
        <v>11061.857142857276</v>
      </c>
      <c r="U371" s="2">
        <f t="shared" si="60"/>
        <v>700000</v>
      </c>
      <c r="V371" s="2">
        <f t="shared" si="78"/>
        <v>159540266.99135631</v>
      </c>
      <c r="W371" s="2">
        <f t="shared" si="61"/>
        <v>688938.14285713434</v>
      </c>
      <c r="X371" s="2">
        <f t="shared" si="51"/>
        <v>11061.857142865658</v>
      </c>
      <c r="Y371" s="2">
        <f t="shared" si="74"/>
        <v>61663137.981032461</v>
      </c>
      <c r="Z371" s="2" t="str">
        <f t="shared" si="52"/>
        <v>MEEP</v>
      </c>
      <c r="AA371" s="2">
        <f>IF(Z371="HERE",Y371,AA370+Graph!$G$1*1000)</f>
        <v>120959168.69531848</v>
      </c>
      <c r="AB371" s="2">
        <f t="shared" si="63"/>
        <v>420000</v>
      </c>
      <c r="AC371" s="2">
        <f t="shared" si="75"/>
        <v>58955298.134213157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301</v>
      </c>
      <c r="C372" s="7"/>
      <c r="D372" s="2" t="e">
        <f t="shared" si="55"/>
        <v>#N/A</v>
      </c>
      <c r="E372" s="2" t="e">
        <f t="shared" si="67"/>
        <v>#N/A</v>
      </c>
      <c r="F372" s="2">
        <v>1660467.5699879825</v>
      </c>
      <c r="G372" s="2">
        <f t="shared" si="79"/>
        <v>688938.14285714284</v>
      </c>
      <c r="H372" s="2">
        <f t="shared" si="76"/>
        <v>218100009.13421273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3944767.0000000135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1697121.0144057572</v>
      </c>
      <c r="Q372" s="2">
        <f t="shared" si="80"/>
        <v>700000</v>
      </c>
      <c r="R372" s="2">
        <f t="shared" si="77"/>
        <v>221903404.9723888</v>
      </c>
      <c r="S372" s="2">
        <f t="shared" si="58"/>
        <v>688938.14285713434</v>
      </c>
      <c r="T372" s="2">
        <f t="shared" si="59"/>
        <v>11061.857142857276</v>
      </c>
      <c r="U372" s="2">
        <f t="shared" si="60"/>
        <v>700000</v>
      </c>
      <c r="V372" s="2">
        <f t="shared" si="78"/>
        <v>160229205.13421345</v>
      </c>
      <c r="W372" s="2">
        <f t="shared" si="61"/>
        <v>688938.14285713434</v>
      </c>
      <c r="X372" s="2">
        <f t="shared" si="51"/>
        <v>11061.857142865658</v>
      </c>
      <c r="Y372" s="2">
        <f t="shared" si="74"/>
        <v>61674199.838175327</v>
      </c>
      <c r="Z372" s="2" t="str">
        <f t="shared" si="52"/>
        <v>MEEP</v>
      </c>
      <c r="AA372" s="2">
        <f>IF(Z372="HERE",Y372,AA371+Graph!$G$1*1000)</f>
        <v>121379168.69531848</v>
      </c>
      <c r="AB372" s="2">
        <f t="shared" si="63"/>
        <v>420000</v>
      </c>
      <c r="AC372" s="2">
        <f t="shared" si="75"/>
        <v>58955298.134213157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302</v>
      </c>
      <c r="C373" s="7"/>
      <c r="D373" s="2" t="e">
        <f t="shared" si="55"/>
        <v>#N/A</v>
      </c>
      <c r="E373" s="2" t="e">
        <f t="shared" si="67"/>
        <v>#N/A</v>
      </c>
      <c r="F373" s="2">
        <v>1664481.8861944675</v>
      </c>
      <c r="G373" s="2">
        <f t="shared" si="79"/>
        <v>688938.14285714284</v>
      </c>
      <c r="H373" s="2">
        <f t="shared" si="76"/>
        <v>218788947.27706987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3955828.8571428708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1701237.7911164463</v>
      </c>
      <c r="Q373" s="2">
        <f t="shared" si="80"/>
        <v>700000</v>
      </c>
      <c r="R373" s="2">
        <f t="shared" si="77"/>
        <v>222603404.9723888</v>
      </c>
      <c r="S373" s="2">
        <f t="shared" si="58"/>
        <v>688938.14285713434</v>
      </c>
      <c r="T373" s="2">
        <f t="shared" si="59"/>
        <v>11061.857142857276</v>
      </c>
      <c r="U373" s="2">
        <f t="shared" si="60"/>
        <v>700000</v>
      </c>
      <c r="V373" s="2">
        <f t="shared" si="78"/>
        <v>160918143.27707058</v>
      </c>
      <c r="W373" s="2">
        <f t="shared" si="61"/>
        <v>688938.14285713434</v>
      </c>
      <c r="X373" s="2">
        <f t="shared" si="51"/>
        <v>11061.857142865658</v>
      </c>
      <c r="Y373" s="2">
        <f t="shared" si="74"/>
        <v>61685261.695318192</v>
      </c>
      <c r="Z373" s="2" t="str">
        <f t="shared" si="52"/>
        <v>MEEP</v>
      </c>
      <c r="AA373" s="2">
        <f>IF(Z373="HERE",Y373,AA372+Graph!$G$1*1000)</f>
        <v>121799168.69531848</v>
      </c>
      <c r="AB373" s="2">
        <f t="shared" si="63"/>
        <v>420000</v>
      </c>
      <c r="AC373" s="2">
        <f t="shared" si="75"/>
        <v>58955298.134213157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303</v>
      </c>
      <c r="C374" s="7"/>
      <c r="D374" s="2" t="e">
        <f t="shared" si="55"/>
        <v>#N/A</v>
      </c>
      <c r="E374" s="2" t="e">
        <f t="shared" si="67"/>
        <v>#N/A</v>
      </c>
      <c r="F374" s="2">
        <v>1668496.2024009526</v>
      </c>
      <c r="G374" s="2">
        <f t="shared" si="79"/>
        <v>688938.14285714284</v>
      </c>
      <c r="H374" s="2">
        <f t="shared" si="76"/>
        <v>219477885.419927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3966890.7142857281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1705354.5678271353</v>
      </c>
      <c r="Q374" s="2">
        <f t="shared" si="80"/>
        <v>700000</v>
      </c>
      <c r="R374" s="2">
        <f t="shared" si="77"/>
        <v>223303404.9723888</v>
      </c>
      <c r="S374" s="2">
        <f t="shared" si="58"/>
        <v>688938.14285713434</v>
      </c>
      <c r="T374" s="2">
        <f t="shared" si="59"/>
        <v>11061.857142857276</v>
      </c>
      <c r="U374" s="2">
        <f t="shared" si="60"/>
        <v>700000</v>
      </c>
      <c r="V374" s="2">
        <f t="shared" si="78"/>
        <v>161607081.41992772</v>
      </c>
      <c r="W374" s="2">
        <f t="shared" si="61"/>
        <v>688938.14285713434</v>
      </c>
      <c r="X374" s="2">
        <f t="shared" si="51"/>
        <v>11061.857142865658</v>
      </c>
      <c r="Y374" s="2">
        <f t="shared" si="74"/>
        <v>61696323.552461058</v>
      </c>
      <c r="Z374" s="2" t="str">
        <f t="shared" si="52"/>
        <v>MEEP</v>
      </c>
      <c r="AA374" s="2">
        <f>IF(Z374="HERE",Y374,AA373+Graph!$G$1*1000)</f>
        <v>122219168.69531848</v>
      </c>
      <c r="AB374" s="2">
        <f t="shared" si="63"/>
        <v>420000</v>
      </c>
      <c r="AC374" s="2">
        <f t="shared" si="75"/>
        <v>58955298.134213157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304</v>
      </c>
      <c r="C375" s="7"/>
      <c r="D375" s="2" t="e">
        <f t="shared" si="55"/>
        <v>#N/A</v>
      </c>
      <c r="E375" s="2" t="e">
        <f t="shared" si="67"/>
        <v>#N/A</v>
      </c>
      <c r="F375" s="2">
        <v>1672510.5186074376</v>
      </c>
      <c r="G375" s="2">
        <f t="shared" si="79"/>
        <v>688938.14285714284</v>
      </c>
      <c r="H375" s="2">
        <f t="shared" si="76"/>
        <v>220166823.56278414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3977952.5714285853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1709471.3445378244</v>
      </c>
      <c r="Q375" s="2">
        <f t="shared" si="80"/>
        <v>700000</v>
      </c>
      <c r="R375" s="2">
        <f t="shared" si="77"/>
        <v>224003404.9723888</v>
      </c>
      <c r="S375" s="2">
        <f t="shared" si="58"/>
        <v>688938.14285713434</v>
      </c>
      <c r="T375" s="2">
        <f t="shared" si="59"/>
        <v>11061.857142857276</v>
      </c>
      <c r="U375" s="2">
        <f t="shared" si="60"/>
        <v>700000</v>
      </c>
      <c r="V375" s="2">
        <f t="shared" si="78"/>
        <v>162296019.56278485</v>
      </c>
      <c r="W375" s="2">
        <f t="shared" si="61"/>
        <v>688938.14285713434</v>
      </c>
      <c r="X375" s="2">
        <f t="shared" si="51"/>
        <v>11061.857142865658</v>
      </c>
      <c r="Y375" s="2">
        <f t="shared" si="74"/>
        <v>61707385.409603924</v>
      </c>
      <c r="Z375" s="2" t="str">
        <f t="shared" si="52"/>
        <v>MEEP</v>
      </c>
      <c r="AA375" s="2">
        <f>IF(Z375="HERE",Y375,AA374+Graph!$G$1*1000)</f>
        <v>122639168.69531848</v>
      </c>
      <c r="AB375" s="2">
        <f t="shared" si="63"/>
        <v>420000</v>
      </c>
      <c r="AC375" s="2">
        <f t="shared" si="75"/>
        <v>58955298.134213157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305</v>
      </c>
      <c r="C376" s="7"/>
      <c r="D376" s="2" t="e">
        <f t="shared" si="55"/>
        <v>#N/A</v>
      </c>
      <c r="E376" s="2" t="e">
        <f t="shared" si="67"/>
        <v>#N/A</v>
      </c>
      <c r="F376" s="2">
        <v>1676524.8348139226</v>
      </c>
      <c r="G376" s="2">
        <f t="shared" si="79"/>
        <v>688938.14285714284</v>
      </c>
      <c r="H376" s="2">
        <f t="shared" si="76"/>
        <v>220855761.70564127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3989014.4285714426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1713588.1212484837</v>
      </c>
      <c r="Q376" s="2">
        <f t="shared" si="80"/>
        <v>700000</v>
      </c>
      <c r="R376" s="2">
        <f t="shared" si="77"/>
        <v>224703404.9723888</v>
      </c>
      <c r="S376" s="2">
        <f t="shared" si="58"/>
        <v>688938.14285713434</v>
      </c>
      <c r="T376" s="2">
        <f t="shared" si="59"/>
        <v>11061.857142857276</v>
      </c>
      <c r="U376" s="2">
        <f t="shared" si="60"/>
        <v>700000</v>
      </c>
      <c r="V376" s="2">
        <f t="shared" si="78"/>
        <v>162984957.70564198</v>
      </c>
      <c r="W376" s="2">
        <f t="shared" si="61"/>
        <v>688938.14285713434</v>
      </c>
      <c r="X376" s="2">
        <f t="shared" si="51"/>
        <v>11061.857142865658</v>
      </c>
      <c r="Y376" s="2">
        <f t="shared" si="74"/>
        <v>61718447.266746789</v>
      </c>
      <c r="Z376" s="2" t="str">
        <f t="shared" si="52"/>
        <v>MEEP</v>
      </c>
      <c r="AA376" s="2">
        <f>IF(Z376="HERE",Y376,AA375+Graph!$G$1*1000)</f>
        <v>123059168.69531848</v>
      </c>
      <c r="AB376" s="2">
        <f t="shared" si="63"/>
        <v>420000</v>
      </c>
      <c r="AC376" s="2">
        <f t="shared" si="75"/>
        <v>58955298.134213157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306</v>
      </c>
      <c r="C377" s="7"/>
      <c r="D377" s="2" t="e">
        <f t="shared" si="55"/>
        <v>#N/A</v>
      </c>
      <c r="E377" s="2" t="e">
        <f t="shared" si="67"/>
        <v>#N/A</v>
      </c>
      <c r="F377" s="2">
        <v>1680539.1510204077</v>
      </c>
      <c r="G377" s="2">
        <f t="shared" si="79"/>
        <v>688938.14285714284</v>
      </c>
      <c r="H377" s="2">
        <f t="shared" si="76"/>
        <v>221544699.8484984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4000076.2857142999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1717704.8979591727</v>
      </c>
      <c r="Q377" s="2">
        <f t="shared" si="80"/>
        <v>700000</v>
      </c>
      <c r="R377" s="2">
        <f t="shared" si="77"/>
        <v>225403404.9723888</v>
      </c>
      <c r="S377" s="2">
        <f t="shared" si="58"/>
        <v>688938.14285713434</v>
      </c>
      <c r="T377" s="2">
        <f t="shared" si="59"/>
        <v>11061.857142857276</v>
      </c>
      <c r="U377" s="2">
        <f t="shared" si="60"/>
        <v>700000</v>
      </c>
      <c r="V377" s="2">
        <f t="shared" si="78"/>
        <v>163673895.84849912</v>
      </c>
      <c r="W377" s="2">
        <f t="shared" si="61"/>
        <v>688938.14285713434</v>
      </c>
      <c r="X377" s="2">
        <f t="shared" si="51"/>
        <v>11061.857142865658</v>
      </c>
      <c r="Y377" s="2">
        <f t="shared" si="74"/>
        <v>61729509.123889655</v>
      </c>
      <c r="Z377" s="2" t="str">
        <f t="shared" si="52"/>
        <v>MEEP</v>
      </c>
      <c r="AA377" s="2">
        <f>IF(Z377="HERE",Y377,AA376+Graph!$G$1*1000)</f>
        <v>123479168.69531848</v>
      </c>
      <c r="AB377" s="2">
        <f t="shared" si="63"/>
        <v>420000</v>
      </c>
      <c r="AC377" s="2">
        <f t="shared" si="75"/>
        <v>58955298.134213157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307</v>
      </c>
      <c r="C378" s="7"/>
      <c r="D378" s="2" t="e">
        <f t="shared" si="55"/>
        <v>#N/A</v>
      </c>
      <c r="E378" s="2" t="e">
        <f t="shared" si="67"/>
        <v>#N/A</v>
      </c>
      <c r="F378" s="2">
        <v>1684553.4672268927</v>
      </c>
      <c r="G378" s="2">
        <f t="shared" si="79"/>
        <v>688938.14285714284</v>
      </c>
      <c r="H378" s="2">
        <f t="shared" si="76"/>
        <v>222233637.99135554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4011138.1428571572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1721821.6746698618</v>
      </c>
      <c r="Q378" s="2">
        <f t="shared" si="80"/>
        <v>700000</v>
      </c>
      <c r="R378" s="2">
        <f t="shared" si="77"/>
        <v>226103404.9723888</v>
      </c>
      <c r="S378" s="2">
        <f t="shared" si="58"/>
        <v>688938.14285713434</v>
      </c>
      <c r="T378" s="2">
        <f t="shared" si="59"/>
        <v>11061.857142857276</v>
      </c>
      <c r="U378" s="2">
        <f t="shared" si="60"/>
        <v>700000</v>
      </c>
      <c r="V378" s="2">
        <f t="shared" si="78"/>
        <v>164362833.99135625</v>
      </c>
      <c r="W378" s="2">
        <f t="shared" si="61"/>
        <v>688938.14285713434</v>
      </c>
      <c r="X378" s="2">
        <f t="shared" si="51"/>
        <v>11061.857142865658</v>
      </c>
      <c r="Y378" s="2">
        <f t="shared" si="74"/>
        <v>61740570.981032521</v>
      </c>
      <c r="Z378" s="2" t="str">
        <f t="shared" si="52"/>
        <v>MEEP</v>
      </c>
      <c r="AA378" s="2">
        <f>IF(Z378="HERE",Y378,AA377+Graph!$G$1*1000)</f>
        <v>123899168.69531848</v>
      </c>
      <c r="AB378" s="2">
        <f t="shared" si="63"/>
        <v>420000</v>
      </c>
      <c r="AC378" s="2">
        <f t="shared" si="75"/>
        <v>58955298.134213157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308</v>
      </c>
      <c r="C379" s="7"/>
      <c r="D379" s="2" t="e">
        <f t="shared" si="55"/>
        <v>#N/A</v>
      </c>
      <c r="E379" s="2" t="e">
        <f t="shared" si="67"/>
        <v>#N/A</v>
      </c>
      <c r="F379" s="2">
        <v>1688567.7834333777</v>
      </c>
      <c r="G379" s="2">
        <f t="shared" si="79"/>
        <v>688938.14285714284</v>
      </c>
      <c r="H379" s="2">
        <f t="shared" si="76"/>
        <v>222922576.13421267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4022200.0000000144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1725938.4513805509</v>
      </c>
      <c r="Q379" s="2">
        <f t="shared" si="80"/>
        <v>700000</v>
      </c>
      <c r="R379" s="2">
        <f t="shared" si="77"/>
        <v>226803404.9723888</v>
      </c>
      <c r="S379" s="2">
        <f t="shared" si="58"/>
        <v>688938.14285713434</v>
      </c>
      <c r="T379" s="2">
        <f t="shared" si="59"/>
        <v>11061.857142857276</v>
      </c>
      <c r="U379" s="2">
        <f t="shared" si="60"/>
        <v>700000</v>
      </c>
      <c r="V379" s="2">
        <f t="shared" si="78"/>
        <v>165051772.13421339</v>
      </c>
      <c r="W379" s="2">
        <f t="shared" si="61"/>
        <v>688938.14285713434</v>
      </c>
      <c r="X379" s="2">
        <f t="shared" si="51"/>
        <v>11061.857142865658</v>
      </c>
      <c r="Y379" s="2">
        <f t="shared" si="74"/>
        <v>61751632.838175386</v>
      </c>
      <c r="Z379" s="2" t="str">
        <f t="shared" si="52"/>
        <v>MEEP</v>
      </c>
      <c r="AA379" s="2">
        <f>IF(Z379="HERE",Y379,AA378+Graph!$G$1*1000)</f>
        <v>124319168.69531848</v>
      </c>
      <c r="AB379" s="2">
        <f t="shared" si="63"/>
        <v>420000</v>
      </c>
      <c r="AC379" s="2">
        <f t="shared" si="75"/>
        <v>58955298.134213157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309</v>
      </c>
      <c r="C380" s="7"/>
      <c r="D380" s="2" t="e">
        <f t="shared" si="55"/>
        <v>#N/A</v>
      </c>
      <c r="E380" s="2" t="e">
        <f t="shared" si="67"/>
        <v>#N/A</v>
      </c>
      <c r="F380" s="2">
        <v>1692582.099639833</v>
      </c>
      <c r="G380" s="2">
        <f t="shared" si="79"/>
        <v>688938.14285714284</v>
      </c>
      <c r="H380" s="2">
        <f t="shared" si="76"/>
        <v>223611514.27706981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4033261.8571428717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1730055.2280912399</v>
      </c>
      <c r="Q380" s="2">
        <f t="shared" si="80"/>
        <v>700000</v>
      </c>
      <c r="R380" s="2">
        <f t="shared" si="77"/>
        <v>227503404.9723888</v>
      </c>
      <c r="S380" s="2">
        <f t="shared" si="58"/>
        <v>688938.14285713434</v>
      </c>
      <c r="T380" s="2">
        <f t="shared" si="59"/>
        <v>11061.857142857276</v>
      </c>
      <c r="U380" s="2">
        <f t="shared" si="60"/>
        <v>700000</v>
      </c>
      <c r="V380" s="2">
        <f t="shared" si="78"/>
        <v>165740710.27707052</v>
      </c>
      <c r="W380" s="2">
        <f t="shared" si="61"/>
        <v>688938.14285713434</v>
      </c>
      <c r="X380" s="2">
        <f t="shared" si="51"/>
        <v>11061.857142865658</v>
      </c>
      <c r="Y380" s="2">
        <f t="shared" si="74"/>
        <v>61762694.695318252</v>
      </c>
      <c r="Z380" s="2" t="str">
        <f t="shared" si="52"/>
        <v>MEEP</v>
      </c>
      <c r="AA380" s="2">
        <f>IF(Z380="HERE",Y380,AA379+Graph!$G$1*1000)</f>
        <v>124739168.69531848</v>
      </c>
      <c r="AB380" s="2">
        <f t="shared" si="63"/>
        <v>420000</v>
      </c>
      <c r="AC380" s="2">
        <f t="shared" si="75"/>
        <v>58955298.134213157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310</v>
      </c>
      <c r="C381" s="7"/>
      <c r="D381" s="2" t="e">
        <f t="shared" si="55"/>
        <v>#N/A</v>
      </c>
      <c r="E381" s="2" t="e">
        <f t="shared" si="67"/>
        <v>#N/A</v>
      </c>
      <c r="F381" s="2">
        <v>1696596.415846318</v>
      </c>
      <c r="G381" s="2">
        <f t="shared" si="79"/>
        <v>688938.14285714284</v>
      </c>
      <c r="H381" s="2">
        <f t="shared" si="76"/>
        <v>224300452.41992694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4044323.714285729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1734172.004801929</v>
      </c>
      <c r="Q381" s="2">
        <f t="shared" si="80"/>
        <v>700000</v>
      </c>
      <c r="R381" s="2">
        <f t="shared" si="77"/>
        <v>228203404.9723888</v>
      </c>
      <c r="S381" s="2">
        <f t="shared" si="58"/>
        <v>688938.14285713434</v>
      </c>
      <c r="T381" s="2">
        <f t="shared" si="59"/>
        <v>11061.857142857276</v>
      </c>
      <c r="U381" s="2">
        <f t="shared" si="60"/>
        <v>700000</v>
      </c>
      <c r="V381" s="2">
        <f t="shared" si="78"/>
        <v>166429648.41992766</v>
      </c>
      <c r="W381" s="2">
        <f t="shared" si="61"/>
        <v>688938.14285713434</v>
      </c>
      <c r="X381" s="2">
        <f t="shared" si="51"/>
        <v>11061.857142865658</v>
      </c>
      <c r="Y381" s="2">
        <f t="shared" si="74"/>
        <v>61773756.552461118</v>
      </c>
      <c r="Z381" s="2" t="str">
        <f t="shared" si="52"/>
        <v>MEEP</v>
      </c>
      <c r="AA381" s="2">
        <f>IF(Z381="HERE",Y381,AA380+Graph!$G$1*1000)</f>
        <v>125159168.69531848</v>
      </c>
      <c r="AB381" s="2">
        <f t="shared" si="63"/>
        <v>420000</v>
      </c>
      <c r="AC381" s="2">
        <f t="shared" si="75"/>
        <v>58955298.134213157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311</v>
      </c>
      <c r="C382" s="7"/>
      <c r="D382" s="2" t="e">
        <f t="shared" si="55"/>
        <v>#N/A</v>
      </c>
      <c r="E382" s="2" t="e">
        <f t="shared" si="67"/>
        <v>#N/A</v>
      </c>
      <c r="F382" s="2">
        <v>1700610.732052803</v>
      </c>
      <c r="G382" s="2">
        <f t="shared" si="79"/>
        <v>688938.14285714284</v>
      </c>
      <c r="H382" s="2">
        <f t="shared" si="76"/>
        <v>224989390.56278408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4055385.5714285863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1738288.7815125883</v>
      </c>
      <c r="Q382" s="2">
        <f t="shared" si="80"/>
        <v>700000</v>
      </c>
      <c r="R382" s="2">
        <f t="shared" si="77"/>
        <v>228903404.9723888</v>
      </c>
      <c r="S382" s="2">
        <f t="shared" si="58"/>
        <v>688938.14285713434</v>
      </c>
      <c r="T382" s="2">
        <f t="shared" si="59"/>
        <v>11061.857142857276</v>
      </c>
      <c r="U382" s="2">
        <f t="shared" si="60"/>
        <v>700000</v>
      </c>
      <c r="V382" s="2">
        <f t="shared" si="78"/>
        <v>167118586.56278479</v>
      </c>
      <c r="W382" s="2">
        <f t="shared" si="61"/>
        <v>688938.14285713434</v>
      </c>
      <c r="X382" s="2">
        <f t="shared" si="51"/>
        <v>11061.857142865658</v>
      </c>
      <c r="Y382" s="2">
        <f t="shared" si="74"/>
        <v>61784818.409603983</v>
      </c>
      <c r="Z382" s="2" t="str">
        <f t="shared" si="52"/>
        <v>MEEP</v>
      </c>
      <c r="AA382" s="2">
        <f>IF(Z382="HERE",Y382,AA381+Graph!$G$1*1000)</f>
        <v>125579168.69531848</v>
      </c>
      <c r="AB382" s="2">
        <f t="shared" si="63"/>
        <v>420000</v>
      </c>
      <c r="AC382" s="2">
        <f t="shared" si="75"/>
        <v>58955298.134213157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312</v>
      </c>
      <c r="C383" s="7"/>
      <c r="D383" s="2" t="e">
        <f t="shared" si="55"/>
        <v>#N/A</v>
      </c>
      <c r="E383" s="2" t="e">
        <f t="shared" si="67"/>
        <v>#N/A</v>
      </c>
      <c r="F383" s="2">
        <v>1704625.0482592881</v>
      </c>
      <c r="G383" s="2">
        <f t="shared" si="79"/>
        <v>688938.14285714284</v>
      </c>
      <c r="H383" s="2">
        <f t="shared" si="76"/>
        <v>225678328.70564121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4066447.4285714435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1742405.5582232773</v>
      </c>
      <c r="Q383" s="2">
        <f t="shared" si="80"/>
        <v>700000</v>
      </c>
      <c r="R383" s="2">
        <f t="shared" si="77"/>
        <v>229603404.9723888</v>
      </c>
      <c r="S383" s="2">
        <f t="shared" si="58"/>
        <v>688938.14285713434</v>
      </c>
      <c r="T383" s="2">
        <f t="shared" si="59"/>
        <v>11061.857142857276</v>
      </c>
      <c r="U383" s="2">
        <f t="shared" si="60"/>
        <v>700000</v>
      </c>
      <c r="V383" s="2">
        <f t="shared" si="78"/>
        <v>167807524.70564193</v>
      </c>
      <c r="W383" s="2">
        <f t="shared" si="61"/>
        <v>688938.14285713434</v>
      </c>
      <c r="X383" s="2">
        <f t="shared" si="51"/>
        <v>11061.857142865658</v>
      </c>
      <c r="Y383" s="2">
        <f t="shared" si="74"/>
        <v>61795880.266746849</v>
      </c>
      <c r="Z383" s="2" t="str">
        <f t="shared" si="52"/>
        <v>MEEP</v>
      </c>
      <c r="AA383" s="2">
        <f>IF(Z383="HERE",Y383,AA382+Graph!$G$1*1000)</f>
        <v>125999168.69531848</v>
      </c>
      <c r="AB383" s="2">
        <f t="shared" si="63"/>
        <v>420000</v>
      </c>
      <c r="AC383" s="2">
        <f t="shared" si="75"/>
        <v>58955298.134213157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313</v>
      </c>
      <c r="C384" s="7"/>
      <c r="D384" s="2" t="e">
        <f t="shared" si="55"/>
        <v>#N/A</v>
      </c>
      <c r="E384" s="2" t="e">
        <f t="shared" si="67"/>
        <v>#N/A</v>
      </c>
      <c r="F384" s="2">
        <v>1708639.3644657731</v>
      </c>
      <c r="G384" s="2">
        <f t="shared" si="79"/>
        <v>688938.14285714284</v>
      </c>
      <c r="H384" s="2">
        <f t="shared" si="76"/>
        <v>226367266.84849834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4077509.2857143008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1746522.3349339664</v>
      </c>
      <c r="Q384" s="2">
        <f t="shared" si="80"/>
        <v>700000</v>
      </c>
      <c r="R384" s="2">
        <f t="shared" si="77"/>
        <v>230303404.9723888</v>
      </c>
      <c r="S384" s="2">
        <f t="shared" si="58"/>
        <v>688938.14285713434</v>
      </c>
      <c r="T384" s="2">
        <f t="shared" si="59"/>
        <v>11061.857142857276</v>
      </c>
      <c r="U384" s="2">
        <f t="shared" si="60"/>
        <v>700000</v>
      </c>
      <c r="V384" s="2">
        <f t="shared" si="78"/>
        <v>168496462.84849906</v>
      </c>
      <c r="W384" s="2">
        <f t="shared" si="61"/>
        <v>688938.14285713434</v>
      </c>
      <c r="X384" s="2">
        <f t="shared" si="51"/>
        <v>11061.857142865658</v>
      </c>
      <c r="Y384" s="2">
        <f t="shared" si="74"/>
        <v>61806942.123889714</v>
      </c>
      <c r="Z384" s="2" t="str">
        <f t="shared" si="52"/>
        <v>MEEP</v>
      </c>
      <c r="AA384" s="2">
        <f>IF(Z384="HERE",Y384,AA383+Graph!$G$1*1000)</f>
        <v>126419168.69531848</v>
      </c>
      <c r="AB384" s="2">
        <f t="shared" si="63"/>
        <v>420000</v>
      </c>
      <c r="AC384" s="2">
        <f t="shared" si="75"/>
        <v>58955298.134213157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314</v>
      </c>
      <c r="C385" s="7"/>
      <c r="D385" s="2" t="e">
        <f t="shared" si="55"/>
        <v>#N/A</v>
      </c>
      <c r="E385" s="2" t="e">
        <f t="shared" si="67"/>
        <v>#N/A</v>
      </c>
      <c r="F385" s="2">
        <v>1712653.6806722581</v>
      </c>
      <c r="G385" s="2">
        <f t="shared" si="79"/>
        <v>688938.14285714284</v>
      </c>
      <c r="H385" s="2">
        <f t="shared" si="76"/>
        <v>227056204.99135548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4088571.1428571581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1750639.1116446555</v>
      </c>
      <c r="Q385" s="2">
        <f t="shared" si="80"/>
        <v>700000</v>
      </c>
      <c r="R385" s="2">
        <f t="shared" si="77"/>
        <v>231003404.9723888</v>
      </c>
      <c r="S385" s="2">
        <f t="shared" si="58"/>
        <v>688938.14285713434</v>
      </c>
      <c r="T385" s="2">
        <f t="shared" si="59"/>
        <v>11061.857142857276</v>
      </c>
      <c r="U385" s="2">
        <f t="shared" si="60"/>
        <v>700000</v>
      </c>
      <c r="V385" s="2">
        <f t="shared" si="78"/>
        <v>169185400.99135619</v>
      </c>
      <c r="W385" s="2">
        <f t="shared" si="61"/>
        <v>688938.14285713434</v>
      </c>
      <c r="X385" s="2">
        <f t="shared" si="51"/>
        <v>11061.857142865658</v>
      </c>
      <c r="Y385" s="2">
        <f t="shared" si="74"/>
        <v>61818003.98103258</v>
      </c>
      <c r="Z385" s="2" t="str">
        <f t="shared" si="52"/>
        <v>MEEP</v>
      </c>
      <c r="AA385" s="2">
        <f>IF(Z385="HERE",Y385,AA384+Graph!$G$1*1000)</f>
        <v>126839168.69531848</v>
      </c>
      <c r="AB385" s="2">
        <f t="shared" si="63"/>
        <v>420000</v>
      </c>
      <c r="AC385" s="2">
        <f t="shared" si="75"/>
        <v>58955298.134213157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2:I385">
    <cfRule type="cellIs" dxfId="63" priority="22" operator="greaterThan">
      <formula>0</formula>
    </cfRule>
  </conditionalFormatting>
  <conditionalFormatting sqref="C31:C64 C117:C385 C72:C114">
    <cfRule type="cellIs" dxfId="62" priority="23" operator="greaterThan">
      <formula>0</formula>
    </cfRule>
  </conditionalFormatting>
  <conditionalFormatting sqref="C31:C64 C117:C385 C72:C114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61" priority="25" operator="greaterThan">
      <formula>0</formula>
    </cfRule>
  </conditionalFormatting>
  <conditionalFormatting sqref="C115">
    <cfRule type="cellIs" dxfId="60" priority="26" operator="greaterThan">
      <formula>0</formula>
    </cfRule>
  </conditionalFormatting>
  <conditionalFormatting sqref="C65">
    <cfRule type="cellIs" dxfId="59" priority="20" operator="greaterThan">
      <formula>0</formula>
    </cfRule>
  </conditionalFormatting>
  <conditionalFormatting sqref="C65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58" priority="19" operator="greaterThan">
      <formula>0</formula>
    </cfRule>
  </conditionalFormatting>
  <conditionalFormatting sqref="C66">
    <cfRule type="cellIs" dxfId="57" priority="17" operator="greaterThan">
      <formula>0</formula>
    </cfRule>
  </conditionalFormatting>
  <conditionalFormatting sqref="C66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56" priority="16" operator="greaterThan">
      <formula>0</formula>
    </cfRule>
  </conditionalFormatting>
  <conditionalFormatting sqref="C67">
    <cfRule type="cellIs" dxfId="55" priority="14" operator="greaterThan">
      <formula>0</formula>
    </cfRule>
  </conditionalFormatting>
  <conditionalFormatting sqref="C67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54" priority="13" operator="greaterThan">
      <formula>0</formula>
    </cfRule>
  </conditionalFormatting>
  <conditionalFormatting sqref="C68">
    <cfRule type="cellIs" dxfId="53" priority="11" operator="greaterThan">
      <formula>0</formula>
    </cfRule>
  </conditionalFormatting>
  <conditionalFormatting sqref="C68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52" priority="10" operator="greaterThan">
      <formula>0</formula>
    </cfRule>
  </conditionalFormatting>
  <conditionalFormatting sqref="C69">
    <cfRule type="cellIs" dxfId="51" priority="8" operator="greaterThan">
      <formula>0</formula>
    </cfRule>
  </conditionalFormatting>
  <conditionalFormatting sqref="C6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50" priority="7" operator="greaterThan">
      <formula>0</formula>
    </cfRule>
  </conditionalFormatting>
  <conditionalFormatting sqref="C70">
    <cfRule type="cellIs" dxfId="49" priority="5" operator="greaterThan">
      <formula>0</formula>
    </cfRule>
  </conditionalFormatting>
  <conditionalFormatting sqref="C70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48" priority="4" operator="greaterThan">
      <formula>0</formula>
    </cfRule>
  </conditionalFormatting>
  <conditionalFormatting sqref="C71">
    <cfRule type="cellIs" dxfId="10" priority="2" operator="greaterThan">
      <formula>0</formula>
    </cfRule>
  </conditionalFormatting>
  <conditionalFormatting sqref="C7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topLeftCell="A43" workbookViewId="0">
      <selection activeCell="I71" sqref="I71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75</v>
      </c>
      <c r="O1" s="2" t="s">
        <v>11</v>
      </c>
      <c r="P1" s="2" t="s">
        <v>12</v>
      </c>
      <c r="Q1" s="25" t="s">
        <v>82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59</v>
      </c>
      <c r="AE1" s="2" t="s">
        <v>23</v>
      </c>
      <c r="AF1" s="21" t="s">
        <v>60</v>
      </c>
      <c r="AG1" s="21" t="s">
        <v>61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-69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-68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-67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-66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-65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-64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-63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-62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-61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-60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-59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-58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-57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-56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-55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-54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-53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-52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-51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-50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-49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-48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-47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-46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-45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-44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-43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-42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-41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-40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SUM((750000-LOOKUP(2,1/(ISNUMBER($K$1:$K$194)),$K$1:$K$194))/1000)</f>
        <v>738.93814285714279</v>
      </c>
    </row>
    <row r="32" spans="1:37" ht="15" x14ac:dyDescent="0.25">
      <c r="A32" s="1">
        <v>44208</v>
      </c>
      <c r="B32" s="2">
        <f t="shared" si="0"/>
        <v>-39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-38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-37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-36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-35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-34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315671.64081633091</v>
      </c>
      <c r="G37" s="2">
        <f>IF(F37&gt;750000,$AK$31*1000,F37)</f>
        <v>315671.64081633091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318000.81632652879</v>
      </c>
      <c r="Q37" s="2">
        <f>IF(P37&gt;750000,750000,P37)</f>
        <v>318000.81632652879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-33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319685.95702278614</v>
      </c>
      <c r="G38" s="2">
        <f t="shared" ref="G38:G101" si="25">IF(F38&gt;750000,$AK$31*1000,F38)</f>
        <v>319685.95702278614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322117.59303721786</v>
      </c>
      <c r="Q38" s="2">
        <f t="shared" ref="Q38:Q101" si="26">IF(P38&gt;750000,750000,P38)</f>
        <v>322117.59303721786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-32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323700.27322927117</v>
      </c>
      <c r="G39" s="2">
        <f t="shared" si="25"/>
        <v>323700.27322927117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326234.36974790692</v>
      </c>
      <c r="Q39" s="2">
        <f t="shared" si="26"/>
        <v>326234.36974790692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-31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327714.58943575621</v>
      </c>
      <c r="G40" s="2">
        <f t="shared" si="25"/>
        <v>327714.58943575621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330351.14645856619</v>
      </c>
      <c r="Q40" s="2">
        <f t="shared" si="26"/>
        <v>330351.14645856619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-30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331728.90564224124</v>
      </c>
      <c r="G41" s="2">
        <f t="shared" si="25"/>
        <v>331728.90564224124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334467.92316925526</v>
      </c>
      <c r="Q41" s="2">
        <f t="shared" si="26"/>
        <v>334467.92316925526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-29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335743.22184872627</v>
      </c>
      <c r="G42" s="2">
        <f t="shared" si="25"/>
        <v>335743.22184872627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338584.69987994432</v>
      </c>
      <c r="Q42" s="2">
        <f t="shared" si="26"/>
        <v>338584.69987994432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-28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339757.53805521131</v>
      </c>
      <c r="G43" s="2">
        <f t="shared" si="25"/>
        <v>339757.53805521131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342701.47659063339</v>
      </c>
      <c r="Q43" s="2">
        <f t="shared" si="26"/>
        <v>342701.47659063339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-27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343771.85426169634</v>
      </c>
      <c r="G44" s="2">
        <f t="shared" si="25"/>
        <v>343771.85426169634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346818.25330132246</v>
      </c>
      <c r="Q44" s="2">
        <f t="shared" si="26"/>
        <v>346818.25330132246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-26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347786.17046818137</v>
      </c>
      <c r="G45" s="2">
        <f t="shared" si="25"/>
        <v>347786.17046818137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350935.03001201153</v>
      </c>
      <c r="Q45" s="2">
        <f t="shared" si="26"/>
        <v>350935.03001201153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-25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351800.4866746664</v>
      </c>
      <c r="G46" s="2">
        <f t="shared" si="25"/>
        <v>351800.4866746664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355051.8067227006</v>
      </c>
      <c r="Q46" s="2">
        <f t="shared" si="26"/>
        <v>355051.8067227006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-24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355814.80288115144</v>
      </c>
      <c r="G47" s="2">
        <f t="shared" si="25"/>
        <v>355814.80288115144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359168.58343335986</v>
      </c>
      <c r="Q47" s="2">
        <f t="shared" si="26"/>
        <v>359168.58343335986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-23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5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363285.36014404893</v>
      </c>
      <c r="Q48" s="2">
        <f t="shared" si="26"/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-22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363843.4352941215</v>
      </c>
      <c r="G49" s="2">
        <f t="shared" si="25"/>
        <v>363843.4352941215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367402.136854738</v>
      </c>
      <c r="Q49" s="2">
        <f t="shared" si="26"/>
        <v>367402.136854738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-21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367857.75150060654</v>
      </c>
      <c r="G50" s="2">
        <f t="shared" si="25"/>
        <v>367857.75150060654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371518.91356542706</v>
      </c>
      <c r="Q50" s="2">
        <f t="shared" si="26"/>
        <v>371518.91356542706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-20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371872.06770706177</v>
      </c>
      <c r="G51" s="2">
        <f t="shared" si="25"/>
        <v>371872.06770706177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375635.69027611613</v>
      </c>
      <c r="Q51" s="2">
        <f t="shared" si="26"/>
        <v>375635.69027611613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-19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375886.3839135468</v>
      </c>
      <c r="G52" s="2">
        <f t="shared" si="25"/>
        <v>375886.3839135468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379752.4669868052</v>
      </c>
      <c r="Q52" s="2">
        <f t="shared" si="26"/>
        <v>379752.4669868052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-18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379900.70012003183</v>
      </c>
      <c r="G53" s="2">
        <f t="shared" si="25"/>
        <v>379900.70012003183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383869.24369746447</v>
      </c>
      <c r="Q53" s="2">
        <f t="shared" si="26"/>
        <v>383869.24369746447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-17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383915.01632651687</v>
      </c>
      <c r="G54" s="2">
        <f t="shared" si="25"/>
        <v>383915.01632651687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387986.02040815353</v>
      </c>
      <c r="Q54" s="2">
        <f t="shared" si="26"/>
        <v>387986.02040815353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-16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387929.3325330019</v>
      </c>
      <c r="G55" s="2">
        <f t="shared" si="25"/>
        <v>387929.3325330019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392102.7971188426</v>
      </c>
      <c r="Q55" s="2">
        <f t="shared" si="26"/>
        <v>392102.7971188426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-15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391943.64873948693</v>
      </c>
      <c r="G56" s="2">
        <f t="shared" si="25"/>
        <v>391943.64873948693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396219.57382953167</v>
      </c>
      <c r="Q56" s="2">
        <f t="shared" si="26"/>
        <v>396219.57382953167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-14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395957.96494597197</v>
      </c>
      <c r="G57" s="2">
        <f t="shared" si="25"/>
        <v>395957.96494597197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400336.35054022074</v>
      </c>
      <c r="Q57" s="2">
        <f t="shared" si="26"/>
        <v>400336.35054022074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-13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399972.281152457</v>
      </c>
      <c r="G58" s="2">
        <f t="shared" si="25"/>
        <v>399972.281152457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404453.12725090981</v>
      </c>
      <c r="Q58" s="2">
        <f t="shared" si="26"/>
        <v>404453.12725090981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-12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403986.59735894203</v>
      </c>
      <c r="G59" s="2">
        <f t="shared" si="25"/>
        <v>403986.59735894203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408569.90396156907</v>
      </c>
      <c r="Q59" s="2">
        <f t="shared" si="26"/>
        <v>408569.90396156907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-11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408000.91356542706</v>
      </c>
      <c r="G60" s="2">
        <f t="shared" si="25"/>
        <v>408000.91356542706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412686.68067225814</v>
      </c>
      <c r="Q60" s="2">
        <f t="shared" si="26"/>
        <v>412686.68067225814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-10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412015.2297719121</v>
      </c>
      <c r="G61" s="2">
        <f t="shared" si="25"/>
        <v>412015.2297719121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416803.45738294721</v>
      </c>
      <c r="Q61" s="2">
        <f t="shared" si="26"/>
        <v>416803.45738294721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-9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416029.54597839713</v>
      </c>
      <c r="G62" s="2">
        <f t="shared" si="25"/>
        <v>416029.54597839713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420920.23409363627</v>
      </c>
      <c r="Q62" s="2">
        <f t="shared" si="26"/>
        <v>420920.23409363627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-8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420043.86218485236</v>
      </c>
      <c r="G63" s="2">
        <f t="shared" si="25"/>
        <v>420043.86218485236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425037.01080432534</v>
      </c>
      <c r="Q63" s="2">
        <f t="shared" si="26"/>
        <v>425037.01080432534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-7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424058.17839133739</v>
      </c>
      <c r="G64" s="2">
        <f t="shared" si="25"/>
        <v>424058.17839133739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429153.78751501441</v>
      </c>
      <c r="Q64" s="2">
        <f t="shared" si="26"/>
        <v>429153.78751501441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-6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428072.49459782243</v>
      </c>
      <c r="G65" s="2">
        <f t="shared" si="25"/>
        <v>428072.49459782243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433270.56422567368</v>
      </c>
      <c r="Q65" s="2">
        <f t="shared" si="26"/>
        <v>433270.56422567368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-5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432086.81080430746</v>
      </c>
      <c r="G66" s="2">
        <f t="shared" si="25"/>
        <v>432086.81080430746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437387.34093636274</v>
      </c>
      <c r="Q66" s="2">
        <f t="shared" si="26"/>
        <v>437387.34093636274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-4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436101.12701079249</v>
      </c>
      <c r="G67" s="2">
        <f t="shared" si="25"/>
        <v>436101.12701079249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441504.11764705181</v>
      </c>
      <c r="Q67" s="2">
        <f t="shared" si="26"/>
        <v>441504.11764705181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-3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440115.44321727753</v>
      </c>
      <c r="G68" s="2">
        <f t="shared" si="25"/>
        <v>440115.44321727753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445620.89435774088</v>
      </c>
      <c r="Q68" s="2">
        <f t="shared" si="26"/>
        <v>445620.89435774088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-2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444129.75942376256</v>
      </c>
      <c r="G69" s="2">
        <f t="shared" si="25"/>
        <v>444129.75942376256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449737.67106842995</v>
      </c>
      <c r="Q69" s="2">
        <f t="shared" si="26"/>
        <v>449737.67106842995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-1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448144.07563024759</v>
      </c>
      <c r="G70" s="2">
        <f t="shared" si="25"/>
        <v>448144.07563024759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453854.44777911901</v>
      </c>
      <c r="Q70" s="2">
        <f t="shared" si="26"/>
        <v>453854.44777911901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0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452158.39183673263</v>
      </c>
      <c r="G71" s="2">
        <f t="shared" si="25"/>
        <v>452158.39183673263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457971.22448980808</v>
      </c>
      <c r="Q71" s="2">
        <f t="shared" si="26"/>
        <v>457971.22448980808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1</v>
      </c>
      <c r="C72" s="7"/>
      <c r="D72" s="2" t="e">
        <f t="shared" si="12"/>
        <v>#N/A</v>
      </c>
      <c r="E72" s="2" t="e">
        <f t="shared" si="22"/>
        <v>#N/A</v>
      </c>
      <c r="F72" s="2">
        <v>456172.70804321766</v>
      </c>
      <c r="G72" s="2">
        <f t="shared" si="25"/>
        <v>456172.70804321766</v>
      </c>
      <c r="H72" s="2">
        <f t="shared" si="13"/>
        <v>18038293.708043218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626209.85714285716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462088.00120046735</v>
      </c>
      <c r="Q72" s="2">
        <f t="shared" si="26"/>
        <v>462088.00120046735</v>
      </c>
      <c r="R72" s="2">
        <f t="shared" si="16"/>
        <v>18659357.001200467</v>
      </c>
      <c r="S72" s="2">
        <f t="shared" si="17"/>
        <v>456172.70804321766</v>
      </c>
      <c r="T72" s="2">
        <f t="shared" si="18"/>
        <v>11061.857142857159</v>
      </c>
      <c r="U72" s="2">
        <f t="shared" si="19"/>
        <v>462088.00120046735</v>
      </c>
      <c r="V72" s="2">
        <f t="shared" si="5"/>
        <v>628519.79310344823</v>
      </c>
      <c r="W72" s="2">
        <f t="shared" si="20"/>
        <v>13371.793103448232</v>
      </c>
      <c r="X72" s="2">
        <f t="shared" si="6"/>
        <v>448716.20809701912</v>
      </c>
      <c r="Y72" s="2">
        <f t="shared" si="7"/>
        <v>18030837.208097018</v>
      </c>
      <c r="Z72" s="2" t="str">
        <f t="shared" si="8"/>
        <v>HERE</v>
      </c>
      <c r="AA72" s="2">
        <f>IF(Z72="HERE",Y72,AA71+Graph!$G$1*1000)</f>
        <v>18030837.208097018</v>
      </c>
      <c r="AB72" s="2">
        <f t="shared" si="21"/>
        <v>448716.2080970183</v>
      </c>
      <c r="AC72" s="2">
        <f t="shared" si="9"/>
        <v>628519.79310344823</v>
      </c>
      <c r="AD72" s="3">
        <f t="shared" si="10"/>
        <v>18030837.208097018</v>
      </c>
      <c r="AE72" s="2">
        <f>IF(AE70&gt;=52800000,52800000,IF(AB51=Graph!G$1*1000,AE71+Graph!G$1*1000,AC72))</f>
        <v>628519.79310344823</v>
      </c>
      <c r="AF72" s="3">
        <f t="shared" si="11"/>
        <v>628519.79310344823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2</v>
      </c>
      <c r="C73" s="7"/>
      <c r="D73" s="2" t="e">
        <f t="shared" si="12"/>
        <v>#N/A</v>
      </c>
      <c r="E73" s="2" t="e">
        <f t="shared" si="22"/>
        <v>#N/A</v>
      </c>
      <c r="F73" s="2">
        <v>460187.02424970269</v>
      </c>
      <c r="G73" s="2">
        <f t="shared" si="25"/>
        <v>460187.02424970269</v>
      </c>
      <c r="H73" s="2">
        <f t="shared" si="13"/>
        <v>18498480.73229292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637271.71428571432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466204.77791115642</v>
      </c>
      <c r="Q73" s="2">
        <f t="shared" si="26"/>
        <v>466204.77791115642</v>
      </c>
      <c r="R73" s="2">
        <f t="shared" si="16"/>
        <v>19125561.779111624</v>
      </c>
      <c r="S73" s="2">
        <f t="shared" si="17"/>
        <v>460187.02424970269</v>
      </c>
      <c r="T73" s="2">
        <f t="shared" si="18"/>
        <v>11061.857142857159</v>
      </c>
      <c r="U73" s="2">
        <f t="shared" si="19"/>
        <v>466204.77791115642</v>
      </c>
      <c r="V73" s="2">
        <f t="shared" si="5"/>
        <v>641891.58620689658</v>
      </c>
      <c r="W73" s="2">
        <f t="shared" si="20"/>
        <v>13371.793103448348</v>
      </c>
      <c r="X73" s="2">
        <f t="shared" si="6"/>
        <v>452832.98480770807</v>
      </c>
      <c r="Y73" s="2">
        <f t="shared" si="7"/>
        <v>18483670.192904726</v>
      </c>
      <c r="Z73" s="2" t="str">
        <f t="shared" si="8"/>
        <v>HERE</v>
      </c>
      <c r="AA73" s="2">
        <f>IF(Z73="HERE",Y73,AA72+Graph!$G$1*1000)</f>
        <v>18483670.192904726</v>
      </c>
      <c r="AB73" s="2">
        <f t="shared" si="21"/>
        <v>452832.98480770737</v>
      </c>
      <c r="AC73" s="2">
        <f t="shared" si="9"/>
        <v>641891.58620689658</v>
      </c>
      <c r="AD73" s="3">
        <f t="shared" si="10"/>
        <v>18483670.192904726</v>
      </c>
      <c r="AE73" s="2">
        <f>IF(AE71&gt;=52800000,52800000,IF(AB52=Graph!G$1*1000,AE72+Graph!G$1*1000,AC73))</f>
        <v>641891.58620689658</v>
      </c>
      <c r="AF73" s="3">
        <f t="shared" si="11"/>
        <v>641891.58620689658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3</v>
      </c>
      <c r="C74" s="7"/>
      <c r="D74" s="2" t="e">
        <f t="shared" si="12"/>
        <v>#N/A</v>
      </c>
      <c r="E74" s="2" t="e">
        <f t="shared" si="22"/>
        <v>#N/A</v>
      </c>
      <c r="F74" s="2">
        <v>464201.34045618773</v>
      </c>
      <c r="G74" s="2">
        <f t="shared" si="25"/>
        <v>464201.34045618773</v>
      </c>
      <c r="H74" s="2">
        <f t="shared" si="13"/>
        <v>18962682.072749108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648333.57142857148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470321.55462184548</v>
      </c>
      <c r="Q74" s="2">
        <f t="shared" si="26"/>
        <v>470321.55462184548</v>
      </c>
      <c r="R74" s="2">
        <f t="shared" si="16"/>
        <v>19595883.333733469</v>
      </c>
      <c r="S74" s="2">
        <f t="shared" si="17"/>
        <v>464201.34045618773</v>
      </c>
      <c r="T74" s="2">
        <f t="shared" si="18"/>
        <v>11061.857142857159</v>
      </c>
      <c r="U74" s="2">
        <f t="shared" si="19"/>
        <v>470321.55462184548</v>
      </c>
      <c r="V74" s="2">
        <f t="shared" si="5"/>
        <v>655263.37931034481</v>
      </c>
      <c r="W74" s="2">
        <f t="shared" si="20"/>
        <v>13371.793103448232</v>
      </c>
      <c r="X74" s="2">
        <f t="shared" si="6"/>
        <v>456949.76151839725</v>
      </c>
      <c r="Y74" s="2">
        <f t="shared" si="7"/>
        <v>18940619.954423122</v>
      </c>
      <c r="Z74" s="2" t="str">
        <f t="shared" si="8"/>
        <v>HERE</v>
      </c>
      <c r="AA74" s="2">
        <f>IF(Z74="HERE",Y74,AA73+Graph!$G$1*1000)</f>
        <v>18940619.954423122</v>
      </c>
      <c r="AB74" s="2">
        <f t="shared" si="21"/>
        <v>456949.76151839644</v>
      </c>
      <c r="AC74" s="2">
        <f t="shared" si="9"/>
        <v>655263.37931034481</v>
      </c>
      <c r="AD74" s="3">
        <f t="shared" si="10"/>
        <v>18940619.954423122</v>
      </c>
      <c r="AE74" s="2">
        <f>IF(AE72&gt;=52800000,52800000,IF(AB53=Graph!G$1*1000,AE73+Graph!G$1*1000,AC74))</f>
        <v>655263.37931034481</v>
      </c>
      <c r="AF74" s="3">
        <f t="shared" si="11"/>
        <v>655263.37931034481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4</v>
      </c>
      <c r="C75" s="7"/>
      <c r="D75" s="2" t="e">
        <f t="shared" si="12"/>
        <v>#N/A</v>
      </c>
      <c r="E75" s="2" t="e">
        <f t="shared" si="22"/>
        <v>#N/A</v>
      </c>
      <c r="F75" s="2">
        <v>468215.65666264296</v>
      </c>
      <c r="G75" s="2">
        <f t="shared" si="25"/>
        <v>468215.65666264296</v>
      </c>
      <c r="H75" s="2">
        <f t="shared" si="13"/>
        <v>19430897.729411751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659395.42857142864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474438.33133253455</v>
      </c>
      <c r="Q75" s="2">
        <f t="shared" si="26"/>
        <v>474438.33133253455</v>
      </c>
      <c r="R75" s="2">
        <f t="shared" si="16"/>
        <v>20070321.665066004</v>
      </c>
      <c r="S75" s="2">
        <f t="shared" si="17"/>
        <v>468215.65666264296</v>
      </c>
      <c r="T75" s="2">
        <f t="shared" si="18"/>
        <v>11061.857142857159</v>
      </c>
      <c r="U75" s="2">
        <f t="shared" si="19"/>
        <v>474438.33133253455</v>
      </c>
      <c r="V75" s="2">
        <f t="shared" si="5"/>
        <v>668635.17241379316</v>
      </c>
      <c r="W75" s="2">
        <f t="shared" si="20"/>
        <v>13371.793103448348</v>
      </c>
      <c r="X75" s="2">
        <f t="shared" si="6"/>
        <v>461066.5382290862</v>
      </c>
      <c r="Y75" s="2">
        <f t="shared" si="7"/>
        <v>19401686.492652208</v>
      </c>
      <c r="Z75" s="2" t="str">
        <f t="shared" si="8"/>
        <v>HERE</v>
      </c>
      <c r="AA75" s="2">
        <f>IF(Z75="HERE",Y75,AA74+Graph!$G$1*1000)</f>
        <v>19401686.492652208</v>
      </c>
      <c r="AB75" s="2">
        <f t="shared" si="21"/>
        <v>461066.53822908551</v>
      </c>
      <c r="AC75" s="2">
        <f t="shared" si="9"/>
        <v>668635.17241379316</v>
      </c>
      <c r="AD75" s="3">
        <f t="shared" si="10"/>
        <v>19401686.492652208</v>
      </c>
      <c r="AE75" s="2">
        <f>IF(AE73&gt;=52800000,52800000,IF(AB54=Graph!G$1*1000,AE74+Graph!G$1*1000,AC75))</f>
        <v>668635.17241379316</v>
      </c>
      <c r="AF75" s="3">
        <f t="shared" si="11"/>
        <v>668635.17241379316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5</v>
      </c>
      <c r="C76" s="7"/>
      <c r="D76" s="2" t="e">
        <f t="shared" si="12"/>
        <v>#N/A</v>
      </c>
      <c r="E76" s="2" t="e">
        <f t="shared" si="22"/>
        <v>#N/A</v>
      </c>
      <c r="F76" s="2">
        <v>472229.97286912799</v>
      </c>
      <c r="G76" s="2">
        <f t="shared" si="25"/>
        <v>472229.97286912799</v>
      </c>
      <c r="H76" s="2">
        <f t="shared" si="13"/>
        <v>19903127.702280879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670457.2857142858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478555.10804322362</v>
      </c>
      <c r="Q76" s="2">
        <f t="shared" si="26"/>
        <v>478555.10804322362</v>
      </c>
      <c r="R76" s="2">
        <f t="shared" si="16"/>
        <v>20548876.773109227</v>
      </c>
      <c r="S76" s="2">
        <f t="shared" si="17"/>
        <v>472229.97286912799</v>
      </c>
      <c r="T76" s="2">
        <f t="shared" si="18"/>
        <v>11061.857142857159</v>
      </c>
      <c r="U76" s="2">
        <f t="shared" si="19"/>
        <v>478555.10804322362</v>
      </c>
      <c r="V76" s="2">
        <f t="shared" si="5"/>
        <v>682006.96551724139</v>
      </c>
      <c r="W76" s="2">
        <f t="shared" si="20"/>
        <v>13371.793103448232</v>
      </c>
      <c r="X76" s="2">
        <f t="shared" si="6"/>
        <v>465183.31493977539</v>
      </c>
      <c r="Y76" s="2">
        <f t="shared" si="7"/>
        <v>19866869.807591982</v>
      </c>
      <c r="Z76" s="2" t="str">
        <f t="shared" si="8"/>
        <v>HERE</v>
      </c>
      <c r="AA76" s="2">
        <f>IF(Z76="HERE",Y76,AA75+Graph!$G$1*1000)</f>
        <v>19866869.807591982</v>
      </c>
      <c r="AB76" s="2">
        <f t="shared" si="21"/>
        <v>465183.31493977457</v>
      </c>
      <c r="AC76" s="2">
        <f t="shared" si="9"/>
        <v>682006.96551724139</v>
      </c>
      <c r="AD76" s="3">
        <f t="shared" si="10"/>
        <v>19866869.807591982</v>
      </c>
      <c r="AE76" s="2">
        <f>IF(AE74&gt;=52800000,52800000,IF(AB55=Graph!G$1*1000,AE75+Graph!G$1*1000,AC76))</f>
        <v>682006.96551724139</v>
      </c>
      <c r="AF76" s="3">
        <f t="shared" si="11"/>
        <v>682006.96551724139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6</v>
      </c>
      <c r="C77" s="7"/>
      <c r="D77" s="2" t="e">
        <f t="shared" si="12"/>
        <v>#N/A</v>
      </c>
      <c r="E77" s="2" t="e">
        <f t="shared" si="22"/>
        <v>#N/A</v>
      </c>
      <c r="F77" s="2">
        <v>476244.28907561302</v>
      </c>
      <c r="G77" s="2">
        <f t="shared" si="25"/>
        <v>476244.28907561302</v>
      </c>
      <c r="H77" s="2">
        <f t="shared" si="13"/>
        <v>20379371.991356492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681519.14285714296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482671.88475391269</v>
      </c>
      <c r="Q77" s="2">
        <f t="shared" si="26"/>
        <v>482671.88475391269</v>
      </c>
      <c r="R77" s="2">
        <f t="shared" si="16"/>
        <v>21031548.65786314</v>
      </c>
      <c r="S77" s="2">
        <f t="shared" si="17"/>
        <v>476244.28907561302</v>
      </c>
      <c r="T77" s="2">
        <f t="shared" si="18"/>
        <v>11061.857142857159</v>
      </c>
      <c r="U77" s="2">
        <f t="shared" si="19"/>
        <v>482671.88475391269</v>
      </c>
      <c r="V77" s="2">
        <f t="shared" si="5"/>
        <v>695378.75862068962</v>
      </c>
      <c r="W77" s="2">
        <f t="shared" si="20"/>
        <v>13371.793103448232</v>
      </c>
      <c r="X77" s="2">
        <f t="shared" si="6"/>
        <v>469300.09165046446</v>
      </c>
      <c r="Y77" s="2">
        <f t="shared" si="7"/>
        <v>20336169.899242446</v>
      </c>
      <c r="Z77" s="2" t="str">
        <f t="shared" si="8"/>
        <v>HERE</v>
      </c>
      <c r="AA77" s="2">
        <f>IF(Z77="HERE",Y77,AA76+Graph!$G$1*1000)</f>
        <v>20336169.899242446</v>
      </c>
      <c r="AB77" s="2">
        <f t="shared" si="21"/>
        <v>469300.09165046364</v>
      </c>
      <c r="AC77" s="2">
        <f t="shared" si="9"/>
        <v>695378.75862068962</v>
      </c>
      <c r="AD77" s="3">
        <f t="shared" si="10"/>
        <v>20336169.899242446</v>
      </c>
      <c r="AE77" s="2">
        <f>IF(AE75&gt;=52800000,52800000,IF(AB56=Graph!G$1*1000,AE76+Graph!G$1*1000,AC77))</f>
        <v>695378.75862068962</v>
      </c>
      <c r="AF77" s="3">
        <f t="shared" si="11"/>
        <v>695378.75862068962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7</v>
      </c>
      <c r="C78" s="7"/>
      <c r="D78" s="2" t="e">
        <f t="shared" si="12"/>
        <v>#N/A</v>
      </c>
      <c r="E78" s="2" t="e">
        <f t="shared" si="22"/>
        <v>#N/A</v>
      </c>
      <c r="F78" s="2">
        <v>480258.60528209805</v>
      </c>
      <c r="G78" s="2">
        <f t="shared" si="25"/>
        <v>480258.60528209805</v>
      </c>
      <c r="H78" s="2">
        <f t="shared" si="13"/>
        <v>20859630.59663859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692581.00000000012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486788.66146457195</v>
      </c>
      <c r="Q78" s="2">
        <f t="shared" si="26"/>
        <v>486788.66146457195</v>
      </c>
      <c r="R78" s="2">
        <f t="shared" si="16"/>
        <v>21518337.319327712</v>
      </c>
      <c r="S78" s="2">
        <f t="shared" si="17"/>
        <v>480258.60528209805</v>
      </c>
      <c r="T78" s="2">
        <f t="shared" si="18"/>
        <v>11061.857142857159</v>
      </c>
      <c r="U78" s="2">
        <f t="shared" si="19"/>
        <v>486788.66146457195</v>
      </c>
      <c r="V78" s="2">
        <f t="shared" si="5"/>
        <v>708750.55172413797</v>
      </c>
      <c r="W78" s="2">
        <f t="shared" si="20"/>
        <v>13371.793103448348</v>
      </c>
      <c r="X78" s="2">
        <f t="shared" si="6"/>
        <v>473416.8683611236</v>
      </c>
      <c r="Y78" s="2">
        <f t="shared" si="7"/>
        <v>20809586.767603569</v>
      </c>
      <c r="Z78" s="2" t="str">
        <f t="shared" si="8"/>
        <v>HERE</v>
      </c>
      <c r="AA78" s="2">
        <f>IF(Z78="HERE",Y78,AA77+Graph!$G$1*1000)</f>
        <v>20809586.767603569</v>
      </c>
      <c r="AB78" s="2">
        <f t="shared" si="21"/>
        <v>473416.86836112291</v>
      </c>
      <c r="AC78" s="2">
        <f t="shared" si="9"/>
        <v>708750.55172413797</v>
      </c>
      <c r="AD78" s="3">
        <f t="shared" si="10"/>
        <v>20809586.767603569</v>
      </c>
      <c r="AE78" s="2">
        <f>IF(AE76&gt;=52800000,52800000,IF(AB57=Graph!G$1*1000,AE77+Graph!G$1*1000,AC78))</f>
        <v>708750.55172413797</v>
      </c>
      <c r="AF78" s="3">
        <f t="shared" si="11"/>
        <v>708750.55172413797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8</v>
      </c>
      <c r="C79" s="7"/>
      <c r="D79" s="2" t="e">
        <f t="shared" si="12"/>
        <v>#N/A</v>
      </c>
      <c r="E79" s="2" t="e">
        <f t="shared" si="22"/>
        <v>#N/A</v>
      </c>
      <c r="F79" s="2">
        <v>484272.92148858309</v>
      </c>
      <c r="G79" s="2">
        <f t="shared" si="25"/>
        <v>484272.92148858309</v>
      </c>
      <c r="H79" s="2">
        <f t="shared" si="13"/>
        <v>21343903.518127173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703642.85714285728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490905.43817526102</v>
      </c>
      <c r="Q79" s="2">
        <f t="shared" si="26"/>
        <v>490905.43817526102</v>
      </c>
      <c r="R79" s="2">
        <f t="shared" si="16"/>
        <v>22009242.757502973</v>
      </c>
      <c r="S79" s="2">
        <f t="shared" si="17"/>
        <v>484272.92148858309</v>
      </c>
      <c r="T79" s="2">
        <f t="shared" si="18"/>
        <v>11061.857142857159</v>
      </c>
      <c r="U79" s="2">
        <f t="shared" si="19"/>
        <v>490905.43817526102</v>
      </c>
      <c r="V79" s="2">
        <f t="shared" si="5"/>
        <v>722122.3448275862</v>
      </c>
      <c r="W79" s="2">
        <f t="shared" si="20"/>
        <v>13371.793103448232</v>
      </c>
      <c r="X79" s="2">
        <f t="shared" si="6"/>
        <v>477533.64507181279</v>
      </c>
      <c r="Y79" s="2">
        <f t="shared" si="7"/>
        <v>21287120.412675381</v>
      </c>
      <c r="Z79" s="2" t="str">
        <f t="shared" si="8"/>
        <v>HERE</v>
      </c>
      <c r="AA79" s="2">
        <f>IF(Z79="HERE",Y79,AA78+Graph!$G$1*1000)</f>
        <v>21287120.412675381</v>
      </c>
      <c r="AB79" s="2">
        <f t="shared" si="21"/>
        <v>477533.64507181197</v>
      </c>
      <c r="AC79" s="2">
        <f t="shared" si="9"/>
        <v>722122.3448275862</v>
      </c>
      <c r="AD79" s="3">
        <f t="shared" si="10"/>
        <v>21287120.412675381</v>
      </c>
      <c r="AE79" s="2">
        <f>IF(AE77&gt;=52800000,52800000,IF(AB58=Graph!G$1*1000,AE78+Graph!G$1*1000,AC79))</f>
        <v>722122.3448275862</v>
      </c>
      <c r="AF79" s="3">
        <f t="shared" si="11"/>
        <v>722122.3448275862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9</v>
      </c>
      <c r="C80" s="7"/>
      <c r="D80" s="2" t="e">
        <f t="shared" si="12"/>
        <v>#N/A</v>
      </c>
      <c r="E80" s="2" t="e">
        <f t="shared" si="22"/>
        <v>#N/A</v>
      </c>
      <c r="F80" s="2">
        <v>488287.23769506812</v>
      </c>
      <c r="G80" s="2">
        <f t="shared" si="25"/>
        <v>488287.23769506812</v>
      </c>
      <c r="H80" s="2">
        <f t="shared" si="13"/>
        <v>21832190.755822241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714704.71428571444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495022.21488595009</v>
      </c>
      <c r="Q80" s="2">
        <f t="shared" si="26"/>
        <v>495022.21488595009</v>
      </c>
      <c r="R80" s="2">
        <f t="shared" si="16"/>
        <v>22504264.972388923</v>
      </c>
      <c r="S80" s="2">
        <f t="shared" si="17"/>
        <v>488287.23769506812</v>
      </c>
      <c r="T80" s="2">
        <f t="shared" si="18"/>
        <v>11061.857142857159</v>
      </c>
      <c r="U80" s="2">
        <f t="shared" si="19"/>
        <v>495022.21488595009</v>
      </c>
      <c r="V80" s="2">
        <f t="shared" si="5"/>
        <v>735494.13793103443</v>
      </c>
      <c r="W80" s="2">
        <f t="shared" si="20"/>
        <v>13371.793103448232</v>
      </c>
      <c r="X80" s="2">
        <f t="shared" si="6"/>
        <v>481650.42178250186</v>
      </c>
      <c r="Y80" s="2">
        <f t="shared" si="7"/>
        <v>21768770.834457882</v>
      </c>
      <c r="Z80" s="2" t="str">
        <f t="shared" si="8"/>
        <v>HERE</v>
      </c>
      <c r="AA80" s="2">
        <f>IF(Z80="HERE",Y80,AA79+Graph!$G$1*1000)</f>
        <v>21768770.834457882</v>
      </c>
      <c r="AB80" s="2">
        <f t="shared" si="21"/>
        <v>481650.42178250104</v>
      </c>
      <c r="AC80" s="2">
        <f t="shared" si="9"/>
        <v>735494.13793103443</v>
      </c>
      <c r="AD80" s="3">
        <f t="shared" si="10"/>
        <v>21768770.834457882</v>
      </c>
      <c r="AE80" s="2">
        <f>IF(AE78&gt;=52800000,52800000,IF(AB59=Graph!G$1*1000,AE79+Graph!G$1*1000,AC80))</f>
        <v>735494.13793103443</v>
      </c>
      <c r="AF80" s="3">
        <f t="shared" si="11"/>
        <v>735494.13793103443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10</v>
      </c>
      <c r="C81" s="7"/>
      <c r="D81" s="2" t="e">
        <f t="shared" si="12"/>
        <v>#N/A</v>
      </c>
      <c r="E81" s="2" t="e">
        <f t="shared" si="22"/>
        <v>#N/A</v>
      </c>
      <c r="F81" s="2">
        <v>492301.55390155315</v>
      </c>
      <c r="G81" s="2">
        <f t="shared" si="25"/>
        <v>492301.55390155315</v>
      </c>
      <c r="H81" s="2">
        <f t="shared" si="13"/>
        <v>22324492.309723794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725766.57142857159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499138.99159663916</v>
      </c>
      <c r="Q81" s="2">
        <f t="shared" si="26"/>
        <v>499138.99159663916</v>
      </c>
      <c r="R81" s="2">
        <f t="shared" si="16"/>
        <v>23003403.963985562</v>
      </c>
      <c r="S81" s="2">
        <f t="shared" si="17"/>
        <v>492301.55390155315</v>
      </c>
      <c r="T81" s="2">
        <f t="shared" si="18"/>
        <v>11061.857142857159</v>
      </c>
      <c r="U81" s="2">
        <f t="shared" si="19"/>
        <v>499138.99159663916</v>
      </c>
      <c r="V81" s="2">
        <f t="shared" si="5"/>
        <v>748865.93103448278</v>
      </c>
      <c r="W81" s="2">
        <f t="shared" si="20"/>
        <v>13371.793103448348</v>
      </c>
      <c r="X81" s="2">
        <f t="shared" si="6"/>
        <v>485767.19849319081</v>
      </c>
      <c r="Y81" s="2">
        <f t="shared" si="7"/>
        <v>22254538.032951072</v>
      </c>
      <c r="Z81" s="2" t="str">
        <f t="shared" si="8"/>
        <v>HERE</v>
      </c>
      <c r="AA81" s="2">
        <f>IF(Z81="HERE",Y81,AA80+Graph!$G$1*1000)</f>
        <v>22254538.032951072</v>
      </c>
      <c r="AB81" s="2">
        <f t="shared" si="21"/>
        <v>485767.19849319011</v>
      </c>
      <c r="AC81" s="2">
        <f t="shared" si="9"/>
        <v>748865.93103448278</v>
      </c>
      <c r="AD81" s="3">
        <f t="shared" si="10"/>
        <v>22254538.032951072</v>
      </c>
      <c r="AE81" s="2">
        <f>IF(AE79&gt;=52800000,52800000,IF(AB60=Graph!G$1*1000,AE80+Graph!G$1*1000,AC81))</f>
        <v>748865.93103448278</v>
      </c>
      <c r="AF81" s="3">
        <f t="shared" si="11"/>
        <v>748865.93103448278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11</v>
      </c>
      <c r="C82" s="7"/>
      <c r="D82" s="2" t="e">
        <f t="shared" si="12"/>
        <v>#N/A</v>
      </c>
      <c r="E82" s="2" t="e">
        <f t="shared" si="22"/>
        <v>#N/A</v>
      </c>
      <c r="F82" s="2">
        <v>496315.87010803819</v>
      </c>
      <c r="G82" s="2">
        <f t="shared" si="25"/>
        <v>496315.87010803819</v>
      </c>
      <c r="H82" s="2">
        <f t="shared" si="13"/>
        <v>22820808.179831833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736828.42857142875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503255.76830732822</v>
      </c>
      <c r="Q82" s="2">
        <f t="shared" si="26"/>
        <v>503255.76830732822</v>
      </c>
      <c r="R82" s="2">
        <f t="shared" si="16"/>
        <v>23506659.732292891</v>
      </c>
      <c r="S82" s="2">
        <f t="shared" si="17"/>
        <v>496315.87010803819</v>
      </c>
      <c r="T82" s="2">
        <f t="shared" si="18"/>
        <v>11061.857142857159</v>
      </c>
      <c r="U82" s="2">
        <f t="shared" si="19"/>
        <v>503255.76830732822</v>
      </c>
      <c r="V82" s="2">
        <f t="shared" si="5"/>
        <v>762237.72413793101</v>
      </c>
      <c r="W82" s="2">
        <f t="shared" si="20"/>
        <v>13371.793103448232</v>
      </c>
      <c r="X82" s="2">
        <f t="shared" si="6"/>
        <v>489883.97520387999</v>
      </c>
      <c r="Y82" s="2">
        <f t="shared" si="7"/>
        <v>22744422.008154951</v>
      </c>
      <c r="Z82" s="2" t="str">
        <f t="shared" si="8"/>
        <v>HERE</v>
      </c>
      <c r="AA82" s="2">
        <f>IF(Z82="HERE",Y82,AA81+Graph!$G$1*1000)</f>
        <v>22744422.008154951</v>
      </c>
      <c r="AB82" s="2">
        <f t="shared" si="21"/>
        <v>489883.97520387918</v>
      </c>
      <c r="AC82" s="2">
        <f t="shared" si="9"/>
        <v>762237.72413793101</v>
      </c>
      <c r="AD82" s="3">
        <f t="shared" si="10"/>
        <v>22744422.008154951</v>
      </c>
      <c r="AE82" s="2">
        <f>IF(AE80&gt;=52800000,52800000,IF(AB61=Graph!G$1*1000,AE81+Graph!G$1*1000,AC82))</f>
        <v>762237.72413793101</v>
      </c>
      <c r="AF82" s="3">
        <f t="shared" si="11"/>
        <v>762237.72413793101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12</v>
      </c>
      <c r="C83" s="7"/>
      <c r="D83" s="2" t="e">
        <f t="shared" si="12"/>
        <v>#N/A</v>
      </c>
      <c r="E83" s="2" t="e">
        <f t="shared" si="22"/>
        <v>#N/A</v>
      </c>
      <c r="F83" s="2">
        <v>500330.18631452322</v>
      </c>
      <c r="G83" s="2">
        <f t="shared" si="25"/>
        <v>500330.18631452322</v>
      </c>
      <c r="H83" s="2">
        <f t="shared" si="13"/>
        <v>23321138.366146356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747890.28571428591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507372.54501801729</v>
      </c>
      <c r="Q83" s="2">
        <f t="shared" si="26"/>
        <v>507372.54501801729</v>
      </c>
      <c r="R83" s="2">
        <f t="shared" si="16"/>
        <v>24014032.277310908</v>
      </c>
      <c r="S83" s="2">
        <f t="shared" si="17"/>
        <v>500330.18631452322</v>
      </c>
      <c r="T83" s="2">
        <f t="shared" si="18"/>
        <v>11061.857142857159</v>
      </c>
      <c r="U83" s="2">
        <f t="shared" si="19"/>
        <v>507372.54501801729</v>
      </c>
      <c r="V83" s="2">
        <f t="shared" si="5"/>
        <v>775609.51724137925</v>
      </c>
      <c r="W83" s="2">
        <f t="shared" si="20"/>
        <v>13371.793103448232</v>
      </c>
      <c r="X83" s="2">
        <f t="shared" si="6"/>
        <v>494000.75191456906</v>
      </c>
      <c r="Y83" s="2">
        <f t="shared" si="7"/>
        <v>23238422.760069519</v>
      </c>
      <c r="Z83" s="2" t="str">
        <f t="shared" si="8"/>
        <v>HERE</v>
      </c>
      <c r="AA83" s="2">
        <f>IF(Z83="HERE",Y83,AA82+Graph!$G$1*1000)</f>
        <v>23238422.760069519</v>
      </c>
      <c r="AB83" s="2">
        <f t="shared" si="21"/>
        <v>494000.75191456825</v>
      </c>
      <c r="AC83" s="2">
        <f t="shared" si="9"/>
        <v>775609.51724137925</v>
      </c>
      <c r="AD83" s="3">
        <f t="shared" si="10"/>
        <v>23238422.760069519</v>
      </c>
      <c r="AE83" s="2">
        <f>IF(AE81&gt;=52800000,52800000,IF(AB62=Graph!G$1*1000,AE82+Graph!G$1*1000,AC83))</f>
        <v>775609.51724137925</v>
      </c>
      <c r="AF83" s="3">
        <f t="shared" si="11"/>
        <v>775609.51724137925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13</v>
      </c>
      <c r="C84" s="7"/>
      <c r="D84" s="2" t="e">
        <f t="shared" si="12"/>
        <v>#N/A</v>
      </c>
      <c r="E84" s="2" t="e">
        <f t="shared" si="22"/>
        <v>#N/A</v>
      </c>
      <c r="F84" s="2">
        <v>504344.50252100825</v>
      </c>
      <c r="G84" s="2">
        <f t="shared" si="25"/>
        <v>504344.50252100825</v>
      </c>
      <c r="H84" s="2">
        <f t="shared" si="13"/>
        <v>23825482.868667364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758952.14285714307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511489.32172867656</v>
      </c>
      <c r="Q84" s="2">
        <f t="shared" si="26"/>
        <v>511489.32172867656</v>
      </c>
      <c r="R84" s="2">
        <f t="shared" si="16"/>
        <v>24525521.599039584</v>
      </c>
      <c r="S84" s="2">
        <f t="shared" si="17"/>
        <v>504344.50252100825</v>
      </c>
      <c r="T84" s="2">
        <f t="shared" si="18"/>
        <v>11061.857142857159</v>
      </c>
      <c r="U84" s="2">
        <f t="shared" si="19"/>
        <v>511489.32172867656</v>
      </c>
      <c r="V84" s="2">
        <f t="shared" si="5"/>
        <v>788981.31034482759</v>
      </c>
      <c r="W84" s="2">
        <f t="shared" si="20"/>
        <v>13371.793103448348</v>
      </c>
      <c r="X84" s="2">
        <f t="shared" si="6"/>
        <v>498117.52862522821</v>
      </c>
      <c r="Y84" s="2">
        <f t="shared" si="7"/>
        <v>23736540.288694747</v>
      </c>
      <c r="Z84" s="2" t="str">
        <f t="shared" si="8"/>
        <v>HERE</v>
      </c>
      <c r="AA84" s="2">
        <f>IF(Z84="HERE",Y84,AA83+Graph!$G$1*1000)</f>
        <v>23736540.288694747</v>
      </c>
      <c r="AB84" s="2">
        <f t="shared" si="21"/>
        <v>498117.52862522751</v>
      </c>
      <c r="AC84" s="2">
        <f t="shared" si="9"/>
        <v>788981.31034482759</v>
      </c>
      <c r="AD84" s="3">
        <f t="shared" si="10"/>
        <v>23736540.288694747</v>
      </c>
      <c r="AE84" s="2">
        <f>IF(AE82&gt;=52800000,52800000,IF(AB63=Graph!G$1*1000,AE83+Graph!G$1*1000,AC84))</f>
        <v>788981.31034482759</v>
      </c>
      <c r="AF84" s="3">
        <f t="shared" si="11"/>
        <v>788981.31034482759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14</v>
      </c>
      <c r="C85" s="7"/>
      <c r="D85" s="2" t="e">
        <f t="shared" si="12"/>
        <v>#N/A</v>
      </c>
      <c r="E85" s="2" t="e">
        <f t="shared" si="22"/>
        <v>#N/A</v>
      </c>
      <c r="F85" s="2">
        <v>508358.81872749329</v>
      </c>
      <c r="G85" s="2">
        <f t="shared" si="25"/>
        <v>508358.81872749329</v>
      </c>
      <c r="H85" s="2">
        <f t="shared" si="13"/>
        <v>24333841.687394857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770014.00000000023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515606.09843936563</v>
      </c>
      <c r="Q85" s="2">
        <f t="shared" si="26"/>
        <v>515606.09843936563</v>
      </c>
      <c r="R85" s="2">
        <f t="shared" si="16"/>
        <v>25041127.69747895</v>
      </c>
      <c r="S85" s="2">
        <f t="shared" si="17"/>
        <v>508358.81872749329</v>
      </c>
      <c r="T85" s="2">
        <f t="shared" si="18"/>
        <v>11061.857142857159</v>
      </c>
      <c r="U85" s="2">
        <f t="shared" si="19"/>
        <v>515606.09843936563</v>
      </c>
      <c r="V85" s="2">
        <f t="shared" si="5"/>
        <v>802353.10344827583</v>
      </c>
      <c r="W85" s="2">
        <f t="shared" si="20"/>
        <v>13371.793103448232</v>
      </c>
      <c r="X85" s="2">
        <f t="shared" si="6"/>
        <v>502234.30533591739</v>
      </c>
      <c r="Y85" s="2">
        <f t="shared" si="7"/>
        <v>24238774.594030663</v>
      </c>
      <c r="Z85" s="2" t="str">
        <f t="shared" si="8"/>
        <v>HERE</v>
      </c>
      <c r="AA85" s="2">
        <f>IF(Z85="HERE",Y85,AA84+Graph!$G$1*1000)</f>
        <v>24238774.594030663</v>
      </c>
      <c r="AB85" s="2">
        <f t="shared" si="21"/>
        <v>502234.30533591658</v>
      </c>
      <c r="AC85" s="2">
        <f t="shared" si="9"/>
        <v>802353.10344827583</v>
      </c>
      <c r="AD85" s="3">
        <f t="shared" si="10"/>
        <v>24238774.594030663</v>
      </c>
      <c r="AE85" s="2">
        <f>IF(AE83&gt;=52800000,52800000,IF(AB64=Graph!G$1*1000,AE84+Graph!G$1*1000,AC85))</f>
        <v>802353.10344827583</v>
      </c>
      <c r="AF85" s="3">
        <f t="shared" si="11"/>
        <v>802353.10344827583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15</v>
      </c>
      <c r="C86" s="7"/>
      <c r="D86" s="2" t="e">
        <f t="shared" si="12"/>
        <v>#N/A</v>
      </c>
      <c r="E86" s="2" t="e">
        <f t="shared" si="22"/>
        <v>#N/A</v>
      </c>
      <c r="F86" s="2">
        <v>512373.13493397832</v>
      </c>
      <c r="G86" s="2">
        <f t="shared" si="25"/>
        <v>512373.13493397832</v>
      </c>
      <c r="H86" s="2">
        <f t="shared" si="13"/>
        <v>24846214.822328836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781075.85714285739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519722.87515005469</v>
      </c>
      <c r="Q86" s="2">
        <f t="shared" si="26"/>
        <v>519722.87515005469</v>
      </c>
      <c r="R86" s="2">
        <f t="shared" si="16"/>
        <v>25560850.572629005</v>
      </c>
      <c r="S86" s="2">
        <f t="shared" si="17"/>
        <v>512373.13493397832</v>
      </c>
      <c r="T86" s="2">
        <f t="shared" si="18"/>
        <v>11061.857142857159</v>
      </c>
      <c r="U86" s="2">
        <f t="shared" si="19"/>
        <v>519722.87515005469</v>
      </c>
      <c r="V86" s="2">
        <f t="shared" si="5"/>
        <v>815724.89655172406</v>
      </c>
      <c r="W86" s="2">
        <f t="shared" si="20"/>
        <v>13371.793103448232</v>
      </c>
      <c r="X86" s="2">
        <f t="shared" si="6"/>
        <v>506351.08204660646</v>
      </c>
      <c r="Y86" s="2">
        <f t="shared" si="7"/>
        <v>24745125.676077269</v>
      </c>
      <c r="Z86" s="2" t="str">
        <f t="shared" si="8"/>
        <v>HERE</v>
      </c>
      <c r="AA86" s="2">
        <f>IF(Z86="HERE",Y86,AA85+Graph!$G$1*1000)</f>
        <v>24745125.676077269</v>
      </c>
      <c r="AB86" s="2">
        <f t="shared" si="21"/>
        <v>506351.08204660565</v>
      </c>
      <c r="AC86" s="2">
        <f t="shared" si="9"/>
        <v>815724.89655172406</v>
      </c>
      <c r="AD86" s="3">
        <f t="shared" si="10"/>
        <v>24745125.676077269</v>
      </c>
      <c r="AE86" s="2">
        <f>IF(AE84&gt;=52800000,52800000,IF(AB65=Graph!G$1*1000,AE85+Graph!G$1*1000,AC86))</f>
        <v>815724.89655172406</v>
      </c>
      <c r="AF86" s="3">
        <f t="shared" si="11"/>
        <v>815724.89655172406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16</v>
      </c>
      <c r="C87" s="7"/>
      <c r="D87" s="2" t="e">
        <f t="shared" si="12"/>
        <v>#N/A</v>
      </c>
      <c r="E87" s="2" t="e">
        <f t="shared" si="22"/>
        <v>#N/A</v>
      </c>
      <c r="F87" s="2">
        <v>516387.45114043355</v>
      </c>
      <c r="G87" s="2">
        <f t="shared" si="25"/>
        <v>516387.45114043355</v>
      </c>
      <c r="H87" s="2">
        <f t="shared" si="13"/>
        <v>25362602.273469269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792137.71428571455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523839.65186074376</v>
      </c>
      <c r="Q87" s="2">
        <f t="shared" si="26"/>
        <v>523839.65186074376</v>
      </c>
      <c r="R87" s="2">
        <f t="shared" si="16"/>
        <v>26084690.224489748</v>
      </c>
      <c r="S87" s="2">
        <f t="shared" si="17"/>
        <v>516387.45114043355</v>
      </c>
      <c r="T87" s="2">
        <f t="shared" si="18"/>
        <v>11061.857142857159</v>
      </c>
      <c r="U87" s="2">
        <f t="shared" si="19"/>
        <v>523839.65186074376</v>
      </c>
      <c r="V87" s="2">
        <f t="shared" si="5"/>
        <v>829096.68965517241</v>
      </c>
      <c r="W87" s="2">
        <f t="shared" si="20"/>
        <v>13371.793103448348</v>
      </c>
      <c r="X87" s="2">
        <f t="shared" si="6"/>
        <v>510467.85875729541</v>
      </c>
      <c r="Y87" s="2">
        <f t="shared" si="7"/>
        <v>25255593.534834564</v>
      </c>
      <c r="Z87" s="2" t="str">
        <f t="shared" si="8"/>
        <v>HERE</v>
      </c>
      <c r="AA87" s="2">
        <f>IF(Z87="HERE",Y87,AA86+Graph!$G$1*1000)</f>
        <v>25255593.534834564</v>
      </c>
      <c r="AB87" s="2">
        <f t="shared" si="21"/>
        <v>510467.85875729471</v>
      </c>
      <c r="AC87" s="2">
        <f t="shared" si="9"/>
        <v>829096.68965517241</v>
      </c>
      <c r="AD87" s="3">
        <f t="shared" si="10"/>
        <v>25255593.534834564</v>
      </c>
      <c r="AE87" s="2">
        <f>IF(AE85&gt;=52800000,52800000,IF(AB66=Graph!G$1*1000,AE86+Graph!G$1*1000,AC87))</f>
        <v>829096.68965517241</v>
      </c>
      <c r="AF87" s="3">
        <f t="shared" si="11"/>
        <v>829096.68965517241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17</v>
      </c>
      <c r="C88" s="7"/>
      <c r="D88" s="2" t="e">
        <f t="shared" si="12"/>
        <v>#N/A</v>
      </c>
      <c r="E88" s="2" t="e">
        <f t="shared" si="22"/>
        <v>#N/A</v>
      </c>
      <c r="F88" s="2">
        <v>520401.76734691858</v>
      </c>
      <c r="G88" s="2">
        <f t="shared" si="25"/>
        <v>520401.76734691858</v>
      </c>
      <c r="H88" s="2">
        <f t="shared" si="13"/>
        <v>25883004.040816188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803199.57142857171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527956.42857143283</v>
      </c>
      <c r="Q88" s="2">
        <f t="shared" si="26"/>
        <v>527956.42857143283</v>
      </c>
      <c r="R88" s="2">
        <f t="shared" si="16"/>
        <v>26612646.653061181</v>
      </c>
      <c r="S88" s="2">
        <f t="shared" si="17"/>
        <v>520401.76734691858</v>
      </c>
      <c r="T88" s="2">
        <f t="shared" si="18"/>
        <v>11061.857142857159</v>
      </c>
      <c r="U88" s="2">
        <f t="shared" si="19"/>
        <v>527956.42857143283</v>
      </c>
      <c r="V88" s="2">
        <f t="shared" si="5"/>
        <v>842468.48275862075</v>
      </c>
      <c r="W88" s="2">
        <f t="shared" si="20"/>
        <v>13371.793103448348</v>
      </c>
      <c r="X88" s="2">
        <f t="shared" si="6"/>
        <v>514584.63546798448</v>
      </c>
      <c r="Y88" s="2">
        <f t="shared" si="7"/>
        <v>25770178.170302548</v>
      </c>
      <c r="Z88" s="2" t="str">
        <f t="shared" si="8"/>
        <v>HERE</v>
      </c>
      <c r="AA88" s="2">
        <f>IF(Z88="HERE",Y88,AA87+Graph!$G$1*1000)</f>
        <v>25770178.170302548</v>
      </c>
      <c r="AB88" s="2">
        <f t="shared" si="21"/>
        <v>514584.63546798378</v>
      </c>
      <c r="AC88" s="2">
        <f t="shared" si="9"/>
        <v>842468.48275862075</v>
      </c>
      <c r="AD88" s="3">
        <f t="shared" si="10"/>
        <v>25770178.170302548</v>
      </c>
      <c r="AE88" s="2">
        <f>IF(AE86&gt;=52800000,52800000,IF(AB67=Graph!G$1*1000,AE87+Graph!G$1*1000,AC88))</f>
        <v>842468.48275862075</v>
      </c>
      <c r="AF88" s="3">
        <f t="shared" si="11"/>
        <v>842468.48275862075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18</v>
      </c>
      <c r="C89" s="7"/>
      <c r="D89" s="2" t="e">
        <f t="shared" si="12"/>
        <v>#N/A</v>
      </c>
      <c r="E89" s="2" t="e">
        <f t="shared" si="22"/>
        <v>#N/A</v>
      </c>
      <c r="F89" s="2">
        <v>524416.08355340362</v>
      </c>
      <c r="G89" s="2">
        <f t="shared" si="25"/>
        <v>524416.08355340362</v>
      </c>
      <c r="H89" s="2">
        <f t="shared" si="13"/>
        <v>26407420.124369591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814261.42857142887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532073.2052821219</v>
      </c>
      <c r="Q89" s="2">
        <f t="shared" si="26"/>
        <v>532073.2052821219</v>
      </c>
      <c r="R89" s="2">
        <f t="shared" si="16"/>
        <v>27144719.858343303</v>
      </c>
      <c r="S89" s="2">
        <f t="shared" si="17"/>
        <v>524416.08355340362</v>
      </c>
      <c r="T89" s="2">
        <f t="shared" si="18"/>
        <v>11061.857142857159</v>
      </c>
      <c r="U89" s="2">
        <f t="shared" si="19"/>
        <v>532073.2052821219</v>
      </c>
      <c r="V89" s="2">
        <f t="shared" si="5"/>
        <v>855840.27586206899</v>
      </c>
      <c r="W89" s="2">
        <f t="shared" si="20"/>
        <v>13371.793103448232</v>
      </c>
      <c r="X89" s="2">
        <f t="shared" si="6"/>
        <v>518701.41217867367</v>
      </c>
      <c r="Y89" s="2">
        <f t="shared" si="7"/>
        <v>26288879.58248122</v>
      </c>
      <c r="Z89" s="2" t="str">
        <f t="shared" si="8"/>
        <v>HERE</v>
      </c>
      <c r="AA89" s="2">
        <f>IF(Z89="HERE",Y89,AA88+Graph!$G$1*1000)</f>
        <v>26288879.58248122</v>
      </c>
      <c r="AB89" s="2">
        <f t="shared" si="21"/>
        <v>518701.41217867285</v>
      </c>
      <c r="AC89" s="2">
        <f t="shared" si="9"/>
        <v>855840.27586206899</v>
      </c>
      <c r="AD89" s="3">
        <f t="shared" si="10"/>
        <v>26288879.58248122</v>
      </c>
      <c r="AE89" s="2">
        <f>IF(AE87&gt;=52800000,52800000,IF(AB68=Graph!G$1*1000,AE88+Graph!G$1*1000,AC89))</f>
        <v>855840.27586206899</v>
      </c>
      <c r="AF89" s="3">
        <f t="shared" si="11"/>
        <v>855840.27586206899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19</v>
      </c>
      <c r="C90" s="7"/>
      <c r="D90" s="2" t="e">
        <f t="shared" si="12"/>
        <v>#N/A</v>
      </c>
      <c r="E90" s="2" t="e">
        <f t="shared" si="22"/>
        <v>#N/A</v>
      </c>
      <c r="F90" s="2">
        <v>528430.39975988865</v>
      </c>
      <c r="G90" s="2">
        <f t="shared" si="25"/>
        <v>528430.39975988865</v>
      </c>
      <c r="H90" s="2">
        <f t="shared" si="13"/>
        <v>26935850.52412948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825323.28571428603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536189.98199278116</v>
      </c>
      <c r="Q90" s="2">
        <f t="shared" si="26"/>
        <v>536189.98199278116</v>
      </c>
      <c r="R90" s="2">
        <f t="shared" si="16"/>
        <v>27680909.840336084</v>
      </c>
      <c r="S90" s="2">
        <f t="shared" si="17"/>
        <v>528430.39975988865</v>
      </c>
      <c r="T90" s="2">
        <f t="shared" si="18"/>
        <v>11061.857142857159</v>
      </c>
      <c r="U90" s="2">
        <f t="shared" si="19"/>
        <v>536189.98199278116</v>
      </c>
      <c r="V90" s="2">
        <f t="shared" si="5"/>
        <v>869212.06896551722</v>
      </c>
      <c r="W90" s="2">
        <f t="shared" si="20"/>
        <v>13371.793103448232</v>
      </c>
      <c r="X90" s="2">
        <f t="shared" si="6"/>
        <v>522818.18888933293</v>
      </c>
      <c r="Y90" s="2">
        <f t="shared" si="7"/>
        <v>26811697.771370552</v>
      </c>
      <c r="Z90" s="2" t="str">
        <f t="shared" si="8"/>
        <v>HERE</v>
      </c>
      <c r="AA90" s="2">
        <f>IF(Z90="HERE",Y90,AA89+Graph!$G$1*1000)</f>
        <v>26811697.771370552</v>
      </c>
      <c r="AB90" s="2">
        <f t="shared" si="21"/>
        <v>522818.18888933212</v>
      </c>
      <c r="AC90" s="2">
        <f t="shared" si="9"/>
        <v>869212.06896551722</v>
      </c>
      <c r="AD90" s="3">
        <f t="shared" si="10"/>
        <v>26811697.771370552</v>
      </c>
      <c r="AE90" s="2">
        <f>IF(AE88&gt;=52800000,52800000,IF(AB69=Graph!G$1*1000,AE89+Graph!G$1*1000,AC90))</f>
        <v>869212.06896551722</v>
      </c>
      <c r="AF90" s="3">
        <f t="shared" si="11"/>
        <v>869212.06896551722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20</v>
      </c>
      <c r="C91" s="7"/>
      <c r="D91" s="2" t="e">
        <f t="shared" si="12"/>
        <v>#N/A</v>
      </c>
      <c r="E91" s="2" t="e">
        <f t="shared" si="22"/>
        <v>#N/A</v>
      </c>
      <c r="F91" s="2">
        <v>532444.71596637368</v>
      </c>
      <c r="G91" s="2">
        <f t="shared" si="25"/>
        <v>532444.71596637368</v>
      </c>
      <c r="H91" s="2">
        <f t="shared" si="13"/>
        <v>27468295.240095854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836385.14285714319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540306.75870347023</v>
      </c>
      <c r="Q91" s="2">
        <f t="shared" si="26"/>
        <v>540306.75870347023</v>
      </c>
      <c r="R91" s="2">
        <f t="shared" si="16"/>
        <v>28221216.599039555</v>
      </c>
      <c r="S91" s="2">
        <f t="shared" si="17"/>
        <v>532444.71596637368</v>
      </c>
      <c r="T91" s="2">
        <f t="shared" si="18"/>
        <v>11061.857142857159</v>
      </c>
      <c r="U91" s="2">
        <f t="shared" si="19"/>
        <v>540306.75870347023</v>
      </c>
      <c r="V91" s="2">
        <f t="shared" si="5"/>
        <v>882583.86206896557</v>
      </c>
      <c r="W91" s="2">
        <f t="shared" si="20"/>
        <v>13371.793103448348</v>
      </c>
      <c r="X91" s="2">
        <f t="shared" si="6"/>
        <v>526934.96560002188</v>
      </c>
      <c r="Y91" s="2">
        <f t="shared" si="7"/>
        <v>27338632.736970574</v>
      </c>
      <c r="Z91" s="2" t="str">
        <f t="shared" si="8"/>
        <v>HERE</v>
      </c>
      <c r="AA91" s="2">
        <f>IF(Z91="HERE",Y91,AA90+Graph!$G$1*1000)</f>
        <v>27338632.736970574</v>
      </c>
      <c r="AB91" s="2">
        <f t="shared" si="21"/>
        <v>526934.96560002118</v>
      </c>
      <c r="AC91" s="2">
        <f t="shared" si="9"/>
        <v>882583.86206896557</v>
      </c>
      <c r="AD91" s="3">
        <f t="shared" si="10"/>
        <v>27338632.736970574</v>
      </c>
      <c r="AE91" s="2">
        <f>IF(AE89&gt;=52800000,52800000,IF(AB70=Graph!G$1*1000,AE90+Graph!G$1*1000,AC91))</f>
        <v>882583.86206896557</v>
      </c>
      <c r="AF91" s="3">
        <f t="shared" si="11"/>
        <v>882583.86206896557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21</v>
      </c>
      <c r="C92" s="7"/>
      <c r="D92" s="2" t="e">
        <f t="shared" si="12"/>
        <v>#N/A</v>
      </c>
      <c r="E92" s="2" t="e">
        <f t="shared" si="22"/>
        <v>#N/A</v>
      </c>
      <c r="F92" s="2">
        <v>536459.03217285872</v>
      </c>
      <c r="G92" s="2">
        <f t="shared" si="25"/>
        <v>536459.03217285872</v>
      </c>
      <c r="H92" s="2">
        <f t="shared" si="13"/>
        <v>28004754.272268713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847447.00000000035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544423.5354141593</v>
      </c>
      <c r="Q92" s="2">
        <f t="shared" si="26"/>
        <v>544423.5354141593</v>
      </c>
      <c r="R92" s="2">
        <f t="shared" si="16"/>
        <v>28765640.134453714</v>
      </c>
      <c r="S92" s="2">
        <f t="shared" si="17"/>
        <v>536459.03217285872</v>
      </c>
      <c r="T92" s="2">
        <f t="shared" si="18"/>
        <v>11061.857142857159</v>
      </c>
      <c r="U92" s="2">
        <f t="shared" si="19"/>
        <v>544423.5354141593</v>
      </c>
      <c r="V92" s="2">
        <f t="shared" si="5"/>
        <v>895955.6551724138</v>
      </c>
      <c r="W92" s="2">
        <f t="shared" si="20"/>
        <v>13371.793103448232</v>
      </c>
      <c r="X92" s="2">
        <f t="shared" si="6"/>
        <v>531051.74231071107</v>
      </c>
      <c r="Y92" s="2">
        <f t="shared" si="7"/>
        <v>27869684.479281284</v>
      </c>
      <c r="Z92" s="2" t="str">
        <f t="shared" si="8"/>
        <v>HERE</v>
      </c>
      <c r="AA92" s="2">
        <f>IF(Z92="HERE",Y92,AA91+Graph!$G$1*1000)</f>
        <v>27869684.479281284</v>
      </c>
      <c r="AB92" s="2">
        <f t="shared" si="21"/>
        <v>531051.74231071025</v>
      </c>
      <c r="AC92" s="2">
        <f t="shared" si="9"/>
        <v>895955.6551724138</v>
      </c>
      <c r="AD92" s="3">
        <f t="shared" si="10"/>
        <v>27869684.479281284</v>
      </c>
      <c r="AE92" s="2">
        <f>IF(AE90&gt;=52800000,52800000,IF(AB71=Graph!G$1*1000,AE91+Graph!G$1*1000,AC92))</f>
        <v>895955.6551724138</v>
      </c>
      <c r="AF92" s="3">
        <f t="shared" si="11"/>
        <v>895955.6551724138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22</v>
      </c>
      <c r="C93" s="7"/>
      <c r="D93" s="2" t="e">
        <f t="shared" si="12"/>
        <v>#N/A</v>
      </c>
      <c r="E93" s="2" t="e">
        <f t="shared" si="22"/>
        <v>#N/A</v>
      </c>
      <c r="F93" s="2">
        <v>540473.34837934375</v>
      </c>
      <c r="G93" s="2">
        <f t="shared" si="25"/>
        <v>540473.34837934375</v>
      </c>
      <c r="H93" s="2">
        <f t="shared" si="13"/>
        <v>28545227.620648056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858508.85714285751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548540.31212484837</v>
      </c>
      <c r="Q93" s="2">
        <f t="shared" si="26"/>
        <v>548540.31212484837</v>
      </c>
      <c r="R93" s="2">
        <f t="shared" si="16"/>
        <v>29314180.446578562</v>
      </c>
      <c r="S93" s="2">
        <f t="shared" si="17"/>
        <v>540473.34837934375</v>
      </c>
      <c r="T93" s="2">
        <f t="shared" si="18"/>
        <v>11061.857142857159</v>
      </c>
      <c r="U93" s="2">
        <f t="shared" si="19"/>
        <v>548540.31212484837</v>
      </c>
      <c r="V93" s="2">
        <f t="shared" si="5"/>
        <v>909327.44827586203</v>
      </c>
      <c r="W93" s="2">
        <f t="shared" si="20"/>
        <v>13371.793103448232</v>
      </c>
      <c r="X93" s="2">
        <f t="shared" si="6"/>
        <v>535168.51902140013</v>
      </c>
      <c r="Y93" s="2">
        <f t="shared" si="7"/>
        <v>28404852.998302683</v>
      </c>
      <c r="Z93" s="2" t="str">
        <f t="shared" si="8"/>
        <v>HERE</v>
      </c>
      <c r="AA93" s="2">
        <f>IF(Z93="HERE",Y93,AA92+Graph!$G$1*1000)</f>
        <v>28404852.998302683</v>
      </c>
      <c r="AB93" s="2">
        <f t="shared" si="21"/>
        <v>535168.51902139932</v>
      </c>
      <c r="AC93" s="2">
        <f t="shared" si="9"/>
        <v>909327.44827586203</v>
      </c>
      <c r="AD93" s="3">
        <f t="shared" si="10"/>
        <v>28404852.998302683</v>
      </c>
      <c r="AE93" s="2">
        <f>IF(AE91&gt;=52800000,52800000,IF(AB72=Graph!G$1*1000,AE92+Graph!G$1*1000,AC93))</f>
        <v>909327.44827586203</v>
      </c>
      <c r="AF93" s="3">
        <f t="shared" si="11"/>
        <v>909327.44827586203</v>
      </c>
      <c r="AG93" s="3">
        <f t="shared" si="29"/>
        <v>16259179.476942489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23</v>
      </c>
      <c r="C94" s="7"/>
      <c r="D94" s="2" t="e">
        <f t="shared" si="12"/>
        <v>#N/A</v>
      </c>
      <c r="E94" s="2" t="e">
        <f t="shared" si="22"/>
        <v>#N/A</v>
      </c>
      <c r="F94" s="2">
        <v>544487.66458582878</v>
      </c>
      <c r="G94" s="2">
        <f t="shared" si="25"/>
        <v>544487.66458582878</v>
      </c>
      <c r="H94" s="2">
        <f t="shared" si="13"/>
        <v>29089715.285233885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869570.71428571467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552657.08883553743</v>
      </c>
      <c r="Q94" s="2">
        <f t="shared" si="26"/>
        <v>552657.08883553743</v>
      </c>
      <c r="R94" s="2">
        <f t="shared" si="16"/>
        <v>29866837.5354141</v>
      </c>
      <c r="S94" s="2">
        <f t="shared" si="17"/>
        <v>544487.66458582878</v>
      </c>
      <c r="T94" s="2">
        <f t="shared" si="18"/>
        <v>11061.857142857159</v>
      </c>
      <c r="U94" s="2">
        <f t="shared" si="19"/>
        <v>552657.08883553743</v>
      </c>
      <c r="V94" s="2">
        <f t="shared" si="5"/>
        <v>922699.24137931038</v>
      </c>
      <c r="W94" s="2">
        <f t="shared" si="20"/>
        <v>13371.793103448348</v>
      </c>
      <c r="X94" s="2">
        <f t="shared" si="6"/>
        <v>539285.29573208909</v>
      </c>
      <c r="Y94" s="2">
        <f t="shared" si="7"/>
        <v>28944138.294034772</v>
      </c>
      <c r="Z94" s="2" t="str">
        <f t="shared" si="8"/>
        <v>HERE</v>
      </c>
      <c r="AA94" s="2">
        <f>IF(Z94="HERE",Y94,AA93+Graph!$G$1*1000)</f>
        <v>28944138.294034772</v>
      </c>
      <c r="AB94" s="2">
        <f t="shared" si="21"/>
        <v>539285.29573208839</v>
      </c>
      <c r="AC94" s="2">
        <f t="shared" si="9"/>
        <v>922699.24137931038</v>
      </c>
      <c r="AD94" s="3">
        <f t="shared" si="10"/>
        <v>28944138.294034772</v>
      </c>
      <c r="AE94" s="2">
        <f>IF(AE92&gt;=52800000,52800000,IF(AB73=Graph!G$1*1000,AE93+Graph!G$1*1000,AC94))</f>
        <v>922699.24137931038</v>
      </c>
      <c r="AF94" s="3">
        <f t="shared" si="11"/>
        <v>922699.24137931038</v>
      </c>
      <c r="AG94" s="3">
        <f t="shared" si="29"/>
        <v>16667397.752924599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24</v>
      </c>
      <c r="C95" s="7"/>
      <c r="D95" s="2" t="e">
        <f t="shared" si="12"/>
        <v>#N/A</v>
      </c>
      <c r="E95" s="2" t="e">
        <f t="shared" si="22"/>
        <v>#N/A</v>
      </c>
      <c r="F95" s="2">
        <v>548501.98079231381</v>
      </c>
      <c r="G95" s="2">
        <f t="shared" si="25"/>
        <v>548501.98079231381</v>
      </c>
      <c r="H95" s="2">
        <f t="shared" si="13"/>
        <v>29638217.266026199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880632.57142857183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556773.8655462265</v>
      </c>
      <c r="Q95" s="2">
        <f t="shared" si="26"/>
        <v>556773.8655462265</v>
      </c>
      <c r="R95" s="2">
        <f t="shared" si="16"/>
        <v>30423611.400960326</v>
      </c>
      <c r="S95" s="2">
        <f t="shared" si="17"/>
        <v>548501.98079231381</v>
      </c>
      <c r="T95" s="2">
        <f t="shared" si="18"/>
        <v>11061.857142857159</v>
      </c>
      <c r="U95" s="2">
        <f t="shared" si="19"/>
        <v>556773.8655462265</v>
      </c>
      <c r="V95" s="2">
        <f t="shared" si="5"/>
        <v>936071.03448275861</v>
      </c>
      <c r="W95" s="2">
        <f t="shared" si="20"/>
        <v>13371.793103448232</v>
      </c>
      <c r="X95" s="2">
        <f t="shared" si="6"/>
        <v>543402.07244277827</v>
      </c>
      <c r="Y95" s="2">
        <f t="shared" ref="Y95:Y158" si="30">IF(COUNT($C96)=0,IF(COUNT($C95)=1,C95,SUM(Y94+X95)),C95)</f>
        <v>29487540.366477549</v>
      </c>
      <c r="Z95" s="2" t="str">
        <f t="shared" si="8"/>
        <v>HERE</v>
      </c>
      <c r="AA95" s="2">
        <f>IF(Z95="HERE",Y95,AA94+Graph!$G$1*1000)</f>
        <v>29487540.366477549</v>
      </c>
      <c r="AB95" s="2">
        <f t="shared" si="21"/>
        <v>543402.07244277745</v>
      </c>
      <c r="AC95" s="2">
        <f t="shared" ref="AC95:AC158" si="31">IF(Z96="HERE",V95,AC94)</f>
        <v>936071.03448275861</v>
      </c>
      <c r="AD95" s="3">
        <f t="shared" si="10"/>
        <v>29487540.366477549</v>
      </c>
      <c r="AE95" s="2">
        <f>IF(AE93&gt;=52800000,52800000,IF(AB74=Graph!G$1*1000,AE94+Graph!G$1*1000,AC95))</f>
        <v>936071.03448275861</v>
      </c>
      <c r="AF95" s="3">
        <f t="shared" si="11"/>
        <v>936071.03448275861</v>
      </c>
      <c r="AG95" s="3">
        <f t="shared" si="29"/>
        <v>17079321.127946328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25</v>
      </c>
      <c r="C96" s="7"/>
      <c r="D96" s="2" t="e">
        <f t="shared" si="12"/>
        <v>#N/A</v>
      </c>
      <c r="E96" s="2" t="e">
        <f t="shared" si="22"/>
        <v>#N/A</v>
      </c>
      <c r="F96" s="2">
        <v>552516.29699879885</v>
      </c>
      <c r="G96" s="2">
        <f t="shared" si="25"/>
        <v>552516.29699879885</v>
      </c>
      <c r="H96" s="2">
        <f t="shared" ref="H96:H159" si="32">IF(COUNT($C97)=0,IF(COUNT($C96)=1,C96,SUM(H95+G96)),C96)</f>
        <v>30190733.563024998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891694.42857142899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560890.64225688577</v>
      </c>
      <c r="Q96" s="2">
        <f t="shared" si="26"/>
        <v>560890.64225688577</v>
      </c>
      <c r="R96" s="2">
        <f t="shared" ref="R96:R159" si="33">IF(COUNT($C97)=0,IF(COUNT($C96)=1,M96,SUM(R95+Q96)),M96)</f>
        <v>30984502.043217212</v>
      </c>
      <c r="S96" s="2">
        <f t="shared" si="17"/>
        <v>552516.29699879885</v>
      </c>
      <c r="T96" s="2">
        <f t="shared" si="18"/>
        <v>11061.857142857159</v>
      </c>
      <c r="U96" s="2">
        <f t="shared" si="19"/>
        <v>560890.64225688577</v>
      </c>
      <c r="V96" s="2">
        <f t="shared" si="5"/>
        <v>949442.82758620684</v>
      </c>
      <c r="W96" s="2">
        <f t="shared" si="20"/>
        <v>13371.793103448232</v>
      </c>
      <c r="X96" s="2">
        <f t="shared" si="6"/>
        <v>547518.84915343754</v>
      </c>
      <c r="Y96" s="2">
        <f t="shared" si="30"/>
        <v>30035059.215630986</v>
      </c>
      <c r="Z96" s="2" t="str">
        <f t="shared" si="8"/>
        <v>HERE</v>
      </c>
      <c r="AA96" s="2">
        <f>IF(Z96="HERE",Y96,AA95+Graph!$G$1*1000)</f>
        <v>30035059.215630986</v>
      </c>
      <c r="AB96" s="2">
        <f t="shared" si="21"/>
        <v>547518.84915343672</v>
      </c>
      <c r="AC96" s="2">
        <f t="shared" si="31"/>
        <v>949442.82758620684</v>
      </c>
      <c r="AD96" s="3">
        <f t="shared" si="10"/>
        <v>30035059.215630986</v>
      </c>
      <c r="AE96" s="2">
        <f>IF(AE94&gt;=52800000,52800000,IF(AB75=Graph!G$1*1000,AE95+Graph!G$1*1000,AC96))</f>
        <v>949442.82758620684</v>
      </c>
      <c r="AF96" s="3">
        <f t="shared" si="11"/>
        <v>949442.82758620684</v>
      </c>
      <c r="AG96" s="3">
        <f t="shared" si="29"/>
        <v>17494949.60200768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26</v>
      </c>
      <c r="C97" s="7"/>
      <c r="D97" s="2" t="e">
        <f t="shared" si="12"/>
        <v>#N/A</v>
      </c>
      <c r="E97" s="2" t="e">
        <f t="shared" si="22"/>
        <v>#N/A</v>
      </c>
      <c r="F97" s="2">
        <v>556530.61320528388</v>
      </c>
      <c r="G97" s="2">
        <f t="shared" si="25"/>
        <v>556530.61320528388</v>
      </c>
      <c r="H97" s="2">
        <f t="shared" si="32"/>
        <v>30747264.176230282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902756.28571428615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565007.41896757483</v>
      </c>
      <c r="Q97" s="2">
        <f t="shared" si="26"/>
        <v>565007.41896757483</v>
      </c>
      <c r="R97" s="2">
        <f t="shared" si="33"/>
        <v>31549509.462184787</v>
      </c>
      <c r="S97" s="2">
        <f t="shared" si="17"/>
        <v>556530.61320528388</v>
      </c>
      <c r="T97" s="2">
        <f t="shared" si="18"/>
        <v>11061.857142857159</v>
      </c>
      <c r="U97" s="2">
        <f t="shared" si="19"/>
        <v>565007.41896757483</v>
      </c>
      <c r="V97" s="2">
        <f t="shared" si="5"/>
        <v>962814.62068965519</v>
      </c>
      <c r="W97" s="2">
        <f t="shared" si="20"/>
        <v>13371.793103448348</v>
      </c>
      <c r="X97" s="2">
        <f t="shared" si="6"/>
        <v>551635.62586412649</v>
      </c>
      <c r="Y97" s="2">
        <f t="shared" si="30"/>
        <v>30586694.841495112</v>
      </c>
      <c r="Z97" s="2" t="str">
        <f t="shared" si="8"/>
        <v>HERE</v>
      </c>
      <c r="AA97" s="2">
        <f>IF(Z97="HERE",Y97,AA96+Graph!$G$1*1000)</f>
        <v>30586694.841495112</v>
      </c>
      <c r="AB97" s="2">
        <f t="shared" si="21"/>
        <v>551635.62586412579</v>
      </c>
      <c r="AC97" s="2">
        <f t="shared" si="31"/>
        <v>962814.62068965519</v>
      </c>
      <c r="AD97" s="3">
        <f t="shared" si="10"/>
        <v>30586694.841495112</v>
      </c>
      <c r="AE97" s="2">
        <f>IF(AE95&gt;=52800000,52800000,IF(AB76=Graph!G$1*1000,AE96+Graph!G$1*1000,AC97))</f>
        <v>962814.62068965519</v>
      </c>
      <c r="AF97" s="3">
        <f t="shared" si="11"/>
        <v>962814.62068965519</v>
      </c>
      <c r="AG97" s="3">
        <f t="shared" si="29"/>
        <v>17914283.175108649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27</v>
      </c>
      <c r="C98" s="7"/>
      <c r="D98" s="2" t="e">
        <f t="shared" si="12"/>
        <v>#N/A</v>
      </c>
      <c r="E98" s="2" t="e">
        <f t="shared" si="22"/>
        <v>#N/A</v>
      </c>
      <c r="F98" s="2">
        <v>560544.92941176891</v>
      </c>
      <c r="G98" s="2">
        <f t="shared" si="25"/>
        <v>560544.92941176891</v>
      </c>
      <c r="H98" s="2">
        <f t="shared" si="32"/>
        <v>31307809.105642051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913818.14285714331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569124.1956782639</v>
      </c>
      <c r="Q98" s="2">
        <f t="shared" si="26"/>
        <v>569124.1956782639</v>
      </c>
      <c r="R98" s="2">
        <f t="shared" si="33"/>
        <v>32118633.657863051</v>
      </c>
      <c r="S98" s="2">
        <f t="shared" si="17"/>
        <v>560544.92941176891</v>
      </c>
      <c r="T98" s="2">
        <f t="shared" si="18"/>
        <v>11061.857142857159</v>
      </c>
      <c r="U98" s="2">
        <f t="shared" si="19"/>
        <v>569124.1956782639</v>
      </c>
      <c r="V98" s="2">
        <f t="shared" si="5"/>
        <v>976186.41379310342</v>
      </c>
      <c r="W98" s="2">
        <f t="shared" si="20"/>
        <v>13371.793103448232</v>
      </c>
      <c r="X98" s="2">
        <f t="shared" si="6"/>
        <v>555752.40257481567</v>
      </c>
      <c r="Y98" s="2">
        <f t="shared" si="30"/>
        <v>31142447.244069926</v>
      </c>
      <c r="Z98" s="2" t="str">
        <f t="shared" si="8"/>
        <v>HERE</v>
      </c>
      <c r="AA98" s="2">
        <f>IF(Z98="HERE",Y98,AA97+Graph!$G$1*1000)</f>
        <v>31142447.244069926</v>
      </c>
      <c r="AB98" s="2">
        <f t="shared" si="21"/>
        <v>555752.40257481486</v>
      </c>
      <c r="AC98" s="2">
        <f t="shared" si="31"/>
        <v>976186.41379310342</v>
      </c>
      <c r="AD98" s="3">
        <f t="shared" si="10"/>
        <v>31142447.244069926</v>
      </c>
      <c r="AE98" s="2">
        <f>IF(AE96&gt;=52800000,52800000,IF(AB77=Graph!G$1*1000,AE97+Graph!G$1*1000,AC98))</f>
        <v>976186.41379310342</v>
      </c>
      <c r="AF98" s="3">
        <f t="shared" si="11"/>
        <v>976186.41379310342</v>
      </c>
      <c r="AG98" s="3">
        <f t="shared" si="29"/>
        <v>18337321.847249236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28</v>
      </c>
      <c r="C99" s="7"/>
      <c r="D99" s="2" t="e">
        <f t="shared" si="12"/>
        <v>#N/A</v>
      </c>
      <c r="E99" s="2" t="e">
        <f t="shared" si="22"/>
        <v>#N/A</v>
      </c>
      <c r="F99" s="2">
        <v>564559.24561822414</v>
      </c>
      <c r="G99" s="2">
        <f t="shared" si="25"/>
        <v>564559.24561822414</v>
      </c>
      <c r="H99" s="2">
        <f t="shared" si="32"/>
        <v>31872368.351260275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924880.00000000047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573240.97238895297</v>
      </c>
      <c r="Q99" s="2">
        <f t="shared" si="26"/>
        <v>573240.97238895297</v>
      </c>
      <c r="R99" s="2">
        <f t="shared" si="33"/>
        <v>32691874.630252004</v>
      </c>
      <c r="S99" s="2">
        <f t="shared" si="17"/>
        <v>564559.24561822414</v>
      </c>
      <c r="T99" s="2">
        <f t="shared" si="18"/>
        <v>11061.857142857159</v>
      </c>
      <c r="U99" s="2">
        <f t="shared" si="19"/>
        <v>573240.97238895297</v>
      </c>
      <c r="V99" s="2">
        <f t="shared" si="5"/>
        <v>989558.20689655165</v>
      </c>
      <c r="W99" s="2">
        <f t="shared" si="20"/>
        <v>13371.793103448232</v>
      </c>
      <c r="X99" s="2">
        <f t="shared" si="6"/>
        <v>559869.17928550474</v>
      </c>
      <c r="Y99" s="2">
        <f t="shared" si="30"/>
        <v>31702316.42335543</v>
      </c>
      <c r="Z99" s="2" t="str">
        <f t="shared" si="8"/>
        <v>HERE</v>
      </c>
      <c r="AA99" s="2">
        <f>IF(Z99="HERE",Y99,AA98+Graph!$G$1*1000)</f>
        <v>31702316.42335543</v>
      </c>
      <c r="AB99" s="2">
        <f t="shared" si="21"/>
        <v>559869.17928550392</v>
      </c>
      <c r="AC99" s="2">
        <f t="shared" si="31"/>
        <v>989558.20689655165</v>
      </c>
      <c r="AD99" s="3">
        <f t="shared" si="10"/>
        <v>31702316.42335543</v>
      </c>
      <c r="AE99" s="2">
        <f>IF(AE97&gt;=52800000,52800000,IF(AB78=Graph!G$1*1000,AE98+Graph!G$1*1000,AC99))</f>
        <v>989558.20689655165</v>
      </c>
      <c r="AF99" s="3">
        <f t="shared" si="11"/>
        <v>989558.20689655165</v>
      </c>
      <c r="AG99" s="3">
        <f t="shared" si="29"/>
        <v>18764065.618429419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29</v>
      </c>
      <c r="C100" s="14"/>
      <c r="D100" s="13" t="e">
        <f t="shared" si="12"/>
        <v>#N/A</v>
      </c>
      <c r="E100" s="13" t="e">
        <f t="shared" si="22"/>
        <v>#N/A</v>
      </c>
      <c r="F100" s="13">
        <v>568573.56182470918</v>
      </c>
      <c r="G100" s="2">
        <f t="shared" si="25"/>
        <v>568573.56182470918</v>
      </c>
      <c r="H100" s="13">
        <f t="shared" si="32"/>
        <v>32440941.913084984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935941.85714285763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577357.74909964204</v>
      </c>
      <c r="Q100" s="2">
        <f t="shared" si="26"/>
        <v>577357.74909964204</v>
      </c>
      <c r="R100" s="13">
        <f t="shared" si="33"/>
        <v>33269232.379351646</v>
      </c>
      <c r="S100" s="13">
        <f t="shared" si="17"/>
        <v>568573.56182470918</v>
      </c>
      <c r="T100" s="13">
        <f t="shared" si="18"/>
        <v>11061.857142857159</v>
      </c>
      <c r="U100" s="13">
        <f t="shared" si="19"/>
        <v>577357.74909964204</v>
      </c>
      <c r="V100" s="13">
        <f t="shared" si="5"/>
        <v>1002930</v>
      </c>
      <c r="W100" s="13">
        <f t="shared" si="20"/>
        <v>13371.793103448348</v>
      </c>
      <c r="X100" s="13">
        <f t="shared" si="6"/>
        <v>563985.95599619369</v>
      </c>
      <c r="Y100" s="2">
        <f t="shared" si="30"/>
        <v>32266302.379351623</v>
      </c>
      <c r="Z100" s="2" t="str">
        <f t="shared" si="8"/>
        <v>HERE</v>
      </c>
      <c r="AA100" s="2">
        <f>IF(Z100="HERE",Y100,AA99+Graph!$G$1*1000)</f>
        <v>32266302.379351623</v>
      </c>
      <c r="AB100" s="2">
        <f t="shared" si="21"/>
        <v>563985.95599619299</v>
      </c>
      <c r="AC100" s="2">
        <f t="shared" si="31"/>
        <v>1002930</v>
      </c>
      <c r="AD100" s="3">
        <f t="shared" si="10"/>
        <v>32266302.379351623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19194514.488649223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30</v>
      </c>
      <c r="C101" s="7"/>
      <c r="D101" s="2" t="e">
        <f t="shared" si="12"/>
        <v>#N/A</v>
      </c>
      <c r="E101" s="2" t="e">
        <f t="shared" si="22"/>
        <v>#N/A</v>
      </c>
      <c r="F101" s="2">
        <v>572587.87803119421</v>
      </c>
      <c r="G101" s="2">
        <f t="shared" si="25"/>
        <v>572587.87803119421</v>
      </c>
      <c r="H101" s="2">
        <f t="shared" si="32"/>
        <v>33013529.791116178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947003.71428571478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581474.52581033111</v>
      </c>
      <c r="Q101" s="2">
        <f t="shared" si="26"/>
        <v>581474.52581033111</v>
      </c>
      <c r="R101" s="2">
        <f t="shared" si="33"/>
        <v>33850706.905161977</v>
      </c>
      <c r="S101" s="2">
        <f t="shared" si="17"/>
        <v>572587.87803119421</v>
      </c>
      <c r="T101" s="2">
        <f t="shared" si="18"/>
        <v>11061.857142857159</v>
      </c>
      <c r="U101" s="2">
        <f t="shared" si="19"/>
        <v>581474.52581033111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528036.81152461679</v>
      </c>
      <c r="Y101" s="2">
        <f t="shared" si="30"/>
        <v>32794339.190876242</v>
      </c>
      <c r="Z101" s="2" t="str">
        <f t="shared" si="8"/>
        <v>HERE</v>
      </c>
      <c r="AA101" s="2">
        <f>IF(Z101="HERE",Y101,AA100+Graph!$G$1*1000)</f>
        <v>32794339.190876242</v>
      </c>
      <c r="AB101" s="2">
        <f t="shared" si="21"/>
        <v>528036.81152461842</v>
      </c>
      <c r="AC101" s="2">
        <f t="shared" si="31"/>
        <v>1056367.7142857143</v>
      </c>
      <c r="AD101" s="3">
        <f t="shared" si="10"/>
        <v>32794339.190876242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19628668.457908645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31</v>
      </c>
      <c r="C102" s="7"/>
      <c r="D102" s="2" t="e">
        <f t="shared" si="12"/>
        <v>#N/A</v>
      </c>
      <c r="E102" s="2" t="e">
        <f t="shared" si="22"/>
        <v>#N/A</v>
      </c>
      <c r="F102" s="2">
        <v>576602.19423767924</v>
      </c>
      <c r="G102" s="2">
        <f t="shared" ref="G102:G165" si="35">IF(F102&gt;750000,$AK$31*1000,F102)</f>
        <v>576602.19423767924</v>
      </c>
      <c r="H102" s="2">
        <f t="shared" si="32"/>
        <v>33590131.985353857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958065.57142857194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585591.30252102017</v>
      </c>
      <c r="Q102" s="2">
        <f t="shared" ref="Q102:Q165" si="36">IF(P102&gt;750000,750000,P102)</f>
        <v>585591.30252102017</v>
      </c>
      <c r="R102" s="2">
        <f t="shared" si="33"/>
        <v>34436298.207682997</v>
      </c>
      <c r="S102" s="2">
        <f t="shared" si="17"/>
        <v>576602.19423767924</v>
      </c>
      <c r="T102" s="2">
        <f t="shared" si="18"/>
        <v>11061.857142857159</v>
      </c>
      <c r="U102" s="2">
        <f t="shared" si="19"/>
        <v>585591.30252102017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532153.58823530586</v>
      </c>
      <c r="Y102" s="2">
        <f t="shared" si="30"/>
        <v>33326492.779111549</v>
      </c>
      <c r="Z102" s="2" t="str">
        <f t="shared" si="8"/>
        <v>HERE</v>
      </c>
      <c r="AA102" s="2">
        <f>IF(Z102="HERE",Y102,AA101+Graph!$G$1*1000)</f>
        <v>33326492.779111549</v>
      </c>
      <c r="AB102" s="2">
        <f t="shared" si="21"/>
        <v>532153.58823530748</v>
      </c>
      <c r="AC102" s="2">
        <f t="shared" si="31"/>
        <v>1109805.4285714286</v>
      </c>
      <c r="AD102" s="3">
        <f t="shared" si="10"/>
        <v>33326492.779111549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20066527.526207689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32</v>
      </c>
      <c r="C103" s="7"/>
      <c r="D103" s="2" t="e">
        <f t="shared" si="12"/>
        <v>#N/A</v>
      </c>
      <c r="E103" s="2" t="e">
        <f t="shared" si="22"/>
        <v>#N/A</v>
      </c>
      <c r="F103" s="2">
        <v>580616.51044416428</v>
      </c>
      <c r="G103" s="2">
        <f t="shared" si="35"/>
        <v>580616.51044416428</v>
      </c>
      <c r="H103" s="2">
        <f t="shared" si="32"/>
        <v>34170748.495798022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969127.4285714291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589708.07923167944</v>
      </c>
      <c r="Q103" s="2">
        <f t="shared" si="36"/>
        <v>589708.07923167944</v>
      </c>
      <c r="R103" s="2">
        <f t="shared" si="33"/>
        <v>35026006.286914676</v>
      </c>
      <c r="S103" s="2">
        <f t="shared" si="17"/>
        <v>580616.51044416428</v>
      </c>
      <c r="T103" s="2">
        <f t="shared" si="18"/>
        <v>11061.857142857159</v>
      </c>
      <c r="U103" s="2">
        <f t="shared" si="19"/>
        <v>589708.07923167944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536270.36494596535</v>
      </c>
      <c r="Y103" s="2">
        <f t="shared" si="30"/>
        <v>33862763.144057512</v>
      </c>
      <c r="Z103" s="2" t="str">
        <f t="shared" si="8"/>
        <v>HERE</v>
      </c>
      <c r="AA103" s="2">
        <f>IF(Z103="HERE",Y103,AA102+Graph!$G$1*1000)</f>
        <v>33862763.144057512</v>
      </c>
      <c r="AB103" s="2">
        <f t="shared" si="21"/>
        <v>536270.36494596303</v>
      </c>
      <c r="AC103" s="2">
        <f t="shared" si="31"/>
        <v>1163243.1428571427</v>
      </c>
      <c r="AD103" s="3">
        <f t="shared" si="10"/>
        <v>33862763.144057512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20508091.693546351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33</v>
      </c>
      <c r="C104" s="7"/>
      <c r="D104" s="2" t="e">
        <f t="shared" si="12"/>
        <v>#N/A</v>
      </c>
      <c r="E104" s="2" t="e">
        <f t="shared" si="22"/>
        <v>#N/A</v>
      </c>
      <c r="F104" s="2">
        <v>584630.82665064931</v>
      </c>
      <c r="G104" s="2">
        <f t="shared" si="35"/>
        <v>584630.82665064931</v>
      </c>
      <c r="H104" s="2">
        <f t="shared" si="32"/>
        <v>34755379.322448671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980189.28571428626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593824.85594236851</v>
      </c>
      <c r="Q104" s="2">
        <f t="shared" si="36"/>
        <v>593824.85594236851</v>
      </c>
      <c r="R104" s="2">
        <f t="shared" si="33"/>
        <v>35619831.142857045</v>
      </c>
      <c r="S104" s="2">
        <f t="shared" si="17"/>
        <v>584630.82665064931</v>
      </c>
      <c r="T104" s="2">
        <f t="shared" si="18"/>
        <v>11061.857142857159</v>
      </c>
      <c r="U104" s="2">
        <f t="shared" si="19"/>
        <v>593824.85594236851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540387.14165665419</v>
      </c>
      <c r="Y104" s="2">
        <f t="shared" si="30"/>
        <v>34403150.285714164</v>
      </c>
      <c r="Z104" s="2" t="str">
        <f t="shared" si="8"/>
        <v>HERE</v>
      </c>
      <c r="AA104" s="2">
        <f>IF(Z104="HERE",Y104,AA103+Graph!$G$1*1000)</f>
        <v>34403150.285714164</v>
      </c>
      <c r="AB104" s="2">
        <f t="shared" si="21"/>
        <v>540387.14165665209</v>
      </c>
      <c r="AC104" s="2">
        <f t="shared" si="31"/>
        <v>1216680.857142857</v>
      </c>
      <c r="AD104" s="3">
        <f t="shared" si="10"/>
        <v>34403150.285714164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20953360.959924635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34</v>
      </c>
      <c r="C105" s="7"/>
      <c r="D105" s="2" t="e">
        <f t="shared" si="12"/>
        <v>#N/A</v>
      </c>
      <c r="E105" s="2" t="e">
        <f t="shared" si="22"/>
        <v>#N/A</v>
      </c>
      <c r="F105" s="2">
        <v>588645.14285713434</v>
      </c>
      <c r="G105" s="2">
        <f t="shared" si="35"/>
        <v>588645.14285713434</v>
      </c>
      <c r="H105" s="2">
        <f t="shared" si="32"/>
        <v>35344024.465305805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991251.14285714342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597941.63265305758</v>
      </c>
      <c r="Q105" s="2">
        <f t="shared" si="36"/>
        <v>597941.63265305758</v>
      </c>
      <c r="R105" s="2">
        <f t="shared" si="33"/>
        <v>36217772.775510103</v>
      </c>
      <c r="S105" s="2">
        <f t="shared" si="17"/>
        <v>588645.14285713434</v>
      </c>
      <c r="T105" s="2">
        <f t="shared" si="18"/>
        <v>11061.857142857159</v>
      </c>
      <c r="U105" s="2">
        <f t="shared" si="19"/>
        <v>597941.63265305758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544503.91836734326</v>
      </c>
      <c r="Y105" s="2">
        <f t="shared" si="30"/>
        <v>34947654.204081506</v>
      </c>
      <c r="Z105" s="2" t="str">
        <f t="shared" si="8"/>
        <v>HERE</v>
      </c>
      <c r="AA105" s="2">
        <f>IF(Z105="HERE",Y105,AA104+Graph!$G$1*1000)</f>
        <v>34947654.204081506</v>
      </c>
      <c r="AB105" s="2">
        <f t="shared" si="21"/>
        <v>544503.91836734116</v>
      </c>
      <c r="AC105" s="2">
        <f t="shared" si="31"/>
        <v>1270118.5714285714</v>
      </c>
      <c r="AD105" s="3">
        <f t="shared" si="10"/>
        <v>34947654.204081506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21402335.325342517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35</v>
      </c>
      <c r="C106" s="7"/>
      <c r="D106" s="2" t="e">
        <f t="shared" si="12"/>
        <v>#N/A</v>
      </c>
      <c r="E106" s="2" t="e">
        <f t="shared" si="22"/>
        <v>#N/A</v>
      </c>
      <c r="F106" s="2">
        <v>592659.45906361938</v>
      </c>
      <c r="G106" s="2">
        <f t="shared" si="35"/>
        <v>592659.45906361938</v>
      </c>
      <c r="H106" s="2">
        <f t="shared" si="32"/>
        <v>35936683.924369425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1002313.0000000006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602058.40936374664</v>
      </c>
      <c r="Q106" s="2">
        <f t="shared" si="36"/>
        <v>602058.40936374664</v>
      </c>
      <c r="R106" s="2">
        <f t="shared" si="33"/>
        <v>36819831.184873849</v>
      </c>
      <c r="S106" s="2">
        <f t="shared" si="17"/>
        <v>592659.45906361938</v>
      </c>
      <c r="T106" s="2">
        <f t="shared" si="18"/>
        <v>11061.857142857159</v>
      </c>
      <c r="U106" s="2">
        <f t="shared" si="19"/>
        <v>602058.40936374664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548620.69507803232</v>
      </c>
      <c r="Y106" s="2">
        <f t="shared" si="30"/>
        <v>35496274.899159536</v>
      </c>
      <c r="Z106" s="2" t="str">
        <f t="shared" si="8"/>
        <v>HERE</v>
      </c>
      <c r="AA106" s="2">
        <f>IF(Z106="HERE",Y106,AA105+Graph!$G$1*1000)</f>
        <v>35496274.899159536</v>
      </c>
      <c r="AB106" s="2">
        <f t="shared" si="21"/>
        <v>548620.69507803023</v>
      </c>
      <c r="AC106" s="2">
        <f t="shared" si="31"/>
        <v>1323556.2857142857</v>
      </c>
      <c r="AD106" s="3">
        <f t="shared" si="10"/>
        <v>35496274.899159536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21855014.789800014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36</v>
      </c>
      <c r="C107" s="7"/>
      <c r="D107" s="2" t="e">
        <f t="shared" si="12"/>
        <v>#N/A</v>
      </c>
      <c r="E107" s="2" t="e">
        <f t="shared" si="22"/>
        <v>#N/A</v>
      </c>
      <c r="F107" s="2">
        <v>596673.77527010441</v>
      </c>
      <c r="G107" s="2">
        <f t="shared" si="35"/>
        <v>596673.77527010441</v>
      </c>
      <c r="H107" s="2">
        <f t="shared" si="32"/>
        <v>36533357.699639529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1013374.8571428577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606175.18607443571</v>
      </c>
      <c r="Q107" s="2">
        <f t="shared" si="36"/>
        <v>606175.18607443571</v>
      </c>
      <c r="R107" s="2">
        <f t="shared" si="33"/>
        <v>37426006.370948285</v>
      </c>
      <c r="S107" s="2">
        <f t="shared" si="17"/>
        <v>596673.77527010441</v>
      </c>
      <c r="T107" s="2">
        <f t="shared" si="18"/>
        <v>11061.857142857159</v>
      </c>
      <c r="U107" s="2">
        <f t="shared" si="19"/>
        <v>606175.18607443571</v>
      </c>
      <c r="V107" s="2">
        <f t="shared" si="34"/>
        <v>1376994</v>
      </c>
      <c r="W107" s="2">
        <f t="shared" si="20"/>
        <v>53437.714285714319</v>
      </c>
      <c r="X107" s="2">
        <f t="shared" si="6"/>
        <v>552737.47178872139</v>
      </c>
      <c r="Y107" s="2">
        <f t="shared" si="30"/>
        <v>36049012.370948255</v>
      </c>
      <c r="Z107" s="2" t="str">
        <f t="shared" si="8"/>
        <v>HERE</v>
      </c>
      <c r="AA107" s="2">
        <f>IF(Z107="HERE",Y107,AA106+Graph!$G$1*1000)</f>
        <v>36049012.370948255</v>
      </c>
      <c r="AB107" s="2">
        <f t="shared" si="21"/>
        <v>552737.4717887193</v>
      </c>
      <c r="AC107" s="2">
        <f t="shared" si="31"/>
        <v>1376994</v>
      </c>
      <c r="AD107" s="3">
        <f t="shared" si="10"/>
        <v>36049012.370948255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22311399.353297129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37</v>
      </c>
      <c r="C108" s="7"/>
      <c r="D108" s="2" t="e">
        <f t="shared" si="12"/>
        <v>#N/A</v>
      </c>
      <c r="E108" s="2" t="e">
        <f t="shared" si="22"/>
        <v>#N/A</v>
      </c>
      <c r="F108" s="2">
        <v>600688.09147658944</v>
      </c>
      <c r="G108" s="2">
        <f t="shared" si="35"/>
        <v>600688.09147658944</v>
      </c>
      <c r="H108" s="2">
        <f t="shared" si="32"/>
        <v>37134045.791116118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1024436.7142857149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610291.96278512478</v>
      </c>
      <c r="Q108" s="2">
        <f t="shared" si="36"/>
        <v>610291.96278512478</v>
      </c>
      <c r="R108" s="2">
        <f t="shared" si="33"/>
        <v>38036298.33373341</v>
      </c>
      <c r="S108" s="2">
        <f t="shared" si="17"/>
        <v>600688.09147658944</v>
      </c>
      <c r="T108" s="2">
        <f t="shared" si="18"/>
        <v>11061.857142857159</v>
      </c>
      <c r="U108" s="2">
        <f t="shared" si="19"/>
        <v>610291.96278512478</v>
      </c>
      <c r="V108" s="2">
        <f t="shared" si="34"/>
        <v>1508825.75</v>
      </c>
      <c r="W108" s="2">
        <f t="shared" si="20"/>
        <v>131831.75</v>
      </c>
      <c r="X108" s="2">
        <f t="shared" si="6"/>
        <v>478460.21278512478</v>
      </c>
      <c r="Y108" s="2">
        <f t="shared" si="30"/>
        <v>36527472.58373338</v>
      </c>
      <c r="Z108" s="2" t="str">
        <f t="shared" si="8"/>
        <v>HERE</v>
      </c>
      <c r="AA108" s="2">
        <f>IF(Z108="HERE",Y108,AA107+Graph!$G$1*1000)</f>
        <v>36527472.58373338</v>
      </c>
      <c r="AB108" s="2">
        <f t="shared" si="21"/>
        <v>478460.21278512478</v>
      </c>
      <c r="AC108" s="2">
        <f t="shared" si="31"/>
        <v>1508825.75</v>
      </c>
      <c r="AD108" s="3">
        <f t="shared" si="10"/>
        <v>36527472.58373338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22771489.015833866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38</v>
      </c>
      <c r="C109" s="7"/>
      <c r="D109" s="2" t="e">
        <f t="shared" si="12"/>
        <v>#N/A</v>
      </c>
      <c r="E109" s="2" t="e">
        <f t="shared" si="22"/>
        <v>#N/A</v>
      </c>
      <c r="F109" s="2">
        <v>604702.40768307447</v>
      </c>
      <c r="G109" s="2">
        <f t="shared" si="35"/>
        <v>604702.40768307447</v>
      </c>
      <c r="H109" s="2">
        <f t="shared" si="32"/>
        <v>37738748.198799193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1035498.5714285721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614408.73949578404</v>
      </c>
      <c r="Q109" s="2">
        <f t="shared" si="36"/>
        <v>614408.73949578404</v>
      </c>
      <c r="R109" s="2">
        <f t="shared" si="33"/>
        <v>38650707.073229194</v>
      </c>
      <c r="S109" s="2">
        <f t="shared" si="17"/>
        <v>604702.40768307447</v>
      </c>
      <c r="T109" s="2">
        <f t="shared" si="18"/>
        <v>11061.857142857159</v>
      </c>
      <c r="U109" s="2">
        <f t="shared" si="19"/>
        <v>614408.73949578404</v>
      </c>
      <c r="V109" s="2">
        <f t="shared" si="34"/>
        <v>1640657.5</v>
      </c>
      <c r="W109" s="2">
        <f t="shared" si="20"/>
        <v>131831.75</v>
      </c>
      <c r="X109" s="2">
        <f t="shared" si="6"/>
        <v>482576.98949578404</v>
      </c>
      <c r="Y109" s="2">
        <f t="shared" si="30"/>
        <v>37010049.573229164</v>
      </c>
      <c r="Z109" s="2" t="str">
        <f t="shared" si="8"/>
        <v>HERE</v>
      </c>
      <c r="AA109" s="2">
        <f>IF(Z109="HERE",Y109,AA108+Graph!$G$1*1000)</f>
        <v>37010049.573229164</v>
      </c>
      <c r="AB109" s="2">
        <f t="shared" si="21"/>
        <v>482576.98949578404</v>
      </c>
      <c r="AC109" s="2">
        <f t="shared" si="31"/>
        <v>1640657.5</v>
      </c>
      <c r="AD109" s="3">
        <f t="shared" si="10"/>
        <v>37010049.573229164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23235283.777410224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39</v>
      </c>
      <c r="C110" s="7"/>
      <c r="D110" s="2" t="e">
        <f t="shared" si="12"/>
        <v>#N/A</v>
      </c>
      <c r="E110" s="2" t="e">
        <f t="shared" si="22"/>
        <v>#N/A</v>
      </c>
      <c r="F110" s="2">
        <v>608716.72388955951</v>
      </c>
      <c r="G110" s="2">
        <f t="shared" si="35"/>
        <v>608716.72388955951</v>
      </c>
      <c r="H110" s="2">
        <f t="shared" si="32"/>
        <v>38347464.922688752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1046560.4285714292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618525.51620647311</v>
      </c>
      <c r="Q110" s="2">
        <f t="shared" si="36"/>
        <v>618525.51620647311</v>
      </c>
      <c r="R110" s="2">
        <f t="shared" si="33"/>
        <v>39269232.589435667</v>
      </c>
      <c r="S110" s="2">
        <f t="shared" si="17"/>
        <v>608716.72388955951</v>
      </c>
      <c r="T110" s="2">
        <f t="shared" si="18"/>
        <v>11061.857142857159</v>
      </c>
      <c r="U110" s="2">
        <f t="shared" si="19"/>
        <v>618525.51620647311</v>
      </c>
      <c r="V110" s="2">
        <f t="shared" si="34"/>
        <v>1772489.25</v>
      </c>
      <c r="W110" s="2">
        <f t="shared" si="20"/>
        <v>131831.75</v>
      </c>
      <c r="X110" s="2">
        <f t="shared" si="6"/>
        <v>486693.76620647311</v>
      </c>
      <c r="Y110" s="2">
        <f t="shared" si="30"/>
        <v>37496743.339435637</v>
      </c>
      <c r="Z110" s="2" t="str">
        <f t="shared" si="8"/>
        <v>HERE</v>
      </c>
      <c r="AA110" s="2">
        <f>IF(Z110="HERE",Y110,AA109+Graph!$G$1*1000)</f>
        <v>37496743.339435637</v>
      </c>
      <c r="AB110" s="2">
        <f t="shared" si="21"/>
        <v>486693.76620647311</v>
      </c>
      <c r="AC110" s="2">
        <f t="shared" si="31"/>
        <v>1772489.25</v>
      </c>
      <c r="AD110" s="3">
        <f t="shared" si="10"/>
        <v>37496743.339435637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23702783.638026204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40</v>
      </c>
      <c r="C111" s="7"/>
      <c r="D111" s="2" t="e">
        <f t="shared" si="12"/>
        <v>#N/A</v>
      </c>
      <c r="E111" s="2" t="e">
        <f t="shared" si="22"/>
        <v>#N/A</v>
      </c>
      <c r="F111" s="2">
        <v>612731.04009604454</v>
      </c>
      <c r="G111" s="2">
        <f t="shared" si="35"/>
        <v>612731.04009604454</v>
      </c>
      <c r="H111" s="2">
        <f t="shared" si="32"/>
        <v>38960195.962784797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1057622.2857142864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622642.29291716218</v>
      </c>
      <c r="Q111" s="2">
        <f t="shared" si="36"/>
        <v>622642.29291716218</v>
      </c>
      <c r="R111" s="2">
        <f t="shared" si="33"/>
        <v>39891874.882352829</v>
      </c>
      <c r="S111" s="2">
        <f t="shared" si="17"/>
        <v>612731.04009604454</v>
      </c>
      <c r="T111" s="2">
        <f t="shared" si="18"/>
        <v>11061.857142857159</v>
      </c>
      <c r="U111" s="2">
        <f t="shared" si="19"/>
        <v>622642.29291716218</v>
      </c>
      <c r="V111" s="2">
        <f t="shared" si="34"/>
        <v>1904321</v>
      </c>
      <c r="W111" s="2">
        <f t="shared" si="20"/>
        <v>131831.75</v>
      </c>
      <c r="X111" s="2">
        <f t="shared" si="6"/>
        <v>490810.54291716218</v>
      </c>
      <c r="Y111" s="2">
        <f t="shared" si="30"/>
        <v>37987553.882352799</v>
      </c>
      <c r="Z111" s="2" t="str">
        <f t="shared" si="8"/>
        <v>HERE</v>
      </c>
      <c r="AA111" s="2">
        <f>IF(Z111="HERE",Y111,AA110+Graph!$G$1*1000)</f>
        <v>37987553.882352799</v>
      </c>
      <c r="AB111" s="2">
        <f t="shared" si="21"/>
        <v>490810.54291716218</v>
      </c>
      <c r="AC111" s="2">
        <f t="shared" si="31"/>
        <v>1904321</v>
      </c>
      <c r="AD111" s="3">
        <f t="shared" si="10"/>
        <v>37987553.882352799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24173988.597681772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41</v>
      </c>
      <c r="C112" s="7"/>
      <c r="D112" s="2" t="e">
        <f t="shared" si="12"/>
        <v>#N/A</v>
      </c>
      <c r="E112" s="2" t="e">
        <f t="shared" si="22"/>
        <v>#N/A</v>
      </c>
      <c r="F112" s="2">
        <v>616745.35630249977</v>
      </c>
      <c r="G112" s="2">
        <f t="shared" si="35"/>
        <v>616745.35630249977</v>
      </c>
      <c r="H112" s="2">
        <f t="shared" si="32"/>
        <v>39576941.319087297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1068684.1428571434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626759.06962785125</v>
      </c>
      <c r="Q112" s="2">
        <f t="shared" si="36"/>
        <v>626759.06962785125</v>
      </c>
      <c r="R112" s="2">
        <f t="shared" si="33"/>
        <v>40518633.95198068</v>
      </c>
      <c r="S112" s="2">
        <f t="shared" si="17"/>
        <v>616745.35630249977</v>
      </c>
      <c r="T112" s="2">
        <f t="shared" si="18"/>
        <v>11061.857142857043</v>
      </c>
      <c r="U112" s="2">
        <f t="shared" si="19"/>
        <v>626759.06962785125</v>
      </c>
      <c r="V112" s="2">
        <f t="shared" si="34"/>
        <v>2036152.75</v>
      </c>
      <c r="W112" s="2">
        <f t="shared" si="20"/>
        <v>131831.75</v>
      </c>
      <c r="X112" s="2">
        <f t="shared" si="6"/>
        <v>494927.31962785125</v>
      </c>
      <c r="Y112" s="2">
        <f t="shared" si="30"/>
        <v>38482481.20198065</v>
      </c>
      <c r="Z112" s="2" t="str">
        <f t="shared" si="8"/>
        <v>HERE</v>
      </c>
      <c r="AA112" s="2">
        <f>IF(Z112="HERE",Y112,AA111+Graph!$G$1*1000)</f>
        <v>38482481.20198065</v>
      </c>
      <c r="AB112" s="2">
        <f t="shared" si="21"/>
        <v>494927.31962785125</v>
      </c>
      <c r="AC112" s="2">
        <f t="shared" si="31"/>
        <v>2036152.75</v>
      </c>
      <c r="AD112" s="3">
        <f t="shared" si="10"/>
        <v>38482481.20198065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24648898.656376965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42</v>
      </c>
      <c r="C113" s="7"/>
      <c r="D113" s="2" t="e">
        <f t="shared" si="12"/>
        <v>#N/A</v>
      </c>
      <c r="E113" s="2" t="e">
        <f t="shared" si="22"/>
        <v>#N/A</v>
      </c>
      <c r="F113" s="2">
        <v>620759.6725089848</v>
      </c>
      <c r="G113" s="2">
        <f t="shared" si="35"/>
        <v>620759.6725089848</v>
      </c>
      <c r="H113" s="2">
        <f t="shared" si="32"/>
        <v>40197700.991596282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1079746.0000000005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630875.84633854032</v>
      </c>
      <c r="Q113" s="2">
        <f t="shared" si="36"/>
        <v>630875.84633854032</v>
      </c>
      <c r="R113" s="2">
        <f t="shared" si="33"/>
        <v>41149509.798319221</v>
      </c>
      <c r="S113" s="2">
        <f t="shared" si="17"/>
        <v>620759.6725089848</v>
      </c>
      <c r="T113" s="2">
        <f t="shared" si="18"/>
        <v>11061.857142857043</v>
      </c>
      <c r="U113" s="2">
        <f t="shared" si="19"/>
        <v>630875.84633854032</v>
      </c>
      <c r="V113" s="2">
        <f t="shared" si="34"/>
        <v>2167984.5</v>
      </c>
      <c r="W113" s="2">
        <f t="shared" si="20"/>
        <v>131831.75</v>
      </c>
      <c r="X113" s="2">
        <f t="shared" si="6"/>
        <v>499044.09633854032</v>
      </c>
      <c r="Y113" s="2">
        <f t="shared" si="30"/>
        <v>38981525.298319191</v>
      </c>
      <c r="Z113" s="2" t="str">
        <f t="shared" si="8"/>
        <v>HERE</v>
      </c>
      <c r="AA113" s="2">
        <f>IF(Z113="HERE",Y113,AA112+Graph!$G$1*1000)</f>
        <v>38981525.298319191</v>
      </c>
      <c r="AB113" s="2">
        <f t="shared" si="21"/>
        <v>499044.09633854032</v>
      </c>
      <c r="AC113" s="2">
        <f t="shared" si="31"/>
        <v>2167984.5</v>
      </c>
      <c r="AD113" s="3">
        <f t="shared" si="10"/>
        <v>38981525.298319191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25127513.814111777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43</v>
      </c>
      <c r="C114" s="7"/>
      <c r="D114" s="2" t="e">
        <f t="shared" si="12"/>
        <v>#N/A</v>
      </c>
      <c r="E114" s="2" t="e">
        <f t="shared" si="22"/>
        <v>#N/A</v>
      </c>
      <c r="F114" s="2">
        <v>624773.98871546984</v>
      </c>
      <c r="G114" s="2">
        <f t="shared" si="35"/>
        <v>624773.98871546984</v>
      </c>
      <c r="H114" s="2">
        <f t="shared" si="32"/>
        <v>40822474.980311751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1090807.8571428575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634992.62304922938</v>
      </c>
      <c r="Q114" s="2">
        <f t="shared" si="36"/>
        <v>634992.62304922938</v>
      </c>
      <c r="R114" s="2">
        <f t="shared" si="33"/>
        <v>41784502.42136845</v>
      </c>
      <c r="S114" s="2">
        <f t="shared" si="17"/>
        <v>624773.98871546984</v>
      </c>
      <c r="T114" s="2">
        <f t="shared" si="18"/>
        <v>11061.857142857043</v>
      </c>
      <c r="U114" s="2">
        <f t="shared" si="19"/>
        <v>634992.62304922938</v>
      </c>
      <c r="V114" s="2">
        <f t="shared" si="34"/>
        <v>2299816.25</v>
      </c>
      <c r="W114" s="2">
        <f t="shared" si="20"/>
        <v>131831.75</v>
      </c>
      <c r="X114" s="2">
        <f t="shared" si="6"/>
        <v>503160.87304922938</v>
      </c>
      <c r="Y114" s="2">
        <f t="shared" si="30"/>
        <v>39484686.17136842</v>
      </c>
      <c r="Z114" s="2" t="str">
        <f t="shared" si="8"/>
        <v>HERE</v>
      </c>
      <c r="AA114" s="2">
        <f>IF(Z114="HERE",Y114,AA113+Graph!$G$1*1000)</f>
        <v>39484686.17136842</v>
      </c>
      <c r="AB114" s="2">
        <f t="shared" si="21"/>
        <v>503160.87304922938</v>
      </c>
      <c r="AC114" s="2">
        <f t="shared" si="31"/>
        <v>2299816.25</v>
      </c>
      <c r="AD114" s="3">
        <f t="shared" si="10"/>
        <v>39484686.17136842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25609834.070886206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44</v>
      </c>
      <c r="C115" s="7"/>
      <c r="D115" s="2" t="e">
        <f t="shared" si="12"/>
        <v>#N/A</v>
      </c>
      <c r="E115" s="2" t="e">
        <f t="shared" si="22"/>
        <v>#N/A</v>
      </c>
      <c r="F115" s="2">
        <v>628788.30492195487</v>
      </c>
      <c r="G115" s="2">
        <f t="shared" si="35"/>
        <v>628788.30492195487</v>
      </c>
      <c r="H115" s="2">
        <f t="shared" si="32"/>
        <v>41451263.285233706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1101869.7142857146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639109.39975988865</v>
      </c>
      <c r="Q115" s="2">
        <f t="shared" si="36"/>
        <v>639109.39975988865</v>
      </c>
      <c r="R115" s="2">
        <f t="shared" si="33"/>
        <v>42423611.821128339</v>
      </c>
      <c r="S115" s="2">
        <f t="shared" si="17"/>
        <v>628788.30492195487</v>
      </c>
      <c r="T115" s="2">
        <f t="shared" si="18"/>
        <v>11061.857142857043</v>
      </c>
      <c r="U115" s="2">
        <f t="shared" si="19"/>
        <v>639109.39975988865</v>
      </c>
      <c r="V115" s="2">
        <f t="shared" si="34"/>
        <v>2431648</v>
      </c>
      <c r="W115" s="2">
        <f t="shared" si="20"/>
        <v>131831.75</v>
      </c>
      <c r="X115" s="2">
        <f t="shared" si="6"/>
        <v>507277.64975988865</v>
      </c>
      <c r="Y115" s="2">
        <f t="shared" si="30"/>
        <v>39991963.821128309</v>
      </c>
      <c r="Z115" s="2" t="str">
        <f t="shared" si="8"/>
        <v>HERE</v>
      </c>
      <c r="AA115" s="2">
        <f>IF(Z115="HERE",Y115,AA114+Graph!$G$1*1000)</f>
        <v>39991963.821128309</v>
      </c>
      <c r="AB115" s="2">
        <f t="shared" si="21"/>
        <v>507277.64975988865</v>
      </c>
      <c r="AC115" s="2">
        <f t="shared" si="31"/>
        <v>2431648</v>
      </c>
      <c r="AD115" s="3">
        <f t="shared" si="10"/>
        <v>39991963.821128309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26095859.42670026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45</v>
      </c>
      <c r="C116" s="7"/>
      <c r="D116" s="2" t="e">
        <f t="shared" si="12"/>
        <v>#N/A</v>
      </c>
      <c r="E116" s="2" t="e">
        <f t="shared" si="22"/>
        <v>#N/A</v>
      </c>
      <c r="F116" s="2">
        <v>632802.6211284399</v>
      </c>
      <c r="G116" s="2">
        <f t="shared" si="35"/>
        <v>632802.6211284399</v>
      </c>
      <c r="H116" s="2">
        <f t="shared" si="32"/>
        <v>42084065.906362146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1112931.5714285716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643226.17647057772</v>
      </c>
      <c r="Q116" s="2">
        <f t="shared" si="36"/>
        <v>643226.17647057772</v>
      </c>
      <c r="R116" s="2">
        <f t="shared" si="33"/>
        <v>43066837.997598916</v>
      </c>
      <c r="S116" s="2">
        <f t="shared" si="17"/>
        <v>632802.6211284399</v>
      </c>
      <c r="T116" s="2">
        <f t="shared" si="18"/>
        <v>11061.857142857043</v>
      </c>
      <c r="U116" s="2">
        <f t="shared" si="19"/>
        <v>643226.17647057772</v>
      </c>
      <c r="V116" s="2">
        <f t="shared" si="34"/>
        <v>2639309</v>
      </c>
      <c r="W116" s="2">
        <f t="shared" si="20"/>
        <v>207661</v>
      </c>
      <c r="X116" s="2">
        <f t="shared" si="6"/>
        <v>435565.17647057772</v>
      </c>
      <c r="Y116" s="2">
        <f t="shared" si="30"/>
        <v>40427528.997598886</v>
      </c>
      <c r="Z116" s="2" t="str">
        <f t="shared" si="8"/>
        <v>HERE</v>
      </c>
      <c r="AA116" s="2">
        <f>IF(Z116="HERE",Y116,AA115+Graph!$G$1*1000)</f>
        <v>40427528.997598886</v>
      </c>
      <c r="AB116" s="2">
        <f t="shared" si="21"/>
        <v>435565.17647057772</v>
      </c>
      <c r="AC116" s="2">
        <f t="shared" si="31"/>
        <v>2639309</v>
      </c>
      <c r="AD116" s="3">
        <f t="shared" si="10"/>
        <v>40427528.997598886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26585589.881553933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46</v>
      </c>
      <c r="C117" s="7"/>
      <c r="D117" s="2" t="e">
        <f t="shared" si="12"/>
        <v>#N/A</v>
      </c>
      <c r="E117" s="2" t="e">
        <f t="shared" si="22"/>
        <v>#N/A</v>
      </c>
      <c r="F117" s="2">
        <v>636816.93733492494</v>
      </c>
      <c r="G117" s="2">
        <f t="shared" si="35"/>
        <v>636816.93733492494</v>
      </c>
      <c r="H117" s="2">
        <f t="shared" si="32"/>
        <v>42720882.843697071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1123993.4285714286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647342.95318126678</v>
      </c>
      <c r="Q117" s="2">
        <f t="shared" si="36"/>
        <v>647342.95318126678</v>
      </c>
      <c r="R117" s="2">
        <f t="shared" si="33"/>
        <v>43714180.950780183</v>
      </c>
      <c r="S117" s="2">
        <f t="shared" si="17"/>
        <v>636816.93733492494</v>
      </c>
      <c r="T117" s="2">
        <f t="shared" si="18"/>
        <v>11061.857142857043</v>
      </c>
      <c r="U117" s="2">
        <f t="shared" si="19"/>
        <v>647342.95318126678</v>
      </c>
      <c r="V117" s="2">
        <f t="shared" si="34"/>
        <v>2918252</v>
      </c>
      <c r="W117" s="2">
        <f t="shared" si="20"/>
        <v>278943</v>
      </c>
      <c r="X117" s="2">
        <f t="shared" si="6"/>
        <v>368399.95318126678</v>
      </c>
      <c r="Y117" s="2">
        <f t="shared" si="30"/>
        <v>40795928.950780153</v>
      </c>
      <c r="Z117" s="2" t="str">
        <f t="shared" si="8"/>
        <v>HERE</v>
      </c>
      <c r="AA117" s="2">
        <f>IF(Z117="HERE",Y117,AA116+Graph!$G$1*1000)</f>
        <v>40795928.950780153</v>
      </c>
      <c r="AB117" s="2">
        <f t="shared" si="21"/>
        <v>368399.95318126678</v>
      </c>
      <c r="AC117" s="2">
        <f t="shared" si="31"/>
        <v>2918252</v>
      </c>
      <c r="AD117" s="3">
        <f t="shared" si="10"/>
        <v>40795928.950780153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27079025.435447201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47</v>
      </c>
      <c r="C118" s="7"/>
      <c r="D118" s="2" t="e">
        <f t="shared" si="12"/>
        <v>#N/A</v>
      </c>
      <c r="E118" s="2" t="e">
        <f t="shared" si="22"/>
        <v>#N/A</v>
      </c>
      <c r="F118" s="2">
        <v>640831.25354140997</v>
      </c>
      <c r="G118" s="2">
        <f t="shared" si="35"/>
        <v>640831.25354140997</v>
      </c>
      <c r="H118" s="2">
        <f t="shared" si="32"/>
        <v>43361714.097238481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1135055.2857142857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651459.72989195585</v>
      </c>
      <c r="Q118" s="2">
        <f t="shared" si="36"/>
        <v>651459.72989195585</v>
      </c>
      <c r="R118" s="2">
        <f t="shared" si="33"/>
        <v>44365640.680672139</v>
      </c>
      <c r="S118" s="2">
        <f t="shared" si="17"/>
        <v>640831.25354140997</v>
      </c>
      <c r="T118" s="2">
        <f t="shared" si="18"/>
        <v>11061.857142857043</v>
      </c>
      <c r="U118" s="2">
        <f t="shared" si="19"/>
        <v>651459.72989195585</v>
      </c>
      <c r="V118" s="2">
        <f t="shared" si="34"/>
        <v>3234946</v>
      </c>
      <c r="W118" s="2">
        <f t="shared" si="20"/>
        <v>316694</v>
      </c>
      <c r="X118" s="2">
        <f t="shared" si="6"/>
        <v>334765.72989195585</v>
      </c>
      <c r="Y118" s="2">
        <f t="shared" si="30"/>
        <v>41130694.680672109</v>
      </c>
      <c r="Z118" s="2" t="str">
        <f t="shared" si="8"/>
        <v>HERE</v>
      </c>
      <c r="AA118" s="2">
        <f>IF(Z118="HERE",Y118,AA117+Graph!$G$1*1000)</f>
        <v>41130694.680672109</v>
      </c>
      <c r="AB118" s="2">
        <f t="shared" si="21"/>
        <v>334765.72989195585</v>
      </c>
      <c r="AC118" s="2">
        <f t="shared" si="31"/>
        <v>3234946</v>
      </c>
      <c r="AD118" s="3">
        <f t="shared" si="10"/>
        <v>41130694.680672109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27576166.088380083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48</v>
      </c>
      <c r="C119" s="7"/>
      <c r="D119" s="2" t="e">
        <f t="shared" si="12"/>
        <v>#N/A</v>
      </c>
      <c r="E119" s="2" t="e">
        <f t="shared" si="22"/>
        <v>#N/A</v>
      </c>
      <c r="F119" s="2">
        <v>644845.569747895</v>
      </c>
      <c r="G119" s="2">
        <f t="shared" si="35"/>
        <v>644845.569747895</v>
      </c>
      <c r="H119" s="2">
        <f t="shared" si="32"/>
        <v>44006559.666986376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1146117.1428571427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655576.50660264492</v>
      </c>
      <c r="Q119" s="2">
        <f t="shared" si="36"/>
        <v>655576.50660264492</v>
      </c>
      <c r="R119" s="2">
        <f t="shared" si="33"/>
        <v>45021217.187274784</v>
      </c>
      <c r="S119" s="2">
        <f t="shared" si="17"/>
        <v>644845.569747895</v>
      </c>
      <c r="T119" s="2">
        <f t="shared" si="18"/>
        <v>11061.857142857043</v>
      </c>
      <c r="U119" s="2">
        <f t="shared" si="19"/>
        <v>655576.50660264492</v>
      </c>
      <c r="V119" s="2">
        <f t="shared" si="34"/>
        <v>3559179</v>
      </c>
      <c r="W119" s="2">
        <f t="shared" si="20"/>
        <v>324233</v>
      </c>
      <c r="X119" s="2">
        <f t="shared" si="6"/>
        <v>331343.50660264492</v>
      </c>
      <c r="Y119" s="2">
        <f t="shared" si="30"/>
        <v>41462038.187274754</v>
      </c>
      <c r="Z119" s="2" t="str">
        <f t="shared" si="8"/>
        <v>HERE</v>
      </c>
      <c r="AA119" s="2">
        <f>IF(Z119="HERE",Y119,AA118+Graph!$G$1*1000)</f>
        <v>41462038.187274754</v>
      </c>
      <c r="AB119" s="2">
        <f t="shared" si="21"/>
        <v>331343.50660264492</v>
      </c>
      <c r="AC119" s="2">
        <f t="shared" si="31"/>
        <v>3559179</v>
      </c>
      <c r="AD119" s="3">
        <f t="shared" si="10"/>
        <v>41462038.187274754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28077011.840352591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49</v>
      </c>
      <c r="C120" s="7"/>
      <c r="D120" s="2" t="e">
        <f t="shared" si="12"/>
        <v>#N/A</v>
      </c>
      <c r="E120" s="2" t="e">
        <f t="shared" si="22"/>
        <v>#N/A</v>
      </c>
      <c r="F120" s="2">
        <v>648859.88595438004</v>
      </c>
      <c r="G120" s="2">
        <f t="shared" si="35"/>
        <v>648859.88595438004</v>
      </c>
      <c r="H120" s="2">
        <f t="shared" si="32"/>
        <v>44655419.552940756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1157178.9999999998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659693.28331333399</v>
      </c>
      <c r="Q120" s="2">
        <f t="shared" si="36"/>
        <v>659693.28331333399</v>
      </c>
      <c r="R120" s="2">
        <f t="shared" si="33"/>
        <v>45680910.470588118</v>
      </c>
      <c r="S120" s="2">
        <f t="shared" si="17"/>
        <v>648859.88595438004</v>
      </c>
      <c r="T120" s="2">
        <f t="shared" si="18"/>
        <v>11061.857142857043</v>
      </c>
      <c r="U120" s="2">
        <f t="shared" si="19"/>
        <v>659693.28331333399</v>
      </c>
      <c r="V120" s="2">
        <f t="shared" si="34"/>
        <v>3837094</v>
      </c>
      <c r="W120" s="2">
        <f t="shared" si="20"/>
        <v>277915</v>
      </c>
      <c r="X120" s="2">
        <f t="shared" si="6"/>
        <v>381778.28331333399</v>
      </c>
      <c r="Y120" s="2">
        <f t="shared" si="30"/>
        <v>41843816.470588088</v>
      </c>
      <c r="Z120" s="2" t="str">
        <f t="shared" si="8"/>
        <v>HERE</v>
      </c>
      <c r="AA120" s="2">
        <f>IF(Z120="HERE",Y120,AA119+Graph!$G$1*1000)</f>
        <v>41843816.470588088</v>
      </c>
      <c r="AB120" s="2">
        <f t="shared" si="21"/>
        <v>381778.28331333399</v>
      </c>
      <c r="AC120" s="2">
        <f t="shared" si="31"/>
        <v>3837094</v>
      </c>
      <c r="AD120" s="3">
        <f t="shared" si="10"/>
        <v>41843816.470588088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28581562.691364717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50</v>
      </c>
      <c r="C121" s="7"/>
      <c r="D121" s="2" t="e">
        <f t="shared" si="12"/>
        <v>#N/A</v>
      </c>
      <c r="E121" s="2" t="e">
        <f t="shared" si="22"/>
        <v>#N/A</v>
      </c>
      <c r="F121" s="2">
        <v>652874.20216086507</v>
      </c>
      <c r="G121" s="2">
        <f t="shared" si="35"/>
        <v>652874.20216086507</v>
      </c>
      <c r="H121" s="2">
        <f t="shared" si="32"/>
        <v>45308293.755101621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1168240.8571428568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663810.06002399325</v>
      </c>
      <c r="Q121" s="2">
        <f t="shared" si="36"/>
        <v>663810.06002399325</v>
      </c>
      <c r="R121" s="2">
        <f t="shared" si="33"/>
        <v>46344720.530612111</v>
      </c>
      <c r="S121" s="2">
        <f t="shared" si="17"/>
        <v>652874.20216086507</v>
      </c>
      <c r="T121" s="2">
        <f t="shared" si="18"/>
        <v>11061.857142857043</v>
      </c>
      <c r="U121" s="2">
        <f t="shared" si="19"/>
        <v>663810.06002399325</v>
      </c>
      <c r="V121" s="2">
        <f t="shared" si="34"/>
        <v>4062501</v>
      </c>
      <c r="W121" s="2">
        <f t="shared" si="20"/>
        <v>225407</v>
      </c>
      <c r="X121" s="2">
        <f t="shared" si="6"/>
        <v>438403.06002399325</v>
      </c>
      <c r="Y121" s="2">
        <f t="shared" si="30"/>
        <v>42282219.530612081</v>
      </c>
      <c r="Z121" s="2" t="str">
        <f t="shared" si="8"/>
        <v>HERE</v>
      </c>
      <c r="AA121" s="2">
        <f>IF(Z121="HERE",Y121,AA120+Graph!$G$1*1000)</f>
        <v>42282219.530612081</v>
      </c>
      <c r="AB121" s="2">
        <f t="shared" si="21"/>
        <v>438403.06002399325</v>
      </c>
      <c r="AC121" s="2">
        <f t="shared" si="31"/>
        <v>4062501</v>
      </c>
      <c r="AD121" s="3">
        <f t="shared" si="10"/>
        <v>42282219.530612081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29089818.64141646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51</v>
      </c>
      <c r="C122" s="7"/>
      <c r="D122" s="2" t="e">
        <f t="shared" si="12"/>
        <v>#N/A</v>
      </c>
      <c r="E122" s="2" t="e">
        <f t="shared" si="22"/>
        <v>#N/A</v>
      </c>
      <c r="F122" s="2">
        <v>656888.5183673501</v>
      </c>
      <c r="G122" s="2">
        <f t="shared" si="35"/>
        <v>656888.5183673501</v>
      </c>
      <c r="H122" s="2">
        <f t="shared" si="32"/>
        <v>45965182.273468971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1179302.7142857139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667926.83673468232</v>
      </c>
      <c r="Q122" s="2">
        <f t="shared" si="36"/>
        <v>667926.83673468232</v>
      </c>
      <c r="R122" s="2">
        <f t="shared" si="33"/>
        <v>47012647.367346793</v>
      </c>
      <c r="S122" s="2">
        <f t="shared" si="17"/>
        <v>656888.5183673501</v>
      </c>
      <c r="T122" s="2">
        <f t="shared" si="18"/>
        <v>11061.857142857043</v>
      </c>
      <c r="U122" s="2">
        <f t="shared" si="19"/>
        <v>667926.83673468232</v>
      </c>
      <c r="V122" s="2">
        <f t="shared" si="34"/>
        <v>4266577</v>
      </c>
      <c r="W122" s="2">
        <f t="shared" si="20"/>
        <v>204076</v>
      </c>
      <c r="X122" s="2">
        <f t="shared" si="6"/>
        <v>463850.83673468232</v>
      </c>
      <c r="Y122" s="2">
        <f t="shared" si="30"/>
        <v>42746070.367346764</v>
      </c>
      <c r="Z122" s="2" t="str">
        <f t="shared" si="8"/>
        <v>HERE</v>
      </c>
      <c r="AA122" s="2">
        <f>IF(Z122="HERE",Y122,AA121+Graph!$G$1*1000)</f>
        <v>42746070.367346764</v>
      </c>
      <c r="AB122" s="2">
        <f t="shared" si="21"/>
        <v>463850.83673468232</v>
      </c>
      <c r="AC122" s="2">
        <f t="shared" si="31"/>
        <v>4266577</v>
      </c>
      <c r="AD122" s="3">
        <f t="shared" si="10"/>
        <v>42746070.367346764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29567723.657502905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52</v>
      </c>
      <c r="C123" s="7"/>
      <c r="D123" s="2" t="e">
        <f t="shared" si="12"/>
        <v>#N/A</v>
      </c>
      <c r="E123" s="2" t="e">
        <f t="shared" si="22"/>
        <v>#N/A</v>
      </c>
      <c r="F123" s="2">
        <v>660902.83457383513</v>
      </c>
      <c r="G123" s="2">
        <f t="shared" si="35"/>
        <v>660902.83457383513</v>
      </c>
      <c r="H123" s="2">
        <f t="shared" si="32"/>
        <v>46626085.108042806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1190364.5714285709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672043.61344537139</v>
      </c>
      <c r="Q123" s="2">
        <f t="shared" si="36"/>
        <v>672043.61344537139</v>
      </c>
      <c r="R123" s="2">
        <f t="shared" si="33"/>
        <v>47684690.980792165</v>
      </c>
      <c r="S123" s="2">
        <f t="shared" si="17"/>
        <v>660902.83457383513</v>
      </c>
      <c r="T123" s="2">
        <f t="shared" si="18"/>
        <v>11061.857142857043</v>
      </c>
      <c r="U123" s="2">
        <f t="shared" si="19"/>
        <v>672043.61344537139</v>
      </c>
      <c r="V123" s="2">
        <f t="shared" si="34"/>
        <v>4609740</v>
      </c>
      <c r="W123" s="2">
        <f t="shared" si="20"/>
        <v>343163</v>
      </c>
      <c r="X123" s="2">
        <f t="shared" si="6"/>
        <v>328880.61344537139</v>
      </c>
      <c r="Y123" s="2">
        <f t="shared" si="30"/>
        <v>43074950.980792135</v>
      </c>
      <c r="Z123" s="2" t="str">
        <f t="shared" si="8"/>
        <v>HERE</v>
      </c>
      <c r="AA123" s="2">
        <f>IF(Z123="HERE",Y123,AA122+Graph!$G$1*1000)</f>
        <v>43074950.980792135</v>
      </c>
      <c r="AB123" s="2">
        <f t="shared" si="21"/>
        <v>328880.61344537139</v>
      </c>
      <c r="AC123" s="2">
        <f t="shared" si="31"/>
        <v>4609740</v>
      </c>
      <c r="AD123" s="3">
        <f t="shared" si="10"/>
        <v>43074950.980792135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30049333.772628967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53</v>
      </c>
      <c r="C124" s="7"/>
      <c r="D124" s="2" t="e">
        <f t="shared" si="12"/>
        <v>#N/A</v>
      </c>
      <c r="E124" s="2" t="e">
        <f t="shared" si="22"/>
        <v>#N/A</v>
      </c>
      <c r="F124" s="2">
        <v>664917.15078029037</v>
      </c>
      <c r="G124" s="2">
        <f t="shared" si="35"/>
        <v>664917.15078029037</v>
      </c>
      <c r="H124" s="2">
        <f t="shared" si="32"/>
        <v>47291002.258823097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1201426.4285714279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676160.39015606046</v>
      </c>
      <c r="Q124" s="2">
        <f t="shared" si="36"/>
        <v>676160.39015606046</v>
      </c>
      <c r="R124" s="2">
        <f t="shared" si="33"/>
        <v>48360851.370948225</v>
      </c>
      <c r="S124" s="2">
        <f t="shared" si="17"/>
        <v>664917.15078029037</v>
      </c>
      <c r="T124" s="2">
        <f t="shared" si="18"/>
        <v>11061.857142857043</v>
      </c>
      <c r="U124" s="2">
        <f t="shared" si="19"/>
        <v>676160.39015606046</v>
      </c>
      <c r="V124" s="2">
        <f t="shared" si="34"/>
        <v>4973248</v>
      </c>
      <c r="W124" s="2">
        <f t="shared" si="20"/>
        <v>363508</v>
      </c>
      <c r="X124" s="2">
        <f t="shared" si="6"/>
        <v>312652.39015606046</v>
      </c>
      <c r="Y124" s="2">
        <f t="shared" si="30"/>
        <v>43387603.370948195</v>
      </c>
      <c r="Z124" s="2" t="str">
        <f t="shared" si="8"/>
        <v>HERE</v>
      </c>
      <c r="AA124" s="2">
        <f>IF(Z124="HERE",Y124,AA123+Graph!$G$1*1000)</f>
        <v>43387603.370948195</v>
      </c>
      <c r="AB124" s="2">
        <f t="shared" si="21"/>
        <v>312652.39015606046</v>
      </c>
      <c r="AC124" s="2">
        <f t="shared" si="31"/>
        <v>4973248</v>
      </c>
      <c r="AD124" s="3">
        <f t="shared" si="10"/>
        <v>43387603.370948195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30534648.986794621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54</v>
      </c>
      <c r="C125" s="7"/>
      <c r="D125" s="2" t="e">
        <f t="shared" si="12"/>
        <v>#N/A</v>
      </c>
      <c r="E125" s="2" t="e">
        <f t="shared" si="22"/>
        <v>#N/A</v>
      </c>
      <c r="F125" s="2">
        <v>668931.4669867754</v>
      </c>
      <c r="G125" s="2">
        <f t="shared" si="35"/>
        <v>668931.4669867754</v>
      </c>
      <c r="H125" s="2">
        <f t="shared" si="32"/>
        <v>47959933.725809872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1212488.285714285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680277.16686674953</v>
      </c>
      <c r="Q125" s="2">
        <f t="shared" si="36"/>
        <v>680277.16686674953</v>
      </c>
      <c r="R125" s="2">
        <f t="shared" si="33"/>
        <v>49041128.537814975</v>
      </c>
      <c r="S125" s="2">
        <f t="shared" si="17"/>
        <v>668931.4669867754</v>
      </c>
      <c r="T125" s="2">
        <f t="shared" si="18"/>
        <v>11061.857142857043</v>
      </c>
      <c r="U125" s="2">
        <f t="shared" si="19"/>
        <v>680277.16686674953</v>
      </c>
      <c r="V125" s="2">
        <f t="shared" si="34"/>
        <v>5383103</v>
      </c>
      <c r="W125" s="2">
        <f t="shared" si="20"/>
        <v>409855</v>
      </c>
      <c r="X125" s="2">
        <f t="shared" si="6"/>
        <v>270422.16686674953</v>
      </c>
      <c r="Y125" s="2">
        <f t="shared" si="30"/>
        <v>43658025.537814945</v>
      </c>
      <c r="Z125" s="2" t="str">
        <f t="shared" si="8"/>
        <v>HERE</v>
      </c>
      <c r="AA125" s="2">
        <f>IF(Z125="HERE",Y125,AA124+Graph!$G$1*1000)</f>
        <v>43658025.537814945</v>
      </c>
      <c r="AB125" s="2">
        <f t="shared" si="21"/>
        <v>270422.16686674953</v>
      </c>
      <c r="AC125" s="2">
        <f t="shared" si="31"/>
        <v>5383103</v>
      </c>
      <c r="AD125" s="3">
        <f t="shared" si="10"/>
        <v>43658025.537814945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31023669.299999893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55</v>
      </c>
      <c r="C126" s="7"/>
      <c r="D126" s="2" t="e">
        <f t="shared" si="12"/>
        <v>#N/A</v>
      </c>
      <c r="E126" s="2" t="e">
        <f t="shared" si="22"/>
        <v>#N/A</v>
      </c>
      <c r="F126" s="2">
        <v>672945.78319326043</v>
      </c>
      <c r="G126" s="2">
        <f t="shared" si="35"/>
        <v>672945.78319326043</v>
      </c>
      <c r="H126" s="2">
        <f t="shared" si="32"/>
        <v>48632879.509003133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1223550.142857142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684393.94357743859</v>
      </c>
      <c r="Q126" s="2">
        <f t="shared" si="36"/>
        <v>684393.94357743859</v>
      </c>
      <c r="R126" s="2">
        <f t="shared" si="33"/>
        <v>49725522.481392413</v>
      </c>
      <c r="S126" s="2">
        <f t="shared" si="17"/>
        <v>672945.78319326043</v>
      </c>
      <c r="T126" s="2">
        <f t="shared" si="18"/>
        <v>11061.857142857043</v>
      </c>
      <c r="U126" s="2">
        <f t="shared" si="19"/>
        <v>684393.94357743859</v>
      </c>
      <c r="V126" s="2">
        <f t="shared" si="34"/>
        <v>5861351</v>
      </c>
      <c r="W126" s="2">
        <f t="shared" si="20"/>
        <v>478248</v>
      </c>
      <c r="X126" s="2">
        <f t="shared" si="6"/>
        <v>206145.94357743859</v>
      </c>
      <c r="Y126" s="2">
        <f t="shared" si="30"/>
        <v>43864171.481392384</v>
      </c>
      <c r="Z126" s="2" t="str">
        <f t="shared" si="8"/>
        <v>HERE</v>
      </c>
      <c r="AA126" s="2">
        <f>IF(Z126="HERE",Y126,AA125+Graph!$G$1*1000)</f>
        <v>43864171.481392384</v>
      </c>
      <c r="AB126" s="2">
        <f t="shared" si="21"/>
        <v>206145.94357743859</v>
      </c>
      <c r="AC126" s="2">
        <f t="shared" si="31"/>
        <v>5861351</v>
      </c>
      <c r="AD126" s="3">
        <f t="shared" si="10"/>
        <v>43864171.481392384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31516394.712244786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56</v>
      </c>
      <c r="C127" s="7"/>
      <c r="D127" s="2" t="e">
        <f t="shared" si="12"/>
        <v>#N/A</v>
      </c>
      <c r="E127" s="2" t="e">
        <f t="shared" si="22"/>
        <v>#N/A</v>
      </c>
      <c r="F127" s="2">
        <v>676960.09939974546</v>
      </c>
      <c r="G127" s="2">
        <f t="shared" si="35"/>
        <v>676960.09939974546</v>
      </c>
      <c r="H127" s="2">
        <f t="shared" si="32"/>
        <v>49309839.608402878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1234611.9999999991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688510.72028812766</v>
      </c>
      <c r="Q127" s="2">
        <f t="shared" si="36"/>
        <v>688510.72028812766</v>
      </c>
      <c r="R127" s="2">
        <f t="shared" si="33"/>
        <v>50414033.201680541</v>
      </c>
      <c r="S127" s="2">
        <f t="shared" si="17"/>
        <v>676960.09939974546</v>
      </c>
      <c r="T127" s="2">
        <f t="shared" si="18"/>
        <v>11061.857142857043</v>
      </c>
      <c r="U127" s="2">
        <f t="shared" si="19"/>
        <v>688510.72028812766</v>
      </c>
      <c r="V127" s="2">
        <f t="shared" si="34"/>
        <v>6353321</v>
      </c>
      <c r="W127" s="2">
        <f t="shared" si="20"/>
        <v>491970</v>
      </c>
      <c r="X127" s="2">
        <f t="shared" si="6"/>
        <v>196540.72028812766</v>
      </c>
      <c r="Y127" s="2">
        <f t="shared" si="30"/>
        <v>44060712.201680511</v>
      </c>
      <c r="Z127" s="2" t="str">
        <f t="shared" si="8"/>
        <v>HERE</v>
      </c>
      <c r="AA127" s="2">
        <f>IF(Z127="HERE",Y127,AA126+Graph!$G$1*1000)</f>
        <v>44060712.201680511</v>
      </c>
      <c r="AB127" s="2">
        <f t="shared" si="21"/>
        <v>196540.72028812766</v>
      </c>
      <c r="AC127" s="2">
        <f t="shared" si="31"/>
        <v>6353321</v>
      </c>
      <c r="AD127" s="3">
        <f t="shared" si="10"/>
        <v>44060712.201680511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32012825.223529298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57</v>
      </c>
      <c r="C128" s="7"/>
      <c r="D128" s="2" t="e">
        <f t="shared" si="12"/>
        <v>#N/A</v>
      </c>
      <c r="E128" s="2" t="e">
        <f t="shared" si="22"/>
        <v>#N/A</v>
      </c>
      <c r="F128" s="2">
        <v>680974.4156062305</v>
      </c>
      <c r="G128" s="2">
        <f t="shared" si="35"/>
        <v>680974.4156062305</v>
      </c>
      <c r="H128" s="2">
        <f t="shared" si="32"/>
        <v>49990814.024009109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1245673.8571428561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692627.49699878693</v>
      </c>
      <c r="Q128" s="2">
        <f t="shared" si="36"/>
        <v>692627.49699878693</v>
      </c>
      <c r="R128" s="2">
        <f t="shared" si="33"/>
        <v>51106660.698679328</v>
      </c>
      <c r="S128" s="2">
        <f t="shared" si="17"/>
        <v>680974.4156062305</v>
      </c>
      <c r="T128" s="2">
        <f t="shared" si="18"/>
        <v>11061.857142857043</v>
      </c>
      <c r="U128" s="2">
        <f t="shared" si="19"/>
        <v>692627.49699878693</v>
      </c>
      <c r="V128" s="2">
        <f t="shared" si="34"/>
        <v>6573570</v>
      </c>
      <c r="W128" s="2">
        <f t="shared" si="20"/>
        <v>220249</v>
      </c>
      <c r="X128" s="2">
        <f t="shared" si="6"/>
        <v>472378.49699878693</v>
      </c>
      <c r="Y128" s="2">
        <f t="shared" si="30"/>
        <v>44533090.698679298</v>
      </c>
      <c r="Z128" s="2" t="str">
        <f t="shared" si="8"/>
        <v>HERE</v>
      </c>
      <c r="AA128" s="2">
        <f>IF(Z128="HERE",Y128,AA127+Graph!$G$1*1000)</f>
        <v>44533090.698679298</v>
      </c>
      <c r="AB128" s="2">
        <f t="shared" si="21"/>
        <v>472378.49699878693</v>
      </c>
      <c r="AC128" s="2">
        <f t="shared" si="31"/>
        <v>6573570</v>
      </c>
      <c r="AD128" s="3">
        <f t="shared" si="10"/>
        <v>44533090.698679298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32512960.833853431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58</v>
      </c>
      <c r="C129" s="7"/>
      <c r="D129" s="2" t="e">
        <f t="shared" si="12"/>
        <v>#N/A</v>
      </c>
      <c r="E129" s="2" t="e">
        <f t="shared" si="22"/>
        <v>#N/A</v>
      </c>
      <c r="F129" s="2">
        <v>684988.73181271553</v>
      </c>
      <c r="G129" s="2">
        <f t="shared" si="35"/>
        <v>684988.73181271553</v>
      </c>
      <c r="H129" s="2">
        <f t="shared" si="32"/>
        <v>50675802.755821824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1256735.7142857132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696744.27370947599</v>
      </c>
      <c r="Q129" s="2">
        <f t="shared" si="36"/>
        <v>696744.27370947599</v>
      </c>
      <c r="R129" s="2">
        <f t="shared" si="33"/>
        <v>51803404.972388804</v>
      </c>
      <c r="S129" s="2">
        <f t="shared" si="17"/>
        <v>684988.73181271553</v>
      </c>
      <c r="T129" s="2">
        <f t="shared" si="18"/>
        <v>11061.857142857043</v>
      </c>
      <c r="U129" s="2">
        <f t="shared" si="19"/>
        <v>696744.27370947599</v>
      </c>
      <c r="V129" s="2">
        <f t="shared" si="34"/>
        <v>6853372</v>
      </c>
      <c r="W129" s="2">
        <f t="shared" si="20"/>
        <v>279802</v>
      </c>
      <c r="X129" s="2">
        <f t="shared" si="6"/>
        <v>416942.27370947599</v>
      </c>
      <c r="Y129" s="2">
        <f t="shared" si="30"/>
        <v>44950032.972388774</v>
      </c>
      <c r="Z129" s="2" t="str">
        <f t="shared" si="8"/>
        <v>HERE</v>
      </c>
      <c r="AA129" s="2">
        <f>IF(Z129="HERE",Y129,AA128+Graph!$G$1*1000)</f>
        <v>44950032.972388774</v>
      </c>
      <c r="AB129" s="2">
        <f t="shared" si="21"/>
        <v>416942.27370947599</v>
      </c>
      <c r="AC129" s="2">
        <f t="shared" si="31"/>
        <v>6853372</v>
      </c>
      <c r="AD129" s="3">
        <f t="shared" si="10"/>
        <v>44950032.972388774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32950166.612860043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59</v>
      </c>
      <c r="C130" s="7"/>
      <c r="D130" s="2" t="e">
        <f t="shared" si="12"/>
        <v>#N/A</v>
      </c>
      <c r="E130" s="2" t="e">
        <f t="shared" si="22"/>
        <v>#N/A</v>
      </c>
      <c r="F130" s="2">
        <v>689003.04801920056</v>
      </c>
      <c r="G130" s="2">
        <f t="shared" si="35"/>
        <v>689003.04801920056</v>
      </c>
      <c r="H130" s="2">
        <f t="shared" si="32"/>
        <v>51364805.803841025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1267797.5714285702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700861.05042016506</v>
      </c>
      <c r="Q130" s="2">
        <f t="shared" si="36"/>
        <v>700861.05042016506</v>
      </c>
      <c r="R130" s="2">
        <f t="shared" si="33"/>
        <v>52504266.022808969</v>
      </c>
      <c r="S130" s="2">
        <f t="shared" si="17"/>
        <v>689003.04801920056</v>
      </c>
      <c r="T130" s="2">
        <f t="shared" si="18"/>
        <v>11061.857142857043</v>
      </c>
      <c r="U130" s="2">
        <f t="shared" si="19"/>
        <v>700861.05042016506</v>
      </c>
      <c r="V130" s="2">
        <f t="shared" si="34"/>
        <v>7164387</v>
      </c>
      <c r="W130" s="2">
        <f t="shared" si="20"/>
        <v>311015</v>
      </c>
      <c r="X130" s="2">
        <f t="shared" si="6"/>
        <v>389846.05042016506</v>
      </c>
      <c r="Y130" s="2">
        <f t="shared" si="30"/>
        <v>45339879.022808939</v>
      </c>
      <c r="Z130" s="2" t="str">
        <f t="shared" si="8"/>
        <v>HERE</v>
      </c>
      <c r="AA130" s="2">
        <f>IF(Z130="HERE",Y130,AA129+Graph!$G$1*1000)</f>
        <v>45339879.022808939</v>
      </c>
      <c r="AB130" s="2">
        <f t="shared" si="21"/>
        <v>389846.05042016506</v>
      </c>
      <c r="AC130" s="2">
        <f t="shared" si="31"/>
        <v>7164387</v>
      </c>
      <c r="AD130" s="3">
        <f t="shared" si="10"/>
        <v>45339879.022808939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33391077.49090625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60</v>
      </c>
      <c r="C131" s="7"/>
      <c r="D131" s="2" t="e">
        <f t="shared" si="12"/>
        <v>#N/A</v>
      </c>
      <c r="E131" s="2" t="e">
        <f t="shared" si="22"/>
        <v>#N/A</v>
      </c>
      <c r="F131" s="2">
        <v>693017.3642256856</v>
      </c>
      <c r="G131" s="2">
        <f t="shared" si="35"/>
        <v>693017.3642256856</v>
      </c>
      <c r="H131" s="2">
        <f t="shared" si="32"/>
        <v>52057823.16806671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1278859.4285714272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704977.82713085413</v>
      </c>
      <c r="Q131" s="2">
        <f t="shared" si="36"/>
        <v>704977.82713085413</v>
      </c>
      <c r="R131" s="2">
        <f t="shared" si="33"/>
        <v>53209243.849939823</v>
      </c>
      <c r="S131" s="2">
        <f t="shared" si="17"/>
        <v>693017.3642256856</v>
      </c>
      <c r="T131" s="2">
        <f t="shared" si="18"/>
        <v>11061.857142857043</v>
      </c>
      <c r="U131" s="2">
        <f t="shared" si="19"/>
        <v>704977.82713085413</v>
      </c>
      <c r="V131" s="2">
        <f t="shared" si="34"/>
        <v>7447199</v>
      </c>
      <c r="W131" s="2">
        <f t="shared" si="20"/>
        <v>282812</v>
      </c>
      <c r="X131" s="2">
        <f t="shared" si="6"/>
        <v>422165.82713085413</v>
      </c>
      <c r="Y131" s="2">
        <f t="shared" si="30"/>
        <v>45762044.849939793</v>
      </c>
      <c r="Z131" s="2" t="str">
        <f t="shared" si="8"/>
        <v>HERE</v>
      </c>
      <c r="AA131" s="2">
        <f>IF(Z131="HERE",Y131,AA130+Graph!$G$1*1000)</f>
        <v>45762044.849939793</v>
      </c>
      <c r="AB131" s="2">
        <f t="shared" si="21"/>
        <v>422165.82713085413</v>
      </c>
      <c r="AC131" s="2">
        <f t="shared" si="31"/>
        <v>7447199</v>
      </c>
      <c r="AD131" s="3">
        <f t="shared" si="10"/>
        <v>45762044.849939793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33835693.467992075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61</v>
      </c>
      <c r="C132" s="7"/>
      <c r="D132" s="2" t="e">
        <f t="shared" si="12"/>
        <v>#N/A</v>
      </c>
      <c r="E132" s="2" t="e">
        <f t="shared" si="22"/>
        <v>#N/A</v>
      </c>
      <c r="F132" s="2">
        <v>697031.68043217063</v>
      </c>
      <c r="G132" s="2">
        <f t="shared" si="35"/>
        <v>697031.68043217063</v>
      </c>
      <c r="H132" s="2">
        <f t="shared" si="32"/>
        <v>52754854.848498881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1289921.2857142843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709094.6038415432</v>
      </c>
      <c r="Q132" s="2">
        <f t="shared" si="36"/>
        <v>709094.6038415432</v>
      </c>
      <c r="R132" s="2">
        <f t="shared" si="33"/>
        <v>53918338.453781366</v>
      </c>
      <c r="S132" s="2">
        <f t="shared" si="17"/>
        <v>697031.68043217063</v>
      </c>
      <c r="T132" s="2">
        <f t="shared" si="18"/>
        <v>11061.857142857043</v>
      </c>
      <c r="U132" s="2">
        <f t="shared" si="19"/>
        <v>709094.6038415432</v>
      </c>
      <c r="V132" s="2">
        <f t="shared" si="34"/>
        <v>7891184</v>
      </c>
      <c r="W132" s="2">
        <f t="shared" si="20"/>
        <v>443985</v>
      </c>
      <c r="X132" s="2">
        <f t="shared" si="6"/>
        <v>265109.6038415432</v>
      </c>
      <c r="Y132" s="2">
        <f t="shared" si="30"/>
        <v>46027154.453781337</v>
      </c>
      <c r="Z132" s="2" t="str">
        <f t="shared" si="8"/>
        <v>HERE</v>
      </c>
      <c r="AA132" s="2">
        <f>IF(Z132="HERE",Y132,AA131+Graph!$G$1*1000)</f>
        <v>46027154.453781337</v>
      </c>
      <c r="AB132" s="2">
        <f t="shared" si="21"/>
        <v>265109.6038415432</v>
      </c>
      <c r="AC132" s="2">
        <f t="shared" si="31"/>
        <v>7891184</v>
      </c>
      <c r="AD132" s="3">
        <f t="shared" si="10"/>
        <v>46027154.453781337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34284014.544117518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62</v>
      </c>
      <c r="C133" s="7"/>
      <c r="D133" s="2" t="e">
        <f t="shared" si="12"/>
        <v>#N/A</v>
      </c>
      <c r="E133" s="2" t="e">
        <f t="shared" si="22"/>
        <v>#N/A</v>
      </c>
      <c r="F133" s="2">
        <v>701045.99663865566</v>
      </c>
      <c r="G133" s="2">
        <f t="shared" si="35"/>
        <v>701045.99663865566</v>
      </c>
      <c r="H133" s="2">
        <f t="shared" si="32"/>
        <v>53455900.845137537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1300983.1428571413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713211.38055223227</v>
      </c>
      <c r="Q133" s="2">
        <f t="shared" si="36"/>
        <v>713211.38055223227</v>
      </c>
      <c r="R133" s="2">
        <f t="shared" si="33"/>
        <v>54631549.834333599</v>
      </c>
      <c r="S133" s="2">
        <f t="shared" si="17"/>
        <v>701045.99663865566</v>
      </c>
      <c r="T133" s="2">
        <f t="shared" si="18"/>
        <v>11061.857142857043</v>
      </c>
      <c r="U133" s="2">
        <f t="shared" si="19"/>
        <v>713211.38055223227</v>
      </c>
      <c r="V133" s="2">
        <f t="shared" si="34"/>
        <v>8378940</v>
      </c>
      <c r="W133" s="2">
        <f t="shared" si="20"/>
        <v>487756</v>
      </c>
      <c r="X133" s="2">
        <f t="shared" si="6"/>
        <v>225455.38055223227</v>
      </c>
      <c r="Y133" s="2">
        <f t="shared" si="30"/>
        <v>46252609.834333569</v>
      </c>
      <c r="Z133" s="2" t="str">
        <f t="shared" si="8"/>
        <v>HERE</v>
      </c>
      <c r="AA133" s="2">
        <f>IF(Z133="HERE",Y133,AA132+Graph!$G$1*1000)</f>
        <v>46252609.834333569</v>
      </c>
      <c r="AB133" s="2">
        <f t="shared" si="21"/>
        <v>225455.38055223227</v>
      </c>
      <c r="AC133" s="2">
        <f t="shared" si="31"/>
        <v>8378940</v>
      </c>
      <c r="AD133" s="3">
        <f t="shared" si="10"/>
        <v>46252609.834333569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34736040.71928259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63</v>
      </c>
      <c r="C134" s="7"/>
      <c r="D134" s="2" t="e">
        <f t="shared" si="12"/>
        <v>#N/A</v>
      </c>
      <c r="E134" s="2" t="e">
        <f t="shared" si="22"/>
        <v>#N/A</v>
      </c>
      <c r="F134" s="2">
        <v>705060.3128451407</v>
      </c>
      <c r="G134" s="2">
        <f t="shared" si="35"/>
        <v>705060.3128451407</v>
      </c>
      <c r="H134" s="2">
        <f t="shared" si="32"/>
        <v>54160961.157982677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1312044.9999999984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717328.15726289153</v>
      </c>
      <c r="Q134" s="2">
        <f t="shared" si="36"/>
        <v>717328.15726289153</v>
      </c>
      <c r="R134" s="2">
        <f t="shared" si="33"/>
        <v>55348877.99159649</v>
      </c>
      <c r="S134" s="2">
        <f t="shared" si="17"/>
        <v>705060.3128451407</v>
      </c>
      <c r="T134" s="2">
        <f t="shared" si="18"/>
        <v>11061.857142857043</v>
      </c>
      <c r="U134" s="2">
        <f t="shared" si="19"/>
        <v>717328.15726289153</v>
      </c>
      <c r="V134" s="2">
        <f t="shared" si="34"/>
        <v>8977329</v>
      </c>
      <c r="W134" s="2">
        <f t="shared" si="20"/>
        <v>598389</v>
      </c>
      <c r="X134" s="2">
        <f t="shared" si="6"/>
        <v>118939.15726289153</v>
      </c>
      <c r="Y134" s="2">
        <f t="shared" si="30"/>
        <v>46371548.99159646</v>
      </c>
      <c r="Z134" s="2" t="str">
        <f t="shared" si="8"/>
        <v>HERE</v>
      </c>
      <c r="AA134" s="2">
        <f>IF(Z134="HERE",Y134,AA133+Graph!$G$1*1000)</f>
        <v>46371548.99159646</v>
      </c>
      <c r="AB134" s="2">
        <f t="shared" si="21"/>
        <v>118939.15726289153</v>
      </c>
      <c r="AC134" s="2">
        <f t="shared" si="31"/>
        <v>8977329</v>
      </c>
      <c r="AD134" s="3">
        <f t="shared" si="10"/>
        <v>46371548.99159646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35191771.993487276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64</v>
      </c>
      <c r="C135" s="7"/>
      <c r="D135" s="2" t="e">
        <f t="shared" si="12"/>
        <v>#N/A</v>
      </c>
      <c r="E135" s="2" t="e">
        <f t="shared" si="22"/>
        <v>#N/A</v>
      </c>
      <c r="F135" s="2">
        <v>709074.62905162573</v>
      </c>
      <c r="G135" s="2">
        <f t="shared" si="35"/>
        <v>709074.62905162573</v>
      </c>
      <c r="H135" s="2">
        <f t="shared" si="32"/>
        <v>54870035.787034303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1323106.8571428554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721444.9339735806</v>
      </c>
      <c r="Q135" s="2">
        <f t="shared" si="36"/>
        <v>721444.9339735806</v>
      </c>
      <c r="R135" s="2">
        <f t="shared" si="33"/>
        <v>56070322.925570071</v>
      </c>
      <c r="S135" s="2">
        <f t="shared" si="17"/>
        <v>709074.62905162573</v>
      </c>
      <c r="T135" s="2">
        <f t="shared" si="18"/>
        <v>11061.857142857043</v>
      </c>
      <c r="U135" s="2">
        <f t="shared" si="19"/>
        <v>721444.9339735806</v>
      </c>
      <c r="V135" s="2">
        <f t="shared" si="34"/>
        <v>9296367</v>
      </c>
      <c r="W135" s="2">
        <f t="shared" si="20"/>
        <v>319038</v>
      </c>
      <c r="X135" s="2">
        <f t="shared" si="6"/>
        <v>402406.9339735806</v>
      </c>
      <c r="Y135" s="2">
        <f t="shared" si="30"/>
        <v>46773955.925570041</v>
      </c>
      <c r="Z135" s="2" t="str">
        <f t="shared" si="8"/>
        <v>HERE</v>
      </c>
      <c r="AA135" s="2">
        <f>IF(Z135="HERE",Y135,AA134+Graph!$G$1*1000)</f>
        <v>46773955.925570041</v>
      </c>
      <c r="AB135" s="2">
        <f t="shared" si="21"/>
        <v>402406.9339735806</v>
      </c>
      <c r="AC135" s="2">
        <f t="shared" si="31"/>
        <v>9296367</v>
      </c>
      <c r="AD135" s="3">
        <f t="shared" si="10"/>
        <v>46773955.925570041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35651208.366731577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65</v>
      </c>
      <c r="C136" s="7"/>
      <c r="D136" s="2" t="e">
        <f t="shared" si="12"/>
        <v>#N/A</v>
      </c>
      <c r="E136" s="2" t="e">
        <f t="shared" si="22"/>
        <v>#N/A</v>
      </c>
      <c r="F136" s="2">
        <v>713088.94525808096</v>
      </c>
      <c r="G136" s="2">
        <f t="shared" si="35"/>
        <v>713088.94525808096</v>
      </c>
      <c r="H136" s="2">
        <f t="shared" si="32"/>
        <v>55583124.732292384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1334168.7142857125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725561.71068426967</v>
      </c>
      <c r="Q136" s="2">
        <f t="shared" si="36"/>
        <v>725561.71068426967</v>
      </c>
      <c r="R136" s="2">
        <f t="shared" si="33"/>
        <v>56795884.63625434</v>
      </c>
      <c r="S136" s="2">
        <f t="shared" si="17"/>
        <v>713088.94525808096</v>
      </c>
      <c r="T136" s="2">
        <f t="shared" si="18"/>
        <v>11061.857142857043</v>
      </c>
      <c r="U136" s="2">
        <f t="shared" si="19"/>
        <v>725561.71068426967</v>
      </c>
      <c r="V136" s="2">
        <f t="shared" si="34"/>
        <v>9646715</v>
      </c>
      <c r="W136" s="2">
        <f t="shared" si="20"/>
        <v>350348</v>
      </c>
      <c r="X136" s="2">
        <f t="shared" si="6"/>
        <v>375213.71068426967</v>
      </c>
      <c r="Y136" s="2">
        <f t="shared" si="30"/>
        <v>47149169.636254311</v>
      </c>
      <c r="Z136" s="2" t="str">
        <f t="shared" si="8"/>
        <v>HERE</v>
      </c>
      <c r="AA136" s="2">
        <f>IF(Z136="HERE",Y136,AA135+Graph!$G$1*1000)</f>
        <v>47149169.636254311</v>
      </c>
      <c r="AB136" s="2">
        <f t="shared" si="21"/>
        <v>375213.71068426967</v>
      </c>
      <c r="AC136" s="2">
        <f t="shared" si="31"/>
        <v>9646715</v>
      </c>
      <c r="AD136" s="3">
        <f t="shared" si="10"/>
        <v>47149169.636254311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36114349.839015476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66</v>
      </c>
      <c r="C137" s="7"/>
      <c r="D137" s="2" t="e">
        <f t="shared" si="12"/>
        <v>#N/A</v>
      </c>
      <c r="E137" s="2" t="e">
        <f t="shared" si="22"/>
        <v>#N/A</v>
      </c>
      <c r="F137" s="2">
        <v>717103.26146456599</v>
      </c>
      <c r="G137" s="2">
        <f t="shared" si="35"/>
        <v>717103.26146456599</v>
      </c>
      <c r="H137" s="2">
        <f t="shared" si="32"/>
        <v>56300227.99375695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1345230.5714285695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729678.48739495873</v>
      </c>
      <c r="Q137" s="2">
        <f t="shared" si="36"/>
        <v>729678.48739495873</v>
      </c>
      <c r="R137" s="2">
        <f t="shared" si="33"/>
        <v>57525563.123649299</v>
      </c>
      <c r="S137" s="2">
        <f t="shared" si="17"/>
        <v>717103.26146456599</v>
      </c>
      <c r="T137" s="2">
        <f t="shared" si="18"/>
        <v>11061.857142857043</v>
      </c>
      <c r="U137" s="2">
        <f t="shared" si="19"/>
        <v>729678.48739495873</v>
      </c>
      <c r="V137" s="2">
        <f t="shared" si="34"/>
        <v>10021471</v>
      </c>
      <c r="W137" s="2">
        <f t="shared" si="20"/>
        <v>374756</v>
      </c>
      <c r="X137" s="2">
        <f t="shared" si="6"/>
        <v>354922.48739495873</v>
      </c>
      <c r="Y137" s="2">
        <f t="shared" si="30"/>
        <v>47504092.123649269</v>
      </c>
      <c r="Z137" s="2" t="str">
        <f t="shared" si="8"/>
        <v>HERE</v>
      </c>
      <c r="AA137" s="2">
        <f>IF(Z137="HERE",Y137,AA136+Graph!$G$1*1000)</f>
        <v>47504092.123649269</v>
      </c>
      <c r="AB137" s="2">
        <f t="shared" si="21"/>
        <v>354922.48739495873</v>
      </c>
      <c r="AC137" s="2">
        <f t="shared" si="31"/>
        <v>10021471</v>
      </c>
      <c r="AD137" s="3">
        <f t="shared" si="10"/>
        <v>47504092.123649269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36516741.547839001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67</v>
      </c>
      <c r="C138" s="7"/>
      <c r="D138" s="2" t="e">
        <f t="shared" si="12"/>
        <v>#N/A</v>
      </c>
      <c r="E138" s="2" t="e">
        <f t="shared" si="22"/>
        <v>#N/A</v>
      </c>
      <c r="F138" s="2">
        <v>721117.57767105103</v>
      </c>
      <c r="G138" s="2">
        <f t="shared" si="35"/>
        <v>721117.57767105103</v>
      </c>
      <c r="H138" s="2">
        <f t="shared" si="32"/>
        <v>57021345.571428001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1356292.4285714265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733795.2641056478</v>
      </c>
      <c r="Q138" s="2">
        <f t="shared" si="36"/>
        <v>733795.2641056478</v>
      </c>
      <c r="R138" s="2">
        <f t="shared" si="33"/>
        <v>58259358.387754947</v>
      </c>
      <c r="S138" s="2">
        <f t="shared" si="17"/>
        <v>721117.57767105103</v>
      </c>
      <c r="T138" s="2">
        <f t="shared" si="18"/>
        <v>11061.857142857043</v>
      </c>
      <c r="U138" s="2">
        <f t="shared" si="19"/>
        <v>733795.2641056478</v>
      </c>
      <c r="V138" s="2">
        <f t="shared" si="34"/>
        <v>10490487</v>
      </c>
      <c r="W138" s="2">
        <f t="shared" si="20"/>
        <v>469016</v>
      </c>
      <c r="X138" s="2">
        <f t="shared" si="6"/>
        <v>264779.2641056478</v>
      </c>
      <c r="Y138" s="2">
        <f t="shared" si="30"/>
        <v>47768871.387754917</v>
      </c>
      <c r="Z138" s="2" t="str">
        <f t="shared" si="8"/>
        <v>HERE</v>
      </c>
      <c r="AA138" s="2">
        <f>IF(Z138="HERE",Y138,AA137+Graph!$G$1*1000)</f>
        <v>47768871.387754917</v>
      </c>
      <c r="AB138" s="2">
        <f t="shared" si="21"/>
        <v>264779.2641056478</v>
      </c>
      <c r="AC138" s="2">
        <f t="shared" si="31"/>
        <v>10490487</v>
      </c>
      <c r="AD138" s="3">
        <f t="shared" si="10"/>
        <v>47768871.387754917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36862248.655702144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68</v>
      </c>
      <c r="C139" s="7"/>
      <c r="D139" s="2" t="e">
        <f t="shared" si="12"/>
        <v>#N/A</v>
      </c>
      <c r="E139" s="2" t="e">
        <f t="shared" si="22"/>
        <v>#N/A</v>
      </c>
      <c r="F139" s="2">
        <v>725131.89387753606</v>
      </c>
      <c r="G139" s="2">
        <f t="shared" si="35"/>
        <v>725131.89387753606</v>
      </c>
      <c r="H139" s="2">
        <f t="shared" si="32"/>
        <v>57746477.465305537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1367354.2857142836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737912.04081633687</v>
      </c>
      <c r="Q139" s="2">
        <f t="shared" si="36"/>
        <v>737912.04081633687</v>
      </c>
      <c r="R139" s="2">
        <f t="shared" si="33"/>
        <v>58997270.428571284</v>
      </c>
      <c r="S139" s="2">
        <f t="shared" si="17"/>
        <v>725131.89387753606</v>
      </c>
      <c r="T139" s="2">
        <f t="shared" si="18"/>
        <v>11061.857142857043</v>
      </c>
      <c r="U139" s="2">
        <f t="shared" si="19"/>
        <v>737912.04081633687</v>
      </c>
      <c r="V139" s="2">
        <f t="shared" si="34"/>
        <v>10971047</v>
      </c>
      <c r="W139" s="2">
        <f t="shared" si="20"/>
        <v>480560</v>
      </c>
      <c r="X139" s="2">
        <f t="shared" si="6"/>
        <v>257352.04081633687</v>
      </c>
      <c r="Y139" s="2">
        <f t="shared" si="30"/>
        <v>48026223.428571254</v>
      </c>
      <c r="Z139" s="2" t="str">
        <f t="shared" si="8"/>
        <v>HERE</v>
      </c>
      <c r="AA139" s="2">
        <f>IF(Z139="HERE",Y139,AA138+Graph!$G$1*1000)</f>
        <v>48026223.428571254</v>
      </c>
      <c r="AB139" s="2">
        <f t="shared" si="21"/>
        <v>257352.04081633687</v>
      </c>
      <c r="AC139" s="2">
        <f t="shared" si="31"/>
        <v>10971047</v>
      </c>
      <c r="AD139" s="3">
        <f t="shared" si="10"/>
        <v>48026223.428571254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37179372.5126049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69</v>
      </c>
      <c r="C140" s="7"/>
      <c r="D140" s="2" t="e">
        <f t="shared" si="12"/>
        <v>#N/A</v>
      </c>
      <c r="E140" s="2" t="e">
        <f t="shared" si="22"/>
        <v>#N/A</v>
      </c>
      <c r="F140" s="2">
        <v>729146.21008402109</v>
      </c>
      <c r="G140" s="2">
        <f t="shared" si="35"/>
        <v>729146.21008402109</v>
      </c>
      <c r="H140" s="2">
        <f t="shared" si="32"/>
        <v>58475623.675389558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1378416.1428571406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742028.81752699614</v>
      </c>
      <c r="Q140" s="2">
        <f t="shared" si="36"/>
        <v>742028.81752699614</v>
      </c>
      <c r="R140" s="2">
        <f t="shared" si="33"/>
        <v>59739299.24609828</v>
      </c>
      <c r="S140" s="2">
        <f t="shared" si="17"/>
        <v>729146.21008402109</v>
      </c>
      <c r="T140" s="2">
        <f t="shared" si="18"/>
        <v>11061.857142857043</v>
      </c>
      <c r="U140" s="2">
        <f t="shared" si="19"/>
        <v>742028.81752699614</v>
      </c>
      <c r="V140" s="2">
        <f t="shared" si="34"/>
        <v>11465210</v>
      </c>
      <c r="W140" s="2">
        <f t="shared" si="20"/>
        <v>494163</v>
      </c>
      <c r="X140" s="2">
        <f t="shared" si="6"/>
        <v>247865.81752699614</v>
      </c>
      <c r="Y140" s="2">
        <f t="shared" si="30"/>
        <v>48274089.24609825</v>
      </c>
      <c r="Z140" s="2" t="str">
        <f t="shared" si="8"/>
        <v>HERE</v>
      </c>
      <c r="AA140" s="2">
        <f>IF(Z140="HERE",Y140,AA139+Graph!$G$1*1000)</f>
        <v>48274089.24609825</v>
      </c>
      <c r="AB140" s="2">
        <f t="shared" si="21"/>
        <v>247865.81752699614</v>
      </c>
      <c r="AC140" s="2">
        <f t="shared" si="31"/>
        <v>11465210</v>
      </c>
      <c r="AD140" s="3">
        <f t="shared" si="10"/>
        <v>48274089.24609825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37493793.318547286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70</v>
      </c>
      <c r="C141" s="7"/>
      <c r="D141" s="2" t="e">
        <f t="shared" si="12"/>
        <v>#N/A</v>
      </c>
      <c r="E141" s="2" t="e">
        <f t="shared" si="22"/>
        <v>#N/A</v>
      </c>
      <c r="F141" s="2">
        <v>733160.52629050612</v>
      </c>
      <c r="G141" s="2">
        <f t="shared" si="35"/>
        <v>733160.52629050612</v>
      </c>
      <c r="H141" s="2">
        <f t="shared" si="32"/>
        <v>59208784.201680064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1389477.9999999977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746145.5942376852</v>
      </c>
      <c r="Q141" s="2">
        <f t="shared" si="36"/>
        <v>746145.5942376852</v>
      </c>
      <c r="R141" s="2">
        <f t="shared" si="33"/>
        <v>60485444.840335965</v>
      </c>
      <c r="S141" s="2">
        <f t="shared" si="17"/>
        <v>733160.52629050612</v>
      </c>
      <c r="T141" s="2">
        <f t="shared" si="18"/>
        <v>11061.857142857043</v>
      </c>
      <c r="U141" s="2">
        <f t="shared" si="19"/>
        <v>746145.5942376852</v>
      </c>
      <c r="V141" s="2">
        <f t="shared" si="34"/>
        <v>12014288</v>
      </c>
      <c r="W141" s="2">
        <f t="shared" si="20"/>
        <v>549078</v>
      </c>
      <c r="X141" s="2">
        <f t="shared" si="6"/>
        <v>197067.5942376852</v>
      </c>
      <c r="Y141" s="2">
        <f t="shared" si="30"/>
        <v>48471156.840335935</v>
      </c>
      <c r="Z141" s="2" t="str">
        <f t="shared" si="8"/>
        <v>HERE</v>
      </c>
      <c r="AA141" s="2">
        <f>IF(Z141="HERE",Y141,AA140+Graph!$G$1*1000)</f>
        <v>48471156.840335935</v>
      </c>
      <c r="AB141" s="2">
        <f t="shared" si="21"/>
        <v>197067.5942376852</v>
      </c>
      <c r="AC141" s="2">
        <f t="shared" si="31"/>
        <v>12014288</v>
      </c>
      <c r="AD141" s="3">
        <f t="shared" si="10"/>
        <v>48471156.840335935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37851289.523529284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71</v>
      </c>
      <c r="C142" s="7"/>
      <c r="D142" s="2" t="e">
        <f t="shared" si="12"/>
        <v>#N/A</v>
      </c>
      <c r="E142" s="2" t="e">
        <f t="shared" si="22"/>
        <v>#N/A</v>
      </c>
      <c r="F142" s="2">
        <v>737174.84249699116</v>
      </c>
      <c r="G142" s="2">
        <f t="shared" si="35"/>
        <v>737174.84249699116</v>
      </c>
      <c r="H142" s="2">
        <f t="shared" si="32"/>
        <v>59945959.044177055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1400539.8571428547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750262.37094837427</v>
      </c>
      <c r="Q142" s="2">
        <f t="shared" si="36"/>
        <v>750000</v>
      </c>
      <c r="R142" s="2">
        <f t="shared" si="33"/>
        <v>61235444.840335965</v>
      </c>
      <c r="S142" s="2">
        <f t="shared" si="17"/>
        <v>737174.84249699116</v>
      </c>
      <c r="T142" s="2">
        <f t="shared" si="18"/>
        <v>11061.857142857043</v>
      </c>
      <c r="U142" s="2">
        <f t="shared" si="19"/>
        <v>750000</v>
      </c>
      <c r="V142" s="2">
        <f t="shared" si="34"/>
        <v>12294006</v>
      </c>
      <c r="W142" s="2">
        <f t="shared" si="20"/>
        <v>279718</v>
      </c>
      <c r="X142" s="2">
        <f t="shared" si="6"/>
        <v>470282</v>
      </c>
      <c r="Y142" s="2">
        <f t="shared" si="30"/>
        <v>48941438.840335935</v>
      </c>
      <c r="Z142" s="2" t="str">
        <f t="shared" si="8"/>
        <v>HERE</v>
      </c>
      <c r="AA142" s="2">
        <f>IF(Z142="HERE",Y142,AA141+Graph!$G$1*1000)</f>
        <v>48941438.840335935</v>
      </c>
      <c r="AB142" s="2">
        <f t="shared" si="21"/>
        <v>470282</v>
      </c>
      <c r="AC142" s="2">
        <f t="shared" si="31"/>
        <v>12294006</v>
      </c>
      <c r="AD142" s="3">
        <f t="shared" si="10"/>
        <v>48941438.840335935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38257122.62755087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72</v>
      </c>
      <c r="C143" s="7"/>
      <c r="D143" s="2" t="e">
        <f t="shared" si="12"/>
        <v>#N/A</v>
      </c>
      <c r="E143" s="2" t="e">
        <f t="shared" si="22"/>
        <v>#N/A</v>
      </c>
      <c r="F143" s="2">
        <v>741189.15870347619</v>
      </c>
      <c r="G143" s="2">
        <f t="shared" si="35"/>
        <v>741189.15870347619</v>
      </c>
      <c r="H143" s="2">
        <f t="shared" si="32"/>
        <v>60687148.202880532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1411601.7142857118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754379.14765906334</v>
      </c>
      <c r="Q143" s="2">
        <f t="shared" si="36"/>
        <v>750000</v>
      </c>
      <c r="R143" s="2">
        <f t="shared" si="33"/>
        <v>61985444.840335965</v>
      </c>
      <c r="S143" s="2">
        <f t="shared" si="17"/>
        <v>741189.15870347619</v>
      </c>
      <c r="T143" s="2">
        <f t="shared" si="18"/>
        <v>11061.857142857043</v>
      </c>
      <c r="U143" s="2">
        <f t="shared" si="19"/>
        <v>750000</v>
      </c>
      <c r="V143" s="2">
        <f t="shared" si="34"/>
        <v>12646486</v>
      </c>
      <c r="W143" s="2">
        <f t="shared" si="20"/>
        <v>352480</v>
      </c>
      <c r="X143" s="2">
        <f t="shared" si="6"/>
        <v>397520</v>
      </c>
      <c r="Y143" s="2">
        <f t="shared" si="30"/>
        <v>49338958.840335935</v>
      </c>
      <c r="Z143" s="2" t="str">
        <f t="shared" si="8"/>
        <v>HERE</v>
      </c>
      <c r="AA143" s="2">
        <f>IF(Z143="HERE",Y143,AA142+Graph!$G$1*1000)</f>
        <v>49338958.840335935</v>
      </c>
      <c r="AB143" s="2">
        <f t="shared" si="21"/>
        <v>397520</v>
      </c>
      <c r="AC143" s="2">
        <f t="shared" si="31"/>
        <v>12646486</v>
      </c>
      <c r="AD143" s="3">
        <f t="shared" si="10"/>
        <v>49338958.840335935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38684792.180612087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73</v>
      </c>
      <c r="C144" s="7"/>
      <c r="D144" s="2" t="e">
        <f t="shared" si="12"/>
        <v>#N/A</v>
      </c>
      <c r="E144" s="2" t="e">
        <f t="shared" si="22"/>
        <v>#N/A</v>
      </c>
      <c r="F144" s="2">
        <v>745203.47490996122</v>
      </c>
      <c r="G144" s="2">
        <f t="shared" si="35"/>
        <v>745203.47490996122</v>
      </c>
      <c r="H144" s="2">
        <f t="shared" si="32"/>
        <v>61432351.677790493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1422663.5714285688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758495.92436975241</v>
      </c>
      <c r="Q144" s="2">
        <f t="shared" si="36"/>
        <v>750000</v>
      </c>
      <c r="R144" s="2">
        <f t="shared" si="33"/>
        <v>62735444.840335965</v>
      </c>
      <c r="S144" s="2">
        <f t="shared" si="17"/>
        <v>745203.47490996122</v>
      </c>
      <c r="T144" s="2">
        <f t="shared" si="18"/>
        <v>11061.857142857043</v>
      </c>
      <c r="U144" s="2">
        <f t="shared" si="19"/>
        <v>750000</v>
      </c>
      <c r="V144" s="2">
        <f t="shared" si="34"/>
        <v>13058298</v>
      </c>
      <c r="W144" s="2">
        <f t="shared" si="20"/>
        <v>411812</v>
      </c>
      <c r="X144" s="2">
        <f t="shared" si="6"/>
        <v>338188</v>
      </c>
      <c r="Y144" s="2">
        <f t="shared" si="30"/>
        <v>49677146.840335935</v>
      </c>
      <c r="Z144" s="2" t="str">
        <f t="shared" si="8"/>
        <v>HERE</v>
      </c>
      <c r="AA144" s="2">
        <f>IF(Z144="HERE",Y144,AA143+Graph!$G$1*1000)</f>
        <v>49677146.840335935</v>
      </c>
      <c r="AB144" s="2">
        <f t="shared" si="21"/>
        <v>338188</v>
      </c>
      <c r="AC144" s="2">
        <f t="shared" si="31"/>
        <v>13058298</v>
      </c>
      <c r="AD144" s="3">
        <f t="shared" si="10"/>
        <v>49677146.840335935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38997942.882712923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74</v>
      </c>
      <c r="C145" s="7"/>
      <c r="D145" s="2" t="e">
        <f t="shared" si="12"/>
        <v>#N/A</v>
      </c>
      <c r="E145" s="2" t="e">
        <f t="shared" si="22"/>
        <v>#N/A</v>
      </c>
      <c r="F145" s="2">
        <v>749217.79111644626</v>
      </c>
      <c r="G145" s="2">
        <f t="shared" si="35"/>
        <v>749217.79111644626</v>
      </c>
      <c r="H145" s="2">
        <f t="shared" si="32"/>
        <v>62181569.468906939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1433725.4285714258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762612.70108044147</v>
      </c>
      <c r="Q145" s="2">
        <f t="shared" si="36"/>
        <v>750000</v>
      </c>
      <c r="R145" s="2">
        <f t="shared" si="33"/>
        <v>63485444.840335965</v>
      </c>
      <c r="S145" s="2">
        <f t="shared" si="17"/>
        <v>749217.79111644626</v>
      </c>
      <c r="T145" s="2">
        <f t="shared" si="18"/>
        <v>11061.857142857043</v>
      </c>
      <c r="U145" s="2">
        <f t="shared" si="19"/>
        <v>750000</v>
      </c>
      <c r="V145" s="2">
        <f t="shared" si="34"/>
        <v>13509108</v>
      </c>
      <c r="W145" s="2">
        <f t="shared" si="20"/>
        <v>450810</v>
      </c>
      <c r="X145" s="2">
        <f t="shared" si="6"/>
        <v>299190</v>
      </c>
      <c r="Y145" s="2">
        <f t="shared" si="30"/>
        <v>49976336.840335935</v>
      </c>
      <c r="Z145" s="2" t="str">
        <f t="shared" si="8"/>
        <v>HERE</v>
      </c>
      <c r="AA145" s="2">
        <f>IF(Z145="HERE",Y145,AA144+Graph!$G$1*1000)</f>
        <v>49976336.840335935</v>
      </c>
      <c r="AB145" s="2">
        <f t="shared" si="21"/>
        <v>299190</v>
      </c>
      <c r="AC145" s="2">
        <f t="shared" si="31"/>
        <v>13509108</v>
      </c>
      <c r="AD145" s="3">
        <f t="shared" si="10"/>
        <v>49976336.840335935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39297505.433853373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75</v>
      </c>
      <c r="C146" s="7"/>
      <c r="D146" s="2" t="e">
        <f t="shared" si="12"/>
        <v>#N/A</v>
      </c>
      <c r="E146" s="2" t="e">
        <f t="shared" si="22"/>
        <v>#N/A</v>
      </c>
      <c r="F146" s="2">
        <v>753232.10732293129</v>
      </c>
      <c r="G146" s="2">
        <f t="shared" si="35"/>
        <v>738938.14285714284</v>
      </c>
      <c r="H146" s="2">
        <f t="shared" si="32"/>
        <v>62920507.611764081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1444787.2857142829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766729.47779110074</v>
      </c>
      <c r="Q146" s="2">
        <f t="shared" si="36"/>
        <v>750000</v>
      </c>
      <c r="R146" s="2">
        <f t="shared" si="33"/>
        <v>64235444.840335965</v>
      </c>
      <c r="S146" s="2">
        <f t="shared" si="17"/>
        <v>738938.14285714179</v>
      </c>
      <c r="T146" s="2">
        <f t="shared" si="18"/>
        <v>11061.857142857043</v>
      </c>
      <c r="U146" s="2">
        <f t="shared" si="19"/>
        <v>750000</v>
      </c>
      <c r="V146" s="2">
        <f t="shared" si="34"/>
        <v>14012224</v>
      </c>
      <c r="W146" s="2">
        <f t="shared" si="20"/>
        <v>503116</v>
      </c>
      <c r="X146" s="2">
        <f t="shared" si="6"/>
        <v>246884</v>
      </c>
      <c r="Y146" s="2">
        <f t="shared" si="30"/>
        <v>50223220.840335935</v>
      </c>
      <c r="Z146" s="2" t="str">
        <f t="shared" si="8"/>
        <v>HERE</v>
      </c>
      <c r="AA146" s="2">
        <f>IF(Z146="HERE",Y146,AA145+Graph!$G$1*1000)</f>
        <v>50223220.840335935</v>
      </c>
      <c r="AB146" s="2">
        <f t="shared" si="21"/>
        <v>246884</v>
      </c>
      <c r="AC146" s="2">
        <f t="shared" si="31"/>
        <v>14012224</v>
      </c>
      <c r="AD146" s="3">
        <f t="shared" si="10"/>
        <v>50223220.840335935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39561378.134033449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76</v>
      </c>
      <c r="C147" s="7"/>
      <c r="D147" s="2" t="e">
        <f t="shared" si="12"/>
        <v>#N/A</v>
      </c>
      <c r="E147" s="2" t="e">
        <f t="shared" si="22"/>
        <v>#N/A</v>
      </c>
      <c r="F147" s="2">
        <v>757246.42352941632</v>
      </c>
      <c r="G147" s="2">
        <f t="shared" si="35"/>
        <v>738938.14285714284</v>
      </c>
      <c r="H147" s="2">
        <f t="shared" si="32"/>
        <v>63659445.754621223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1455849.1428571399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770846.25450178981</v>
      </c>
      <c r="Q147" s="2">
        <f t="shared" si="36"/>
        <v>750000</v>
      </c>
      <c r="R147" s="2">
        <f t="shared" si="33"/>
        <v>64985444.840335965</v>
      </c>
      <c r="S147" s="2">
        <f t="shared" si="17"/>
        <v>738938.14285714179</v>
      </c>
      <c r="T147" s="2">
        <f t="shared" si="18"/>
        <v>11061.857142857043</v>
      </c>
      <c r="U147" s="2">
        <f t="shared" si="19"/>
        <v>750000</v>
      </c>
      <c r="V147" s="2">
        <f t="shared" si="34"/>
        <v>14556827</v>
      </c>
      <c r="W147" s="2">
        <f t="shared" si="20"/>
        <v>544603</v>
      </c>
      <c r="X147" s="2">
        <f t="shared" si="6"/>
        <v>205397</v>
      </c>
      <c r="Y147" s="2">
        <f t="shared" si="30"/>
        <v>50428617.840335935</v>
      </c>
      <c r="Z147" s="2" t="str">
        <f t="shared" si="8"/>
        <v>HERE</v>
      </c>
      <c r="AA147" s="2">
        <f>IF(Z147="HERE",Y147,AA146+Graph!$G$1*1000)</f>
        <v>50428617.840335935</v>
      </c>
      <c r="AB147" s="2">
        <f t="shared" si="21"/>
        <v>205397</v>
      </c>
      <c r="AC147" s="2">
        <f t="shared" si="31"/>
        <v>14556827</v>
      </c>
      <c r="AD147" s="3">
        <f t="shared" si="10"/>
        <v>50428617.840335935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39770821.883253142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77</v>
      </c>
      <c r="C148" s="7"/>
      <c r="D148" s="2" t="e">
        <f t="shared" si="12"/>
        <v>#N/A</v>
      </c>
      <c r="E148" s="2" t="e">
        <f t="shared" si="22"/>
        <v>#N/A</v>
      </c>
      <c r="F148" s="2">
        <v>761260.73973587155</v>
      </c>
      <c r="G148" s="2">
        <f t="shared" si="35"/>
        <v>738938.14285714284</v>
      </c>
      <c r="H148" s="2">
        <f t="shared" si="32"/>
        <v>64398383.897478364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1466910.999999997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774963.03121247888</v>
      </c>
      <c r="Q148" s="2">
        <f t="shared" si="36"/>
        <v>750000</v>
      </c>
      <c r="R148" s="2">
        <f t="shared" si="33"/>
        <v>65735444.840335965</v>
      </c>
      <c r="S148" s="2">
        <f t="shared" si="17"/>
        <v>738938.14285714179</v>
      </c>
      <c r="T148" s="2">
        <f t="shared" si="18"/>
        <v>11061.857142857043</v>
      </c>
      <c r="U148" s="2">
        <f t="shared" si="19"/>
        <v>750000</v>
      </c>
      <c r="V148" s="2">
        <f t="shared" si="34"/>
        <v>15062189</v>
      </c>
      <c r="W148" s="2">
        <f t="shared" si="20"/>
        <v>505362</v>
      </c>
      <c r="X148" s="2">
        <f t="shared" si="6"/>
        <v>244638</v>
      </c>
      <c r="Y148" s="2">
        <f t="shared" si="30"/>
        <v>50673255.840335935</v>
      </c>
      <c r="Z148" s="2" t="str">
        <f t="shared" si="8"/>
        <v>HERE</v>
      </c>
      <c r="AA148" s="2">
        <f>IF(Z148="HERE",Y148,AA147+Graph!$G$1*1000)</f>
        <v>50673255.840335935</v>
      </c>
      <c r="AB148" s="2">
        <f t="shared" si="21"/>
        <v>244638</v>
      </c>
      <c r="AC148" s="2">
        <f t="shared" si="31"/>
        <v>15062189</v>
      </c>
      <c r="AD148" s="3">
        <f t="shared" si="10"/>
        <v>50673255.840335935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39972307.031512462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78</v>
      </c>
      <c r="C149" s="7"/>
      <c r="D149" s="2" t="e">
        <f t="shared" si="12"/>
        <v>#N/A</v>
      </c>
      <c r="E149" s="2" t="e">
        <f t="shared" si="22"/>
        <v>#N/A</v>
      </c>
      <c r="F149" s="2">
        <v>765275.05594235659</v>
      </c>
      <c r="G149" s="2">
        <f t="shared" si="35"/>
        <v>738938.14285714284</v>
      </c>
      <c r="H149" s="2">
        <f t="shared" si="32"/>
        <v>65137322.040335506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1477972.857142854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779079.80792316794</v>
      </c>
      <c r="Q149" s="2">
        <f t="shared" si="36"/>
        <v>750000</v>
      </c>
      <c r="R149" s="2">
        <f t="shared" si="33"/>
        <v>66485444.840335965</v>
      </c>
      <c r="S149" s="2">
        <f t="shared" si="17"/>
        <v>738938.14285714179</v>
      </c>
      <c r="T149" s="2">
        <f t="shared" si="18"/>
        <v>11061.857142857043</v>
      </c>
      <c r="U149" s="2">
        <f t="shared" si="19"/>
        <v>750000</v>
      </c>
      <c r="V149" s="2">
        <f t="shared" si="34"/>
        <v>15300151</v>
      </c>
      <c r="W149" s="2">
        <f t="shared" si="20"/>
        <v>237962</v>
      </c>
      <c r="X149" s="2">
        <f t="shared" si="6"/>
        <v>512038</v>
      </c>
      <c r="Y149" s="2">
        <f t="shared" si="30"/>
        <v>51185293.840335935</v>
      </c>
      <c r="Z149" s="2" t="str">
        <f t="shared" si="8"/>
        <v>HERE</v>
      </c>
      <c r="AA149" s="2">
        <f>IF(Z149="HERE",Y149,AA148+Graph!$G$1*1000)</f>
        <v>51185293.840335935</v>
      </c>
      <c r="AB149" s="2">
        <f t="shared" si="21"/>
        <v>512038</v>
      </c>
      <c r="AC149" s="2">
        <f t="shared" si="31"/>
        <v>15300151</v>
      </c>
      <c r="AD149" s="3">
        <f t="shared" si="10"/>
        <v>51185293.840335935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40408460.128811367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79</v>
      </c>
      <c r="C150" s="7"/>
      <c r="D150" s="2" t="e">
        <f t="shared" si="12"/>
        <v>#N/A</v>
      </c>
      <c r="E150" s="2" t="e">
        <f t="shared" si="22"/>
        <v>#N/A</v>
      </c>
      <c r="F150" s="2">
        <v>769289.37214884162</v>
      </c>
      <c r="G150" s="2">
        <f t="shared" si="35"/>
        <v>738938.14285714284</v>
      </c>
      <c r="H150" s="2">
        <f t="shared" si="32"/>
        <v>65876260.183192648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1489034.7142857111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783196.58463385701</v>
      </c>
      <c r="Q150" s="2">
        <f t="shared" si="36"/>
        <v>750000</v>
      </c>
      <c r="R150" s="2">
        <f t="shared" si="33"/>
        <v>67235444.840335965</v>
      </c>
      <c r="S150" s="2">
        <f t="shared" si="17"/>
        <v>738938.14285714179</v>
      </c>
      <c r="T150" s="2">
        <f t="shared" si="18"/>
        <v>11061.857142857043</v>
      </c>
      <c r="U150" s="2">
        <f t="shared" si="19"/>
        <v>750000</v>
      </c>
      <c r="V150" s="2">
        <f t="shared" si="34"/>
        <v>15576107</v>
      </c>
      <c r="W150" s="2">
        <f t="shared" si="20"/>
        <v>275956</v>
      </c>
      <c r="X150" s="2">
        <f t="shared" si="6"/>
        <v>474044</v>
      </c>
      <c r="Y150" s="2">
        <f t="shared" si="30"/>
        <v>51659337.840335935</v>
      </c>
      <c r="Z150" s="2" t="str">
        <f t="shared" si="8"/>
        <v>HERE</v>
      </c>
      <c r="AA150" s="2">
        <f>IF(Z150="HERE",Y150,AA149+Graph!$G$1*1000)</f>
        <v>51659337.840335935</v>
      </c>
      <c r="AB150" s="2">
        <f t="shared" si="21"/>
        <v>474044</v>
      </c>
      <c r="AC150" s="2">
        <f t="shared" si="31"/>
        <v>15576107</v>
      </c>
      <c r="AD150" s="3">
        <f t="shared" si="10"/>
        <v>51659337.840335935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40797698.275149897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80</v>
      </c>
      <c r="C151" s="7"/>
      <c r="D151" s="2" t="e">
        <f t="shared" si="12"/>
        <v>#N/A</v>
      </c>
      <c r="E151" s="2" t="e">
        <f t="shared" si="22"/>
        <v>#N/A</v>
      </c>
      <c r="F151" s="2">
        <v>773303.68835532665</v>
      </c>
      <c r="G151" s="2">
        <f t="shared" si="35"/>
        <v>738938.14285714284</v>
      </c>
      <c r="H151" s="2">
        <f t="shared" si="32"/>
        <v>66615198.32604979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1500096.5714285681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787313.36134454608</v>
      </c>
      <c r="Q151" s="2">
        <f t="shared" si="36"/>
        <v>750000</v>
      </c>
      <c r="R151" s="2">
        <f t="shared" si="33"/>
        <v>67985444.840335965</v>
      </c>
      <c r="S151" s="2">
        <f t="shared" si="17"/>
        <v>738938.14285714179</v>
      </c>
      <c r="T151" s="2">
        <f t="shared" si="18"/>
        <v>11061.857142857043</v>
      </c>
      <c r="U151" s="2">
        <f t="shared" si="19"/>
        <v>750000</v>
      </c>
      <c r="V151" s="2">
        <f t="shared" si="34"/>
        <v>15940972</v>
      </c>
      <c r="W151" s="2">
        <f t="shared" si="20"/>
        <v>364865</v>
      </c>
      <c r="X151" s="2">
        <f t="shared" si="6"/>
        <v>385135</v>
      </c>
      <c r="Y151" s="2">
        <f t="shared" si="30"/>
        <v>52044472.840335935</v>
      </c>
      <c r="Z151" s="2" t="str">
        <f t="shared" si="8"/>
        <v>HERE</v>
      </c>
      <c r="AA151" s="2">
        <f>IF(Z151="HERE",Y151,AA150+Graph!$G$1*1000)</f>
        <v>52044472.840335935</v>
      </c>
      <c r="AB151" s="2">
        <f t="shared" si="21"/>
        <v>385135</v>
      </c>
      <c r="AC151" s="2">
        <f t="shared" si="31"/>
        <v>15940972</v>
      </c>
      <c r="AD151" s="3">
        <f t="shared" si="10"/>
        <v>52044472.840335935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41164110.470528051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81</v>
      </c>
      <c r="C152" s="7"/>
      <c r="D152" s="2" t="e">
        <f t="shared" si="12"/>
        <v>#N/A</v>
      </c>
      <c r="E152" s="2" t="e">
        <f t="shared" si="22"/>
        <v>#N/A</v>
      </c>
      <c r="F152" s="2">
        <v>777318.00456181169</v>
      </c>
      <c r="G152" s="2">
        <f t="shared" si="35"/>
        <v>738938.14285714284</v>
      </c>
      <c r="H152" s="2">
        <f t="shared" si="32"/>
        <v>67354136.468906939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1511158.4285714251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791430.13805520535</v>
      </c>
      <c r="Q152" s="2">
        <f t="shared" si="36"/>
        <v>750000</v>
      </c>
      <c r="R152" s="2">
        <f t="shared" si="33"/>
        <v>68735444.840335965</v>
      </c>
      <c r="S152" s="2">
        <f t="shared" si="17"/>
        <v>738938.14285714924</v>
      </c>
      <c r="T152" s="2">
        <f t="shared" si="18"/>
        <v>11061.857142857043</v>
      </c>
      <c r="U152" s="2">
        <f t="shared" si="19"/>
        <v>750000</v>
      </c>
      <c r="V152" s="2">
        <f t="shared" si="34"/>
        <v>16423082</v>
      </c>
      <c r="W152" s="2">
        <f t="shared" si="20"/>
        <v>482110</v>
      </c>
      <c r="X152" s="2">
        <f t="shared" si="6"/>
        <v>267890</v>
      </c>
      <c r="Y152" s="2">
        <f t="shared" si="30"/>
        <v>52312362.840335935</v>
      </c>
      <c r="Z152" s="2" t="str">
        <f t="shared" si="8"/>
        <v>HERE</v>
      </c>
      <c r="AA152" s="2">
        <f>IF(Z152="HERE",Y152,AA151+Graph!$G$1*1000)</f>
        <v>52312362.840335935</v>
      </c>
      <c r="AB152" s="2">
        <f t="shared" si="21"/>
        <v>267890</v>
      </c>
      <c r="AC152" s="2">
        <f t="shared" si="31"/>
        <v>16423082</v>
      </c>
      <c r="AD152" s="3">
        <f t="shared" si="10"/>
        <v>52312362.840335935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41558200.314945817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82</v>
      </c>
      <c r="C153" s="7"/>
      <c r="D153" s="2" t="e">
        <f t="shared" si="12"/>
        <v>#N/A</v>
      </c>
      <c r="E153" s="2" t="e">
        <f t="shared" si="22"/>
        <v>#N/A</v>
      </c>
      <c r="F153" s="2">
        <v>781332.32076829672</v>
      </c>
      <c r="G153" s="2">
        <f t="shared" si="35"/>
        <v>738938.14285714284</v>
      </c>
      <c r="H153" s="2">
        <f t="shared" si="32"/>
        <v>68093074.611764088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1522220.2857142822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795546.91476589441</v>
      </c>
      <c r="Q153" s="2">
        <f t="shared" si="36"/>
        <v>750000</v>
      </c>
      <c r="R153" s="2">
        <f t="shared" si="33"/>
        <v>69485444.840335965</v>
      </c>
      <c r="S153" s="2">
        <f t="shared" si="17"/>
        <v>738938.14285714924</v>
      </c>
      <c r="T153" s="2">
        <f t="shared" si="18"/>
        <v>11061.857142857043</v>
      </c>
      <c r="U153" s="2">
        <f t="shared" si="19"/>
        <v>750000</v>
      </c>
      <c r="V153" s="2">
        <f t="shared" si="34"/>
        <v>16875536</v>
      </c>
      <c r="W153" s="2">
        <f t="shared" si="20"/>
        <v>452454</v>
      </c>
      <c r="X153" s="2">
        <f t="shared" si="6"/>
        <v>297546</v>
      </c>
      <c r="Y153" s="2">
        <f t="shared" si="30"/>
        <v>52609908.840335935</v>
      </c>
      <c r="Z153" s="2" t="str">
        <f t="shared" si="8"/>
        <v>HERE</v>
      </c>
      <c r="AA153" s="2">
        <f>IF(Z153="HERE",Y153,AA152+Graph!$G$1*1000)</f>
        <v>52609908.840335935</v>
      </c>
      <c r="AB153" s="2">
        <f t="shared" si="21"/>
        <v>297546</v>
      </c>
      <c r="AC153" s="2">
        <f t="shared" si="31"/>
        <v>16875536</v>
      </c>
      <c r="AD153" s="3">
        <f t="shared" si="10"/>
        <v>52609908.840335935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41818998.208403207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83</v>
      </c>
      <c r="C154" s="7"/>
      <c r="D154" s="2" t="e">
        <f t="shared" si="12"/>
        <v>#N/A</v>
      </c>
      <c r="E154" s="2" t="e">
        <f t="shared" si="22"/>
        <v>#N/A</v>
      </c>
      <c r="F154" s="2">
        <v>785346.63697478175</v>
      </c>
      <c r="G154" s="2">
        <f t="shared" si="35"/>
        <v>738938.14285714284</v>
      </c>
      <c r="H154" s="2">
        <f t="shared" si="32"/>
        <v>68832012.754621238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1533282.1428571392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799663.69147658348</v>
      </c>
      <c r="Q154" s="2">
        <f t="shared" si="36"/>
        <v>750000</v>
      </c>
      <c r="R154" s="2">
        <f t="shared" si="33"/>
        <v>70235444.840335965</v>
      </c>
      <c r="S154" s="2">
        <f t="shared" si="17"/>
        <v>738938.14285714924</v>
      </c>
      <c r="T154" s="2">
        <f t="shared" si="18"/>
        <v>11061.857142857043</v>
      </c>
      <c r="U154" s="2">
        <f t="shared" si="19"/>
        <v>750000</v>
      </c>
      <c r="V154" s="2">
        <f t="shared" si="34"/>
        <v>17247442</v>
      </c>
      <c r="W154" s="2">
        <f t="shared" si="20"/>
        <v>371906</v>
      </c>
      <c r="X154" s="2">
        <f t="shared" si="6"/>
        <v>378094</v>
      </c>
      <c r="Y154" s="2">
        <f t="shared" si="30"/>
        <v>52988002.840335935</v>
      </c>
      <c r="Z154" s="2" t="str">
        <f t="shared" si="8"/>
        <v>HERE</v>
      </c>
      <c r="AA154" s="2">
        <f>IF(Z154="HERE",Y154,AA153+Graph!$G$1*1000)</f>
        <v>52988002.840335935</v>
      </c>
      <c r="AB154" s="2">
        <f t="shared" si="21"/>
        <v>378094</v>
      </c>
      <c r="AC154" s="2">
        <f t="shared" si="31"/>
        <v>17247442</v>
      </c>
      <c r="AD154" s="3">
        <f t="shared" si="10"/>
        <v>52800000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42046295.85090021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84</v>
      </c>
      <c r="C155" s="7"/>
      <c r="D155" s="2" t="e">
        <f t="shared" si="12"/>
        <v>#N/A</v>
      </c>
      <c r="E155" s="2" t="e">
        <f t="shared" si="22"/>
        <v>#N/A</v>
      </c>
      <c r="F155" s="2">
        <v>789360.95318126678</v>
      </c>
      <c r="G155" s="2">
        <f t="shared" si="35"/>
        <v>738938.14285714284</v>
      </c>
      <c r="H155" s="2">
        <f t="shared" si="32"/>
        <v>69570950.897478387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1544343.9999999963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803780.46818727255</v>
      </c>
      <c r="Q155" s="2">
        <f t="shared" si="36"/>
        <v>750000</v>
      </c>
      <c r="R155" s="2">
        <f t="shared" si="33"/>
        <v>70985444.840335965</v>
      </c>
      <c r="S155" s="2">
        <f t="shared" si="17"/>
        <v>738938.14285714924</v>
      </c>
      <c r="T155" s="2">
        <f t="shared" si="18"/>
        <v>11061.857142857043</v>
      </c>
      <c r="U155" s="2">
        <f t="shared" si="19"/>
        <v>750000</v>
      </c>
      <c r="V155" s="2">
        <f t="shared" si="34"/>
        <v>17582121</v>
      </c>
      <c r="W155" s="2">
        <f t="shared" si="20"/>
        <v>334679</v>
      </c>
      <c r="X155" s="2">
        <f t="shared" si="6"/>
        <v>415321</v>
      </c>
      <c r="Y155" s="2">
        <f t="shared" si="30"/>
        <v>53403323.840335935</v>
      </c>
      <c r="Z155" s="2" t="str">
        <f t="shared" si="8"/>
        <v>HERE</v>
      </c>
      <c r="AA155" s="2">
        <f>IF(Z155="HERE",Y155,AA154+Graph!$G$1*1000)</f>
        <v>53403323.840335935</v>
      </c>
      <c r="AB155" s="2">
        <f t="shared" si="21"/>
        <v>415321</v>
      </c>
      <c r="AC155" s="2">
        <f t="shared" si="31"/>
        <v>17582121</v>
      </c>
      <c r="AD155" s="3">
        <f t="shared" si="10"/>
        <v>52800000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42183260.542436816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85</v>
      </c>
      <c r="C156" s="7"/>
      <c r="D156" s="2" t="e">
        <f t="shared" si="12"/>
        <v>#N/A</v>
      </c>
      <c r="E156" s="2" t="e">
        <f t="shared" si="22"/>
        <v>#N/A</v>
      </c>
      <c r="F156" s="2">
        <v>793375.26938775182</v>
      </c>
      <c r="G156" s="2">
        <f t="shared" si="35"/>
        <v>738938.14285714284</v>
      </c>
      <c r="H156" s="2">
        <f t="shared" si="32"/>
        <v>70309889.040335536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1555405.8571428533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807897.24489796162</v>
      </c>
      <c r="Q156" s="2">
        <f t="shared" si="36"/>
        <v>750000</v>
      </c>
      <c r="R156" s="2">
        <f t="shared" si="33"/>
        <v>71735444.840335965</v>
      </c>
      <c r="S156" s="2">
        <f t="shared" si="17"/>
        <v>738938.14285714924</v>
      </c>
      <c r="T156" s="2">
        <f t="shared" si="18"/>
        <v>11061.857142857043</v>
      </c>
      <c r="U156" s="2">
        <f t="shared" si="19"/>
        <v>750000</v>
      </c>
      <c r="V156" s="2">
        <f t="shared" si="34"/>
        <v>18038293.708043218</v>
      </c>
      <c r="W156" s="2">
        <f t="shared" si="20"/>
        <v>456172.70804321766</v>
      </c>
      <c r="X156" s="2">
        <f t="shared" si="6"/>
        <v>293827.29195678234</v>
      </c>
      <c r="Y156" s="2">
        <f t="shared" si="30"/>
        <v>53697151.132292718</v>
      </c>
      <c r="Z156" s="2" t="str">
        <f t="shared" si="8"/>
        <v>HERE</v>
      </c>
      <c r="AA156" s="2">
        <f>IF(Z156="HERE",Y156,AA155+Graph!$G$1*1000)</f>
        <v>53697151.132292718</v>
      </c>
      <c r="AB156" s="2">
        <f t="shared" si="21"/>
        <v>293827.29195678234</v>
      </c>
      <c r="AC156" s="2">
        <f t="shared" si="31"/>
        <v>18038293.708043218</v>
      </c>
      <c r="AD156" s="3">
        <f t="shared" si="10"/>
        <v>52800000</v>
      </c>
      <c r="AE156" s="2">
        <f>IF(AE154&gt;=52800000,52800000,IF(AB135=Graph!G$1*1000,AE155+Graph!G$1*1000,AC156))</f>
        <v>18038293.708043218</v>
      </c>
      <c r="AF156" s="3">
        <f t="shared" si="11"/>
        <v>18038293.708043218</v>
      </c>
      <c r="AG156" s="3">
        <f t="shared" si="29"/>
        <v>42561378.683013037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86</v>
      </c>
      <c r="C157" s="7"/>
      <c r="D157" s="2" t="e">
        <f t="shared" si="12"/>
        <v>#N/A</v>
      </c>
      <c r="E157" s="2" t="e">
        <f t="shared" si="22"/>
        <v>#N/A</v>
      </c>
      <c r="F157" s="2">
        <v>797389.58559423685</v>
      </c>
      <c r="G157" s="2">
        <f t="shared" si="35"/>
        <v>738938.14285714284</v>
      </c>
      <c r="H157" s="2">
        <f t="shared" si="32"/>
        <v>71048827.183192685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1566467.7142857104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812014.02160865068</v>
      </c>
      <c r="Q157" s="2">
        <f t="shared" si="36"/>
        <v>750000</v>
      </c>
      <c r="R157" s="2">
        <f t="shared" si="33"/>
        <v>72485444.840335965</v>
      </c>
      <c r="S157" s="2">
        <f t="shared" si="17"/>
        <v>738938.14285714924</v>
      </c>
      <c r="T157" s="2">
        <f t="shared" si="18"/>
        <v>11061.857142857043</v>
      </c>
      <c r="U157" s="2">
        <f t="shared" si="19"/>
        <v>750000</v>
      </c>
      <c r="V157" s="2">
        <f t="shared" si="34"/>
        <v>18498480.73229292</v>
      </c>
      <c r="W157" s="2">
        <f t="shared" si="20"/>
        <v>460187.02424970269</v>
      </c>
      <c r="X157" s="2">
        <f t="shared" si="6"/>
        <v>289812.97575029731</v>
      </c>
      <c r="Y157" s="2">
        <f t="shared" si="30"/>
        <v>53986964.108043015</v>
      </c>
      <c r="Z157" s="2" t="str">
        <f t="shared" si="8"/>
        <v>HERE</v>
      </c>
      <c r="AA157" s="2">
        <f>IF(Z157="HERE",Y157,AA156+Graph!$G$1*1000)</f>
        <v>53986964.108043015</v>
      </c>
      <c r="AB157" s="2">
        <f t="shared" si="21"/>
        <v>289812.97575029731</v>
      </c>
      <c r="AC157" s="2">
        <f t="shared" si="31"/>
        <v>18498480.73229292</v>
      </c>
      <c r="AD157" s="3">
        <f t="shared" si="10"/>
        <v>52800000</v>
      </c>
      <c r="AE157" s="2">
        <f>IF(AE155&gt;=52800000,52800000,IF(AB136=Graph!G$1*1000,AE156+Graph!G$1*1000,AC157))</f>
        <v>18498480.73229292</v>
      </c>
      <c r="AF157" s="3">
        <f t="shared" si="11"/>
        <v>18498480.73229292</v>
      </c>
      <c r="AG157" s="3">
        <f t="shared" si="29"/>
        <v>42916588.42262888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87</v>
      </c>
      <c r="C158" s="7"/>
      <c r="D158" s="2" t="e">
        <f t="shared" si="12"/>
        <v>#N/A</v>
      </c>
      <c r="E158" s="2" t="e">
        <f t="shared" si="22"/>
        <v>#N/A</v>
      </c>
      <c r="F158" s="2">
        <v>801403.90180072188</v>
      </c>
      <c r="G158" s="2">
        <f t="shared" si="35"/>
        <v>738938.14285714284</v>
      </c>
      <c r="H158" s="2">
        <f t="shared" si="32"/>
        <v>71787765.326049834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1577529.5714285674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816130.79831933975</v>
      </c>
      <c r="Q158" s="2">
        <f t="shared" si="36"/>
        <v>750000</v>
      </c>
      <c r="R158" s="2">
        <f t="shared" si="33"/>
        <v>73235444.840335965</v>
      </c>
      <c r="S158" s="2">
        <f t="shared" si="17"/>
        <v>738938.14285714924</v>
      </c>
      <c r="T158" s="2">
        <f t="shared" si="18"/>
        <v>11061.857142857043</v>
      </c>
      <c r="U158" s="2">
        <f t="shared" si="19"/>
        <v>750000</v>
      </c>
      <c r="V158" s="2">
        <f t="shared" si="34"/>
        <v>18962682.072749108</v>
      </c>
      <c r="W158" s="2">
        <f t="shared" si="20"/>
        <v>464201.34045618773</v>
      </c>
      <c r="X158" s="2">
        <f t="shared" si="6"/>
        <v>285798.65954381227</v>
      </c>
      <c r="Y158" s="2">
        <f t="shared" si="30"/>
        <v>54272762.767586827</v>
      </c>
      <c r="Z158" s="2" t="str">
        <f t="shared" si="8"/>
        <v>HERE</v>
      </c>
      <c r="AA158" s="2">
        <f>IF(Z158="HERE",Y158,AA157+Graph!$G$1*1000)</f>
        <v>54272762.767586827</v>
      </c>
      <c r="AB158" s="2">
        <f t="shared" si="21"/>
        <v>285798.65954381227</v>
      </c>
      <c r="AC158" s="2">
        <f t="shared" si="31"/>
        <v>18962682.072749108</v>
      </c>
      <c r="AD158" s="3">
        <f t="shared" si="10"/>
        <v>52800000</v>
      </c>
      <c r="AE158" s="2">
        <f>IF(AE156&gt;=52800000,52800000,IF(AB137=Graph!G$1*1000,AE157+Graph!G$1*1000,AC158))</f>
        <v>18962682.072749108</v>
      </c>
      <c r="AF158" s="3">
        <f t="shared" si="11"/>
        <v>18962682.072749108</v>
      </c>
      <c r="AG158" s="3">
        <f t="shared" si="29"/>
        <v>43254756.461284339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88</v>
      </c>
      <c r="C159" s="7"/>
      <c r="D159" s="2" t="e">
        <f t="shared" si="12"/>
        <v>#N/A</v>
      </c>
      <c r="E159" s="2" t="e">
        <f t="shared" si="22"/>
        <v>#N/A</v>
      </c>
      <c r="F159" s="2">
        <v>805418.21800720692</v>
      </c>
      <c r="G159" s="2">
        <f t="shared" si="35"/>
        <v>738938.14285714284</v>
      </c>
      <c r="H159" s="2">
        <f t="shared" si="32"/>
        <v>72526703.468906984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1588591.4285714244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820247.57502999902</v>
      </c>
      <c r="Q159" s="2">
        <f t="shared" si="36"/>
        <v>750000</v>
      </c>
      <c r="R159" s="2">
        <f t="shared" si="33"/>
        <v>73985444.840335965</v>
      </c>
      <c r="S159" s="2">
        <f t="shared" si="17"/>
        <v>738938.14285714924</v>
      </c>
      <c r="T159" s="2">
        <f t="shared" si="18"/>
        <v>11061.857142857043</v>
      </c>
      <c r="U159" s="2">
        <f t="shared" si="19"/>
        <v>750000</v>
      </c>
      <c r="V159" s="2">
        <f t="shared" si="34"/>
        <v>19430897.729411751</v>
      </c>
      <c r="W159" s="2">
        <f t="shared" si="20"/>
        <v>468215.65666264296</v>
      </c>
      <c r="X159" s="2">
        <f t="shared" si="6"/>
        <v>281784.34333735704</v>
      </c>
      <c r="Y159" s="2">
        <f t="shared" ref="Y159:Y222" si="37">IF(COUNT($C160)=0,IF(COUNT($C159)=1,C159,SUM(Y158+X159)),C159)</f>
        <v>54554547.110924184</v>
      </c>
      <c r="Z159" s="2" t="str">
        <f t="shared" si="8"/>
        <v>HERE</v>
      </c>
      <c r="AA159" s="2">
        <f>IF(Z159="HERE",Y159,AA158+Graph!$G$1*1000)</f>
        <v>54554547.110924184</v>
      </c>
      <c r="AB159" s="2">
        <f t="shared" si="21"/>
        <v>281784.34333735704</v>
      </c>
      <c r="AC159" s="2">
        <f t="shared" ref="AC159:AC222" si="38">IF(Z160="HERE",V159,AC158)</f>
        <v>19430897.729411751</v>
      </c>
      <c r="AD159" s="3">
        <f t="shared" si="10"/>
        <v>52800000</v>
      </c>
      <c r="AE159" s="2">
        <f>IF(AE157&gt;=52800000,52800000,IF(AB138=Graph!G$1*1000,AE158+Graph!G$1*1000,AC159))</f>
        <v>19430897.729411751</v>
      </c>
      <c r="AF159" s="3">
        <f t="shared" si="11"/>
        <v>19430897.729411751</v>
      </c>
      <c r="AG159" s="3">
        <f t="shared" si="29"/>
        <v>43516508.598979428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89</v>
      </c>
      <c r="C160" s="7"/>
      <c r="D160" s="2" t="e">
        <f t="shared" si="12"/>
        <v>#N/A</v>
      </c>
      <c r="E160" s="2" t="e">
        <f t="shared" si="22"/>
        <v>#N/A</v>
      </c>
      <c r="F160" s="2">
        <v>809432.53421369195</v>
      </c>
      <c r="G160" s="2">
        <f t="shared" si="35"/>
        <v>738938.14285714284</v>
      </c>
      <c r="H160" s="2">
        <f t="shared" ref="H160:H223" si="39">IF(COUNT($C161)=0,IF(COUNT($C160)=1,C160,SUM(H159+G160)),C160)</f>
        <v>73265641.611764133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1599653.2857142815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824364.35174068809</v>
      </c>
      <c r="Q160" s="2">
        <f t="shared" si="36"/>
        <v>750000</v>
      </c>
      <c r="R160" s="2">
        <f t="shared" ref="R160:R223" si="40">IF(COUNT($C161)=0,IF(COUNT($C160)=1,M160,SUM(R159+Q160)),M160)</f>
        <v>74735444.840335965</v>
      </c>
      <c r="S160" s="2">
        <f t="shared" si="17"/>
        <v>738938.14285714924</v>
      </c>
      <c r="T160" s="2">
        <f t="shared" si="18"/>
        <v>11061.857142857043</v>
      </c>
      <c r="U160" s="2">
        <f t="shared" si="19"/>
        <v>750000</v>
      </c>
      <c r="V160" s="2">
        <f t="shared" si="34"/>
        <v>19903127.702280879</v>
      </c>
      <c r="W160" s="2">
        <f t="shared" si="20"/>
        <v>472229.97286912799</v>
      </c>
      <c r="X160" s="2">
        <f t="shared" si="6"/>
        <v>277770.02713087201</v>
      </c>
      <c r="Y160" s="2">
        <f t="shared" si="37"/>
        <v>54832317.138055056</v>
      </c>
      <c r="Z160" s="2" t="str">
        <f t="shared" si="8"/>
        <v>HERE</v>
      </c>
      <c r="AA160" s="2">
        <f>IF(Z160="HERE",Y160,AA159+Graph!$G$1*1000)</f>
        <v>54832317.138055056</v>
      </c>
      <c r="AB160" s="2">
        <f t="shared" si="21"/>
        <v>277770.02713087201</v>
      </c>
      <c r="AC160" s="2">
        <f t="shared" si="38"/>
        <v>19903127.702280879</v>
      </c>
      <c r="AD160" s="3">
        <f t="shared" si="10"/>
        <v>52800000</v>
      </c>
      <c r="AE160" s="2">
        <f>IF(AE158&gt;=52800000,52800000,IF(AB139=Graph!G$1*1000,AE159+Graph!G$1*1000,AC160))</f>
        <v>19903127.702280879</v>
      </c>
      <c r="AF160" s="3">
        <f t="shared" si="11"/>
        <v>19903127.702280879</v>
      </c>
      <c r="AG160" s="3">
        <f t="shared" si="29"/>
        <v>43772153.435714133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90</v>
      </c>
      <c r="C161" s="7"/>
      <c r="D161" s="2" t="e">
        <f t="shared" si="12"/>
        <v>#N/A</v>
      </c>
      <c r="E161" s="2" t="e">
        <f t="shared" si="22"/>
        <v>#N/A</v>
      </c>
      <c r="F161" s="2">
        <v>813446.85042014718</v>
      </c>
      <c r="G161" s="2">
        <f t="shared" si="35"/>
        <v>738938.14285714284</v>
      </c>
      <c r="H161" s="2">
        <f t="shared" si="39"/>
        <v>74004579.754621282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1610715.1428571385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828481.12845137715</v>
      </c>
      <c r="Q161" s="2">
        <f t="shared" si="36"/>
        <v>750000</v>
      </c>
      <c r="R161" s="2">
        <f t="shared" si="40"/>
        <v>75485444.840335965</v>
      </c>
      <c r="S161" s="2">
        <f t="shared" si="17"/>
        <v>738938.14285714924</v>
      </c>
      <c r="T161" s="2">
        <f t="shared" si="18"/>
        <v>11061.857142857043</v>
      </c>
      <c r="U161" s="2">
        <f t="shared" si="19"/>
        <v>750000</v>
      </c>
      <c r="V161" s="2">
        <f t="shared" si="34"/>
        <v>20379371.991356492</v>
      </c>
      <c r="W161" s="2">
        <f t="shared" si="20"/>
        <v>476244.28907561302</v>
      </c>
      <c r="X161" s="2">
        <f t="shared" si="6"/>
        <v>273755.71092438698</v>
      </c>
      <c r="Y161" s="2">
        <f t="shared" si="37"/>
        <v>55106072.848979443</v>
      </c>
      <c r="Z161" s="2" t="str">
        <f t="shared" si="8"/>
        <v>HERE</v>
      </c>
      <c r="AA161" s="2">
        <f>IF(Z161="HERE",Y161,AA160+Graph!$G$1*1000)</f>
        <v>55106072.848979443</v>
      </c>
      <c r="AB161" s="2">
        <f t="shared" si="21"/>
        <v>273755.71092438698</v>
      </c>
      <c r="AC161" s="2">
        <f t="shared" si="38"/>
        <v>20379371.991356492</v>
      </c>
      <c r="AD161" s="3">
        <f t="shared" si="10"/>
        <v>52800000</v>
      </c>
      <c r="AE161" s="2">
        <f>IF(AE159&gt;=52800000,52800000,IF(AB140=Graph!G$1*1000,AE160+Graph!G$1*1000,AC161))</f>
        <v>20379371.991356492</v>
      </c>
      <c r="AF161" s="3">
        <f t="shared" si="11"/>
        <v>20379371.991356492</v>
      </c>
      <c r="AG161" s="3">
        <f t="shared" si="29"/>
        <v>44019940.821488425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91</v>
      </c>
      <c r="C162" s="7"/>
      <c r="D162" s="2" t="e">
        <f t="shared" si="12"/>
        <v>#N/A</v>
      </c>
      <c r="E162" s="2" t="e">
        <f t="shared" si="22"/>
        <v>#N/A</v>
      </c>
      <c r="F162" s="2">
        <v>817461.16662663221</v>
      </c>
      <c r="G162" s="2">
        <f t="shared" si="35"/>
        <v>738938.14285714284</v>
      </c>
      <c r="H162" s="2">
        <f t="shared" si="39"/>
        <v>74743517.897478431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1621776.9999999956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832597.90516206622</v>
      </c>
      <c r="Q162" s="2">
        <f t="shared" si="36"/>
        <v>750000</v>
      </c>
      <c r="R162" s="2">
        <f t="shared" si="40"/>
        <v>76235444.840335965</v>
      </c>
      <c r="S162" s="2">
        <f t="shared" si="17"/>
        <v>738938.14285714924</v>
      </c>
      <c r="T162" s="2">
        <f t="shared" si="18"/>
        <v>11061.857142857043</v>
      </c>
      <c r="U162" s="2">
        <f t="shared" si="19"/>
        <v>750000</v>
      </c>
      <c r="V162" s="2">
        <f t="shared" si="34"/>
        <v>20859630.59663859</v>
      </c>
      <c r="W162" s="2">
        <f t="shared" si="20"/>
        <v>480258.60528209805</v>
      </c>
      <c r="X162" s="2">
        <f t="shared" si="6"/>
        <v>269741.39471790195</v>
      </c>
      <c r="Y162" s="2">
        <f t="shared" si="37"/>
        <v>55375814.243697345</v>
      </c>
      <c r="Z162" s="2" t="str">
        <f t="shared" si="8"/>
        <v>HERE</v>
      </c>
      <c r="AA162" s="2">
        <f>IF(Z162="HERE",Y162,AA161+Graph!$G$1*1000)</f>
        <v>55375814.243697345</v>
      </c>
      <c r="AB162" s="2">
        <f t="shared" si="21"/>
        <v>269741.39471790195</v>
      </c>
      <c r="AC162" s="2">
        <f t="shared" si="38"/>
        <v>20859630.59663859</v>
      </c>
      <c r="AD162" s="3">
        <f t="shared" si="10"/>
        <v>52800000</v>
      </c>
      <c r="AE162" s="2">
        <f>IF(AE160&gt;=52800000,52800000,IF(AB141=Graph!G$1*1000,AE161+Graph!G$1*1000,AC162))</f>
        <v>20859630.59663859</v>
      </c>
      <c r="AF162" s="3">
        <f t="shared" si="11"/>
        <v>20859630.59663859</v>
      </c>
      <c r="AG162" s="3">
        <f t="shared" si="29"/>
        <v>44224755.556302339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92</v>
      </c>
      <c r="C163" s="7"/>
      <c r="D163" s="2" t="e">
        <f t="shared" si="12"/>
        <v>#N/A</v>
      </c>
      <c r="E163" s="2" t="e">
        <f t="shared" si="22"/>
        <v>#N/A</v>
      </c>
      <c r="F163" s="2">
        <v>821475.48283311725</v>
      </c>
      <c r="G163" s="2">
        <f t="shared" si="35"/>
        <v>738938.14285714284</v>
      </c>
      <c r="H163" s="2">
        <f t="shared" si="39"/>
        <v>75482456.040335581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1632838.8571428526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836714.68187275529</v>
      </c>
      <c r="Q163" s="2">
        <f t="shared" si="36"/>
        <v>750000</v>
      </c>
      <c r="R163" s="2">
        <f t="shared" si="40"/>
        <v>76985444.840335965</v>
      </c>
      <c r="S163" s="2">
        <f t="shared" si="17"/>
        <v>738938.14285714924</v>
      </c>
      <c r="T163" s="2">
        <f t="shared" si="18"/>
        <v>11061.857142857043</v>
      </c>
      <c r="U163" s="2">
        <f t="shared" si="19"/>
        <v>750000</v>
      </c>
      <c r="V163" s="2">
        <f t="shared" si="34"/>
        <v>21343903.518127173</v>
      </c>
      <c r="W163" s="2">
        <f t="shared" si="20"/>
        <v>484272.92148858309</v>
      </c>
      <c r="X163" s="2">
        <f t="shared" si="6"/>
        <v>265727.07851141691</v>
      </c>
      <c r="Y163" s="2">
        <f t="shared" si="37"/>
        <v>55641541.322208762</v>
      </c>
      <c r="Z163" s="2" t="str">
        <f t="shared" si="8"/>
        <v>HERE</v>
      </c>
      <c r="AA163" s="2">
        <f>IF(Z163="HERE",Y163,AA162+Graph!$G$1*1000)</f>
        <v>55641541.322208762</v>
      </c>
      <c r="AB163" s="2">
        <f t="shared" si="21"/>
        <v>265727.07851141691</v>
      </c>
      <c r="AC163" s="2">
        <f t="shared" si="38"/>
        <v>21343903.518127173</v>
      </c>
      <c r="AD163" s="3">
        <f t="shared" si="10"/>
        <v>52800000</v>
      </c>
      <c r="AE163" s="2">
        <f>IF(AE161&gt;=52800000,52800000,IF(AB142=Graph!G$1*1000,AE162+Graph!G$1*1000,AC163))</f>
        <v>21343903.518127173</v>
      </c>
      <c r="AF163" s="3">
        <f t="shared" si="11"/>
        <v>21343903.518127173</v>
      </c>
      <c r="AG163" s="3">
        <f t="shared" si="29"/>
        <v>44661995.256302342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93</v>
      </c>
      <c r="C164" s="7"/>
      <c r="D164" s="2" t="e">
        <f t="shared" si="12"/>
        <v>#N/A</v>
      </c>
      <c r="E164" s="2" t="e">
        <f t="shared" si="22"/>
        <v>#N/A</v>
      </c>
      <c r="F164" s="2">
        <v>825489.79903960228</v>
      </c>
      <c r="G164" s="2">
        <f t="shared" si="35"/>
        <v>738938.14285714284</v>
      </c>
      <c r="H164" s="2">
        <f t="shared" si="39"/>
        <v>76221394.18319273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1643900.7142857097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840831.45858344436</v>
      </c>
      <c r="Q164" s="2">
        <f t="shared" si="36"/>
        <v>750000</v>
      </c>
      <c r="R164" s="2">
        <f t="shared" si="40"/>
        <v>77735444.840335965</v>
      </c>
      <c r="S164" s="2">
        <f t="shared" si="17"/>
        <v>738938.14285714924</v>
      </c>
      <c r="T164" s="2">
        <f t="shared" si="18"/>
        <v>11061.857142857043</v>
      </c>
      <c r="U164" s="2">
        <f t="shared" si="19"/>
        <v>750000</v>
      </c>
      <c r="V164" s="2">
        <f t="shared" si="34"/>
        <v>21832190.755822241</v>
      </c>
      <c r="W164" s="2">
        <f t="shared" si="20"/>
        <v>488287.23769506812</v>
      </c>
      <c r="X164" s="2">
        <f t="shared" si="6"/>
        <v>261712.76230493188</v>
      </c>
      <c r="Y164" s="2">
        <f t="shared" si="37"/>
        <v>55903254.084513694</v>
      </c>
      <c r="Z164" s="2" t="str">
        <f t="shared" si="8"/>
        <v>HERE</v>
      </c>
      <c r="AA164" s="2">
        <f>IF(Z164="HERE",Y164,AA163+Graph!$G$1*1000)</f>
        <v>55903254.084513694</v>
      </c>
      <c r="AB164" s="2">
        <f t="shared" si="21"/>
        <v>261712.76230493188</v>
      </c>
      <c r="AC164" s="2">
        <f t="shared" si="38"/>
        <v>21832190.755822241</v>
      </c>
      <c r="AD164" s="3">
        <f t="shared" si="10"/>
        <v>52800000</v>
      </c>
      <c r="AE164" s="2">
        <f>IF(AE162&gt;=52800000,52800000,IF(AB143=Graph!G$1*1000,AE163+Graph!G$1*1000,AC164))</f>
        <v>21832190.755822241</v>
      </c>
      <c r="AF164" s="3">
        <f t="shared" si="11"/>
        <v>21832190.755822241</v>
      </c>
      <c r="AG164" s="3">
        <f t="shared" si="29"/>
        <v>45037387.256302342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94</v>
      </c>
      <c r="C165" s="7"/>
      <c r="D165" s="2" t="e">
        <f t="shared" si="12"/>
        <v>#N/A</v>
      </c>
      <c r="E165" s="2" t="e">
        <f t="shared" si="22"/>
        <v>#N/A</v>
      </c>
      <c r="F165" s="2">
        <v>829504.11524608731</v>
      </c>
      <c r="G165" s="2">
        <f t="shared" si="35"/>
        <v>738938.14285714284</v>
      </c>
      <c r="H165" s="2">
        <f t="shared" si="39"/>
        <v>76960332.326049879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1654962.5714285667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844948.23529410362</v>
      </c>
      <c r="Q165" s="2">
        <f t="shared" si="36"/>
        <v>750000</v>
      </c>
      <c r="R165" s="2">
        <f t="shared" si="40"/>
        <v>78485444.840335965</v>
      </c>
      <c r="S165" s="2">
        <f t="shared" si="17"/>
        <v>738938.14285714924</v>
      </c>
      <c r="T165" s="2">
        <f t="shared" si="18"/>
        <v>11061.857142857043</v>
      </c>
      <c r="U165" s="2">
        <f t="shared" si="19"/>
        <v>750000</v>
      </c>
      <c r="V165" s="2">
        <f t="shared" si="34"/>
        <v>22324492.309723794</v>
      </c>
      <c r="W165" s="2">
        <f t="shared" si="20"/>
        <v>492301.55390155315</v>
      </c>
      <c r="X165" s="2">
        <f t="shared" si="6"/>
        <v>257698.44609844685</v>
      </c>
      <c r="Y165" s="2">
        <f t="shared" si="37"/>
        <v>56160952.530612141</v>
      </c>
      <c r="Z165" s="2" t="str">
        <f t="shared" si="8"/>
        <v>HERE</v>
      </c>
      <c r="AA165" s="2">
        <f>IF(Z165="HERE",Y165,AA164+Graph!$G$1*1000)</f>
        <v>56160952.530612141</v>
      </c>
      <c r="AB165" s="2">
        <f t="shared" si="21"/>
        <v>257698.44609844685</v>
      </c>
      <c r="AC165" s="2">
        <f t="shared" si="38"/>
        <v>22324492.309723794</v>
      </c>
      <c r="AD165" s="3">
        <f t="shared" si="10"/>
        <v>52800000</v>
      </c>
      <c r="AE165" s="2">
        <f>IF(AE163&gt;=52800000,52800000,IF(AB144=Graph!G$1*1000,AE164+Graph!G$1*1000,AC165))</f>
        <v>22324492.309723794</v>
      </c>
      <c r="AF165" s="3">
        <f t="shared" si="11"/>
        <v>22324492.309723794</v>
      </c>
      <c r="AG165" s="3">
        <f t="shared" si="29"/>
        <v>45362347.056302339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95</v>
      </c>
      <c r="C166" s="7"/>
      <c r="D166" s="2" t="e">
        <f t="shared" si="12"/>
        <v>#N/A</v>
      </c>
      <c r="E166" s="2" t="e">
        <f t="shared" si="22"/>
        <v>#N/A</v>
      </c>
      <c r="F166" s="2">
        <v>833518.43145257235</v>
      </c>
      <c r="G166" s="2">
        <f t="shared" ref="G166:G229" si="41">IF(F166&gt;750000,$AK$31*1000,F166)</f>
        <v>738938.14285714284</v>
      </c>
      <c r="H166" s="2">
        <f t="shared" si="39"/>
        <v>77699270.468907028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1666024.4285714237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849065.01200479269</v>
      </c>
      <c r="Q166" s="2">
        <f t="shared" ref="Q166:Q229" si="42">IF(P166&gt;750000,750000,P166)</f>
        <v>750000</v>
      </c>
      <c r="R166" s="2">
        <f t="shared" si="40"/>
        <v>79235444.840335965</v>
      </c>
      <c r="S166" s="2">
        <f t="shared" si="17"/>
        <v>738938.14285714924</v>
      </c>
      <c r="T166" s="2">
        <f t="shared" si="18"/>
        <v>11061.857142857043</v>
      </c>
      <c r="U166" s="2">
        <f t="shared" si="19"/>
        <v>750000</v>
      </c>
      <c r="V166" s="2">
        <f t="shared" si="34"/>
        <v>22820808.179831833</v>
      </c>
      <c r="W166" s="2">
        <f t="shared" si="20"/>
        <v>496315.87010803819</v>
      </c>
      <c r="X166" s="2">
        <f t="shared" si="6"/>
        <v>253684.12989196181</v>
      </c>
      <c r="Y166" s="2">
        <f t="shared" si="37"/>
        <v>56414636.660504103</v>
      </c>
      <c r="Z166" s="2" t="str">
        <f t="shared" si="8"/>
        <v>HERE</v>
      </c>
      <c r="AA166" s="2">
        <f>IF(Z166="HERE",Y166,AA165+Graph!$G$1*1000)</f>
        <v>56414636.660504103</v>
      </c>
      <c r="AB166" s="2">
        <f t="shared" si="21"/>
        <v>253684.12989196181</v>
      </c>
      <c r="AC166" s="2">
        <f t="shared" si="38"/>
        <v>22820808.179831833</v>
      </c>
      <c r="AD166" s="3">
        <f t="shared" si="10"/>
        <v>52800000</v>
      </c>
      <c r="AE166" s="2">
        <f>IF(AE164&gt;=52800000,52800000,IF(AB145=Graph!G$1*1000,AE165+Graph!G$1*1000,AC166))</f>
        <v>22820808.179831833</v>
      </c>
      <c r="AF166" s="3">
        <f t="shared" si="11"/>
        <v>22820808.179831833</v>
      </c>
      <c r="AG166" s="3">
        <f t="shared" si="29"/>
        <v>45654158.556302339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96</v>
      </c>
      <c r="C167" s="7"/>
      <c r="D167" s="2" t="e">
        <f t="shared" si="12"/>
        <v>#N/A</v>
      </c>
      <c r="E167" s="2" t="e">
        <f t="shared" si="22"/>
        <v>#N/A</v>
      </c>
      <c r="F167" s="2">
        <v>837532.74765905738</v>
      </c>
      <c r="G167" s="2">
        <f t="shared" si="41"/>
        <v>738938.14285714284</v>
      </c>
      <c r="H167" s="2">
        <f t="shared" si="39"/>
        <v>78438208.611764178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1677086.2857142808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853181.78871548176</v>
      </c>
      <c r="Q167" s="2">
        <f t="shared" si="42"/>
        <v>750000</v>
      </c>
      <c r="R167" s="2">
        <f t="shared" si="40"/>
        <v>79985444.840335965</v>
      </c>
      <c r="S167" s="2">
        <f t="shared" si="17"/>
        <v>738938.14285714924</v>
      </c>
      <c r="T167" s="2">
        <f t="shared" si="18"/>
        <v>11061.857142857043</v>
      </c>
      <c r="U167" s="2">
        <f t="shared" si="19"/>
        <v>750000</v>
      </c>
      <c r="V167" s="2">
        <f t="shared" si="34"/>
        <v>23321138.366146356</v>
      </c>
      <c r="W167" s="2">
        <f t="shared" si="20"/>
        <v>500330.18631452322</v>
      </c>
      <c r="X167" s="2">
        <f t="shared" si="6"/>
        <v>249669.81368547678</v>
      </c>
      <c r="Y167" s="2">
        <f t="shared" si="37"/>
        <v>56664306.474189579</v>
      </c>
      <c r="Z167" s="2" t="str">
        <f t="shared" si="8"/>
        <v>HERE</v>
      </c>
      <c r="AA167" s="2">
        <f>IF(Z167="HERE",Y167,AA166+Graph!$G$1*1000)</f>
        <v>56664306.474189579</v>
      </c>
      <c r="AB167" s="2">
        <f t="shared" si="21"/>
        <v>249669.81368547678</v>
      </c>
      <c r="AC167" s="2">
        <f t="shared" si="38"/>
        <v>23321138.366146356</v>
      </c>
      <c r="AD167" s="3">
        <f t="shared" si="10"/>
        <v>52800000</v>
      </c>
      <c r="AE167" s="2">
        <f>IF(AE165&gt;=52800000,52800000,IF(AB146=Graph!G$1*1000,AE166+Graph!G$1*1000,AC167))</f>
        <v>23321138.366146356</v>
      </c>
      <c r="AF167" s="3">
        <f t="shared" si="11"/>
        <v>23321138.366146356</v>
      </c>
      <c r="AG167" s="3">
        <f t="shared" si="29"/>
        <v>45901509.956302345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97</v>
      </c>
      <c r="C168" s="7"/>
      <c r="D168" s="2" t="e">
        <f t="shared" si="12"/>
        <v>#N/A</v>
      </c>
      <c r="E168" s="2" t="e">
        <f t="shared" si="22"/>
        <v>#N/A</v>
      </c>
      <c r="F168" s="2">
        <v>841547.06386554241</v>
      </c>
      <c r="G168" s="2">
        <f t="shared" si="41"/>
        <v>738938.14285714284</v>
      </c>
      <c r="H168" s="2">
        <f t="shared" si="39"/>
        <v>79177146.754621327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1688148.1428571378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857298.56542617083</v>
      </c>
      <c r="Q168" s="2">
        <f t="shared" si="42"/>
        <v>750000</v>
      </c>
      <c r="R168" s="2">
        <f t="shared" si="40"/>
        <v>80735444.840335965</v>
      </c>
      <c r="S168" s="2">
        <f t="shared" si="17"/>
        <v>738938.14285714924</v>
      </c>
      <c r="T168" s="2">
        <f t="shared" si="18"/>
        <v>11061.857142857043</v>
      </c>
      <c r="U168" s="2">
        <f t="shared" si="19"/>
        <v>750000</v>
      </c>
      <c r="V168" s="2">
        <f t="shared" si="34"/>
        <v>23825482.868667364</v>
      </c>
      <c r="W168" s="2">
        <f t="shared" si="20"/>
        <v>504344.50252100825</v>
      </c>
      <c r="X168" s="2">
        <f t="shared" si="6"/>
        <v>245655.49747899175</v>
      </c>
      <c r="Y168" s="2">
        <f t="shared" si="37"/>
        <v>56909961.971668571</v>
      </c>
      <c r="Z168" s="2" t="str">
        <f t="shared" si="8"/>
        <v>HERE</v>
      </c>
      <c r="AA168" s="2">
        <f>IF(Z168="HERE",Y168,AA167+Graph!$G$1*1000)</f>
        <v>56909961.971668571</v>
      </c>
      <c r="AB168" s="2">
        <f t="shared" si="21"/>
        <v>245655.49747899175</v>
      </c>
      <c r="AC168" s="2">
        <f t="shared" si="38"/>
        <v>23825482.868667364</v>
      </c>
      <c r="AD168" s="3">
        <f t="shared" si="10"/>
        <v>52800000</v>
      </c>
      <c r="AE168" s="2">
        <f>IF(AE166&gt;=52800000,52800000,IF(AB147=Graph!G$1*1000,AE167+Graph!G$1*1000,AC168))</f>
        <v>23825482.868667364</v>
      </c>
      <c r="AF168" s="3">
        <f t="shared" si="11"/>
        <v>23825482.868667364</v>
      </c>
      <c r="AG168" s="3">
        <f t="shared" si="29"/>
        <v>46113597.406302348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98</v>
      </c>
      <c r="C169" s="7"/>
      <c r="D169" s="2" t="e">
        <f t="shared" si="12"/>
        <v>#N/A</v>
      </c>
      <c r="E169" s="2" t="e">
        <f t="shared" si="22"/>
        <v>#N/A</v>
      </c>
      <c r="F169" s="2">
        <v>845561.38007202744</v>
      </c>
      <c r="G169" s="2">
        <f t="shared" si="41"/>
        <v>738938.14285714284</v>
      </c>
      <c r="H169" s="2">
        <f t="shared" si="39"/>
        <v>79916084.897478476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1699209.9999999949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861415.34213685989</v>
      </c>
      <c r="Q169" s="2">
        <f t="shared" si="42"/>
        <v>750000</v>
      </c>
      <c r="R169" s="2">
        <f t="shared" si="40"/>
        <v>81485444.840335965</v>
      </c>
      <c r="S169" s="2">
        <f t="shared" si="17"/>
        <v>738938.14285714924</v>
      </c>
      <c r="T169" s="2">
        <f t="shared" si="18"/>
        <v>11061.857142857043</v>
      </c>
      <c r="U169" s="2">
        <f t="shared" si="19"/>
        <v>750000</v>
      </c>
      <c r="V169" s="2">
        <f t="shared" si="34"/>
        <v>24333841.687394857</v>
      </c>
      <c r="W169" s="2">
        <f t="shared" si="20"/>
        <v>508358.81872749329</v>
      </c>
      <c r="X169" s="2">
        <f t="shared" si="6"/>
        <v>241641.18127250671</v>
      </c>
      <c r="Y169" s="2">
        <f t="shared" si="37"/>
        <v>57151603.152941078</v>
      </c>
      <c r="Z169" s="2" t="str">
        <f t="shared" si="8"/>
        <v>HERE</v>
      </c>
      <c r="AA169" s="2">
        <f>IF(Z169="HERE",Y169,AA168+Graph!$G$1*1000)</f>
        <v>57151603.152941078</v>
      </c>
      <c r="AB169" s="2">
        <f t="shared" si="21"/>
        <v>241641.18127250671</v>
      </c>
      <c r="AC169" s="2">
        <f t="shared" si="38"/>
        <v>24333841.687394857</v>
      </c>
      <c r="AD169" s="3">
        <f t="shared" si="10"/>
        <v>52800000</v>
      </c>
      <c r="AE169" s="2">
        <f>IF(AE167&gt;=52800000,52800000,IF(AB148=Graph!G$1*1000,AE168+Graph!G$1*1000,AC169))</f>
        <v>24333841.687394857</v>
      </c>
      <c r="AF169" s="3">
        <f t="shared" si="11"/>
        <v>24333841.687394857</v>
      </c>
      <c r="AG169" s="3">
        <f t="shared" si="29"/>
        <v>46359039.706302345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99</v>
      </c>
      <c r="C170" s="7"/>
      <c r="D170" s="2" t="e">
        <f t="shared" si="12"/>
        <v>#N/A</v>
      </c>
      <c r="E170" s="2" t="e">
        <f t="shared" si="22"/>
        <v>#N/A</v>
      </c>
      <c r="F170" s="2">
        <v>849575.69627851248</v>
      </c>
      <c r="G170" s="2">
        <f t="shared" si="41"/>
        <v>738938.14285714284</v>
      </c>
      <c r="H170" s="2">
        <f t="shared" si="39"/>
        <v>80655023.040335625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1710271.8571428519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865532.11884754896</v>
      </c>
      <c r="Q170" s="2">
        <f t="shared" si="42"/>
        <v>750000</v>
      </c>
      <c r="R170" s="2">
        <f t="shared" si="40"/>
        <v>82235444.840335965</v>
      </c>
      <c r="S170" s="2">
        <f t="shared" si="17"/>
        <v>738938.14285714924</v>
      </c>
      <c r="T170" s="2">
        <f t="shared" si="18"/>
        <v>11061.857142857043</v>
      </c>
      <c r="U170" s="2">
        <f t="shared" si="19"/>
        <v>750000</v>
      </c>
      <c r="V170" s="2">
        <f t="shared" si="34"/>
        <v>24846214.822328836</v>
      </c>
      <c r="W170" s="2">
        <f t="shared" si="20"/>
        <v>512373.13493397832</v>
      </c>
      <c r="X170" s="2">
        <f t="shared" si="6"/>
        <v>237626.86506602168</v>
      </c>
      <c r="Y170" s="2">
        <f t="shared" si="37"/>
        <v>57389230.0180071</v>
      </c>
      <c r="Z170" s="2" t="str">
        <f t="shared" si="8"/>
        <v>HERE</v>
      </c>
      <c r="AA170" s="2">
        <f>IF(Z170="HERE",Y170,AA169+Graph!$G$1*1000)</f>
        <v>57389230.0180071</v>
      </c>
      <c r="AB170" s="2">
        <f t="shared" si="21"/>
        <v>237626.86506602168</v>
      </c>
      <c r="AC170" s="2">
        <f t="shared" si="38"/>
        <v>24846214.822328836</v>
      </c>
      <c r="AD170" s="3">
        <f t="shared" si="10"/>
        <v>52800000</v>
      </c>
      <c r="AE170" s="2">
        <f>IF(AE168&gt;=52800000,52800000,IF(AB149=Graph!G$1*1000,AE169+Graph!G$1*1000,AC170))</f>
        <v>24846214.822328836</v>
      </c>
      <c r="AF170" s="3">
        <f t="shared" si="11"/>
        <v>24846214.822328836</v>
      </c>
      <c r="AG170" s="3">
        <f t="shared" si="29"/>
        <v>46831772.006302342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100</v>
      </c>
      <c r="C171" s="7"/>
      <c r="D171" s="2" t="e">
        <f t="shared" si="12"/>
        <v>#N/A</v>
      </c>
      <c r="E171" s="2" t="e">
        <f t="shared" si="22"/>
        <v>#N/A</v>
      </c>
      <c r="F171" s="2">
        <v>853590.01248499751</v>
      </c>
      <c r="G171" s="2">
        <f t="shared" si="41"/>
        <v>738938.14285714284</v>
      </c>
      <c r="H171" s="2">
        <f t="shared" si="39"/>
        <v>81393961.183192775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1721333.714285709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869648.89555820823</v>
      </c>
      <c r="Q171" s="2">
        <f t="shared" si="42"/>
        <v>750000</v>
      </c>
      <c r="R171" s="2">
        <f t="shared" si="40"/>
        <v>82985444.840335965</v>
      </c>
      <c r="S171" s="2">
        <f t="shared" si="17"/>
        <v>738938.14285714924</v>
      </c>
      <c r="T171" s="2">
        <f t="shared" si="18"/>
        <v>11061.857142857043</v>
      </c>
      <c r="U171" s="2">
        <f t="shared" si="19"/>
        <v>750000</v>
      </c>
      <c r="V171" s="2">
        <f t="shared" si="34"/>
        <v>25362602.273469269</v>
      </c>
      <c r="W171" s="2">
        <f t="shared" si="20"/>
        <v>516387.45114043355</v>
      </c>
      <c r="X171" s="2">
        <f t="shared" si="6"/>
        <v>233612.54885956645</v>
      </c>
      <c r="Y171" s="2">
        <f t="shared" si="37"/>
        <v>57622842.566866666</v>
      </c>
      <c r="Z171" s="2" t="str">
        <f t="shared" si="8"/>
        <v>HERE</v>
      </c>
      <c r="AA171" s="2">
        <f>IF(Z171="HERE",Y171,AA170+Graph!$G$1*1000)</f>
        <v>57622842.566866666</v>
      </c>
      <c r="AB171" s="2">
        <f t="shared" si="21"/>
        <v>233612.54885956645</v>
      </c>
      <c r="AC171" s="2">
        <f t="shared" si="38"/>
        <v>25362602.273469269</v>
      </c>
      <c r="AD171" s="3">
        <f t="shared" si="10"/>
        <v>52800000</v>
      </c>
      <c r="AE171" s="2">
        <f>IF(AE169&gt;=52800000,52800000,IF(AB150=Graph!G$1*1000,AE170+Graph!G$1*1000,AC171))</f>
        <v>25362602.273469269</v>
      </c>
      <c r="AF171" s="3">
        <f t="shared" si="11"/>
        <v>25362602.273469269</v>
      </c>
      <c r="AG171" s="3">
        <f t="shared" si="29"/>
        <v>47272209.406302348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101</v>
      </c>
      <c r="C172" s="7"/>
      <c r="D172" s="2" t="e">
        <f t="shared" si="12"/>
        <v>#N/A</v>
      </c>
      <c r="E172" s="2" t="e">
        <f t="shared" si="22"/>
        <v>#N/A</v>
      </c>
      <c r="F172" s="2">
        <v>857604.32869148254</v>
      </c>
      <c r="G172" s="2">
        <f t="shared" si="41"/>
        <v>738938.14285714284</v>
      </c>
      <c r="H172" s="2">
        <f t="shared" si="39"/>
        <v>82132899.326049924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1732395.571428566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873765.67226889729</v>
      </c>
      <c r="Q172" s="2">
        <f t="shared" si="42"/>
        <v>750000</v>
      </c>
      <c r="R172" s="2">
        <f t="shared" si="40"/>
        <v>83735444.840335965</v>
      </c>
      <c r="S172" s="2">
        <f t="shared" si="17"/>
        <v>738938.14285714924</v>
      </c>
      <c r="T172" s="2">
        <f t="shared" si="18"/>
        <v>11061.857142857043</v>
      </c>
      <c r="U172" s="2">
        <f t="shared" si="19"/>
        <v>750000</v>
      </c>
      <c r="V172" s="2">
        <f t="shared" si="34"/>
        <v>25883004.040816188</v>
      </c>
      <c r="W172" s="2">
        <f t="shared" si="20"/>
        <v>520401.76734691858</v>
      </c>
      <c r="X172" s="2">
        <f t="shared" si="6"/>
        <v>229598.23265308142</v>
      </c>
      <c r="Y172" s="2">
        <f t="shared" si="37"/>
        <v>57852440.799519747</v>
      </c>
      <c r="Z172" s="2" t="str">
        <f t="shared" si="8"/>
        <v>HERE</v>
      </c>
      <c r="AA172" s="2">
        <f>IF(Z172="HERE",Y172,AA171+Graph!$G$1*1000)</f>
        <v>57852440.799519747</v>
      </c>
      <c r="AB172" s="2">
        <f t="shared" si="21"/>
        <v>229598.23265308142</v>
      </c>
      <c r="AC172" s="2">
        <f t="shared" si="38"/>
        <v>25883004.040816188</v>
      </c>
      <c r="AD172" s="3">
        <f t="shared" si="10"/>
        <v>52800000</v>
      </c>
      <c r="AE172" s="2">
        <f>IF(AE170&gt;=52800000,52800000,IF(AB151=Graph!G$1*1000,AE171+Graph!G$1*1000,AC172))</f>
        <v>25883004.040816188</v>
      </c>
      <c r="AF172" s="3">
        <f t="shared" si="11"/>
        <v>25883004.040816188</v>
      </c>
      <c r="AG172" s="3">
        <f t="shared" si="29"/>
        <v>47637074.156302348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102</v>
      </c>
      <c r="C173" s="7"/>
      <c r="D173" s="2" t="e">
        <f t="shared" si="12"/>
        <v>#N/A</v>
      </c>
      <c r="E173" s="2" t="e">
        <f t="shared" si="22"/>
        <v>#N/A</v>
      </c>
      <c r="F173" s="2">
        <v>861618.64489793777</v>
      </c>
      <c r="G173" s="2">
        <f t="shared" si="41"/>
        <v>738938.14285714284</v>
      </c>
      <c r="H173" s="2">
        <f t="shared" si="39"/>
        <v>82871837.468907073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1743457.4285714231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877882.44897958636</v>
      </c>
      <c r="Q173" s="2">
        <f t="shared" si="42"/>
        <v>750000</v>
      </c>
      <c r="R173" s="2">
        <f t="shared" si="40"/>
        <v>84485444.840335965</v>
      </c>
      <c r="S173" s="2">
        <f t="shared" si="17"/>
        <v>738938.14285714924</v>
      </c>
      <c r="T173" s="2">
        <f t="shared" si="18"/>
        <v>11061.857142857043</v>
      </c>
      <c r="U173" s="2">
        <f t="shared" si="19"/>
        <v>750000</v>
      </c>
      <c r="V173" s="2">
        <f t="shared" si="34"/>
        <v>26407420.124369591</v>
      </c>
      <c r="W173" s="2">
        <f t="shared" si="20"/>
        <v>524416.08355340362</v>
      </c>
      <c r="X173" s="2">
        <f t="shared" si="6"/>
        <v>225583.91644659638</v>
      </c>
      <c r="Y173" s="2">
        <f t="shared" si="37"/>
        <v>58078024.715966344</v>
      </c>
      <c r="Z173" s="2" t="str">
        <f t="shared" si="8"/>
        <v>HERE</v>
      </c>
      <c r="AA173" s="2">
        <f>IF(Z173="HERE",Y173,AA172+Graph!$G$1*1000)</f>
        <v>58078024.715966344</v>
      </c>
      <c r="AB173" s="2">
        <f t="shared" si="21"/>
        <v>225583.91644659638</v>
      </c>
      <c r="AC173" s="2">
        <f t="shared" si="38"/>
        <v>26407420.124369591</v>
      </c>
      <c r="AD173" s="3">
        <f t="shared" si="10"/>
        <v>52800000</v>
      </c>
      <c r="AE173" s="2">
        <f>IF(AE171&gt;=52800000,52800000,IF(AB152=Graph!G$1*1000,AE172+Graph!G$1*1000,AC173))</f>
        <v>26407420.124369591</v>
      </c>
      <c r="AF173" s="3">
        <f t="shared" si="11"/>
        <v>26407420.124369591</v>
      </c>
      <c r="AG173" s="3">
        <f t="shared" si="29"/>
        <v>47902280.656302348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103</v>
      </c>
      <c r="C174" s="7"/>
      <c r="D174" s="2" t="e">
        <f t="shared" si="12"/>
        <v>#N/A</v>
      </c>
      <c r="E174" s="2" t="e">
        <f t="shared" si="22"/>
        <v>#N/A</v>
      </c>
      <c r="F174" s="2">
        <v>865632.96110442281</v>
      </c>
      <c r="G174" s="2">
        <f t="shared" si="41"/>
        <v>738938.14285714284</v>
      </c>
      <c r="H174" s="2">
        <f t="shared" si="39"/>
        <v>83610775.611764222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1754519.2857142801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881999.22569027543</v>
      </c>
      <c r="Q174" s="2">
        <f t="shared" si="42"/>
        <v>750000</v>
      </c>
      <c r="R174" s="2">
        <f t="shared" si="40"/>
        <v>85235444.840335965</v>
      </c>
      <c r="S174" s="2">
        <f t="shared" si="17"/>
        <v>738938.14285714924</v>
      </c>
      <c r="T174" s="2">
        <f t="shared" si="18"/>
        <v>11061.857142857043</v>
      </c>
      <c r="U174" s="2">
        <f t="shared" si="19"/>
        <v>750000</v>
      </c>
      <c r="V174" s="2">
        <f t="shared" si="34"/>
        <v>26935850.52412948</v>
      </c>
      <c r="W174" s="2">
        <f t="shared" si="20"/>
        <v>528430.39975988865</v>
      </c>
      <c r="X174" s="2">
        <f t="shared" si="6"/>
        <v>221569.60024011135</v>
      </c>
      <c r="Y174" s="2">
        <f t="shared" si="37"/>
        <v>58299594.316206455</v>
      </c>
      <c r="Z174" s="2" t="str">
        <f t="shared" si="8"/>
        <v>HERE</v>
      </c>
      <c r="AA174" s="2">
        <f>IF(Z174="HERE",Y174,AA173+Graph!$G$1*1000)</f>
        <v>58299594.316206455</v>
      </c>
      <c r="AB174" s="2">
        <f t="shared" si="21"/>
        <v>221569.60024011135</v>
      </c>
      <c r="AC174" s="2">
        <f t="shared" si="38"/>
        <v>26935850.52412948</v>
      </c>
      <c r="AD174" s="3">
        <f t="shared" si="10"/>
        <v>52800000</v>
      </c>
      <c r="AE174" s="2">
        <f>IF(AE172&gt;=52800000,52800000,IF(AB153=Graph!G$1*1000,AE173+Graph!G$1*1000,AC174))</f>
        <v>26935850.52412948</v>
      </c>
      <c r="AF174" s="3">
        <f t="shared" si="11"/>
        <v>26935850.52412948</v>
      </c>
      <c r="AG174" s="3">
        <f t="shared" si="29"/>
        <v>48192694.756302342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104</v>
      </c>
      <c r="C175" s="7"/>
      <c r="D175" s="2" t="e">
        <f t="shared" si="12"/>
        <v>#N/A</v>
      </c>
      <c r="E175" s="2" t="e">
        <f t="shared" si="22"/>
        <v>#N/A</v>
      </c>
      <c r="F175" s="2">
        <v>869647.27731090784</v>
      </c>
      <c r="G175" s="2">
        <f t="shared" si="41"/>
        <v>738938.14285714284</v>
      </c>
      <c r="H175" s="2">
        <f t="shared" si="39"/>
        <v>84349713.754621372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1765581.1428571371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886116.0024009645</v>
      </c>
      <c r="Q175" s="2">
        <f t="shared" si="42"/>
        <v>750000</v>
      </c>
      <c r="R175" s="2">
        <f t="shared" si="40"/>
        <v>85985444.840335965</v>
      </c>
      <c r="S175" s="2">
        <f t="shared" si="17"/>
        <v>738938.14285714924</v>
      </c>
      <c r="T175" s="2">
        <f t="shared" si="18"/>
        <v>11061.857142857043</v>
      </c>
      <c r="U175" s="2">
        <f t="shared" si="19"/>
        <v>750000</v>
      </c>
      <c r="V175" s="2">
        <f t="shared" si="34"/>
        <v>27468295.240095854</v>
      </c>
      <c r="W175" s="2">
        <f t="shared" si="20"/>
        <v>532444.71596637368</v>
      </c>
      <c r="X175" s="2">
        <f t="shared" si="6"/>
        <v>217555.28403362632</v>
      </c>
      <c r="Y175" s="2">
        <f t="shared" si="37"/>
        <v>58517149.600240082</v>
      </c>
      <c r="Z175" s="2" t="str">
        <f t="shared" si="8"/>
        <v>HERE</v>
      </c>
      <c r="AA175" s="2">
        <f>IF(Z175="HERE",Y175,AA174+Graph!$G$1*1000)</f>
        <v>58517149.600240082</v>
      </c>
      <c r="AB175" s="2">
        <f t="shared" si="21"/>
        <v>217555.28403362632</v>
      </c>
      <c r="AC175" s="2">
        <f t="shared" si="38"/>
        <v>27468295.240095854</v>
      </c>
      <c r="AD175" s="3">
        <f t="shared" si="10"/>
        <v>52800000</v>
      </c>
      <c r="AE175" s="2">
        <f>IF(AE173&gt;=52800000,52800000,IF(AB154=Graph!G$1*1000,AE174+Graph!G$1*1000,AC175))</f>
        <v>27468295.240095854</v>
      </c>
      <c r="AF175" s="3">
        <f t="shared" si="11"/>
        <v>27468295.240095854</v>
      </c>
      <c r="AG175" s="3">
        <f t="shared" si="29"/>
        <v>48382372.100000001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105</v>
      </c>
      <c r="C176" s="7"/>
      <c r="D176" s="2" t="e">
        <f t="shared" si="12"/>
        <v>#N/A</v>
      </c>
      <c r="E176" s="2" t="e">
        <f t="shared" si="22"/>
        <v>#N/A</v>
      </c>
      <c r="F176" s="2">
        <v>873661.59351739287</v>
      </c>
      <c r="G176" s="2">
        <f t="shared" si="41"/>
        <v>738938.14285714284</v>
      </c>
      <c r="H176" s="2">
        <f t="shared" si="39"/>
        <v>85088651.897478521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1776642.9999999942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890232.77911165357</v>
      </c>
      <c r="Q176" s="2">
        <f t="shared" si="42"/>
        <v>750000</v>
      </c>
      <c r="R176" s="2">
        <f t="shared" si="40"/>
        <v>86735444.840335965</v>
      </c>
      <c r="S176" s="2">
        <f t="shared" si="17"/>
        <v>738938.14285714924</v>
      </c>
      <c r="T176" s="2">
        <f t="shared" si="18"/>
        <v>11061.857142857043</v>
      </c>
      <c r="U176" s="2">
        <f t="shared" si="19"/>
        <v>750000</v>
      </c>
      <c r="V176" s="2">
        <f t="shared" si="34"/>
        <v>28004754.272268713</v>
      </c>
      <c r="W176" s="2">
        <f t="shared" si="20"/>
        <v>536459.03217285872</v>
      </c>
      <c r="X176" s="2">
        <f t="shared" si="6"/>
        <v>213540.96782714128</v>
      </c>
      <c r="Y176" s="2">
        <f t="shared" si="37"/>
        <v>58730690.568067223</v>
      </c>
      <c r="Z176" s="2" t="str">
        <f t="shared" si="8"/>
        <v>HERE</v>
      </c>
      <c r="AA176" s="2">
        <f>IF(Z176="HERE",Y176,AA175+Graph!$G$1*1000)</f>
        <v>58730690.568067223</v>
      </c>
      <c r="AB176" s="2">
        <f t="shared" si="21"/>
        <v>213540.96782714128</v>
      </c>
      <c r="AC176" s="2">
        <f t="shared" si="38"/>
        <v>28004754.272268713</v>
      </c>
      <c r="AD176" s="3">
        <f t="shared" si="10"/>
        <v>52800000</v>
      </c>
      <c r="AE176" s="2">
        <f>IF(AE174&gt;=52800000,52800000,IF(AB155=Graph!G$1*1000,AE175+Graph!G$1*1000,AC176))</f>
        <v>28004754.272268713</v>
      </c>
      <c r="AF176" s="3">
        <f t="shared" si="11"/>
        <v>28004754.272268713</v>
      </c>
      <c r="AG176" s="3">
        <f t="shared" si="29"/>
        <v>48399106.049999997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106</v>
      </c>
      <c r="C177" s="7"/>
      <c r="D177" s="2" t="e">
        <f t="shared" si="12"/>
        <v>#N/A</v>
      </c>
      <c r="E177" s="2" t="e">
        <f t="shared" si="22"/>
        <v>#N/A</v>
      </c>
      <c r="F177" s="2">
        <v>877675.90972387791</v>
      </c>
      <c r="G177" s="2">
        <f t="shared" si="41"/>
        <v>738938.14285714284</v>
      </c>
      <c r="H177" s="2">
        <f t="shared" si="39"/>
        <v>85827590.04033567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1787704.8571428512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894349.55582231283</v>
      </c>
      <c r="Q177" s="2">
        <f t="shared" si="42"/>
        <v>750000</v>
      </c>
      <c r="R177" s="2">
        <f t="shared" si="40"/>
        <v>87485444.840335965</v>
      </c>
      <c r="S177" s="2">
        <f t="shared" si="17"/>
        <v>738938.14285714924</v>
      </c>
      <c r="T177" s="2">
        <f t="shared" si="18"/>
        <v>11061.857142857043</v>
      </c>
      <c r="U177" s="2">
        <f t="shared" si="19"/>
        <v>750000</v>
      </c>
      <c r="V177" s="2">
        <f t="shared" si="34"/>
        <v>28545227.620648056</v>
      </c>
      <c r="W177" s="2">
        <f t="shared" si="20"/>
        <v>540473.34837934375</v>
      </c>
      <c r="X177" s="2">
        <f t="shared" si="6"/>
        <v>209526.65162065625</v>
      </c>
      <c r="Y177" s="2">
        <f t="shared" si="37"/>
        <v>58940217.219687879</v>
      </c>
      <c r="Z177" s="2" t="str">
        <f t="shared" si="8"/>
        <v>HERE</v>
      </c>
      <c r="AA177" s="2">
        <f>IF(Z177="HERE",Y177,AA176+Graph!$G$1*1000)</f>
        <v>58940217.219687879</v>
      </c>
      <c r="AB177" s="2">
        <f t="shared" si="21"/>
        <v>209526.65162065625</v>
      </c>
      <c r="AC177" s="2">
        <f t="shared" si="38"/>
        <v>28545227.620648056</v>
      </c>
      <c r="AD177" s="3">
        <f t="shared" si="10"/>
        <v>52800000</v>
      </c>
      <c r="AE177" s="2">
        <f>IF(AE175&gt;=52800000,52800000,IF(AB156=Graph!G$1*1000,AE176+Graph!G$1*1000,AC177))</f>
        <v>28545227.620648056</v>
      </c>
      <c r="AF177" s="3">
        <f t="shared" si="11"/>
        <v>28545227.620648056</v>
      </c>
      <c r="AG177" s="3">
        <f t="shared" si="29"/>
        <v>48421914.685402162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107</v>
      </c>
      <c r="C178" s="7"/>
      <c r="D178" s="2" t="e">
        <f t="shared" si="12"/>
        <v>#N/A</v>
      </c>
      <c r="E178" s="2" t="e">
        <f t="shared" si="22"/>
        <v>#N/A</v>
      </c>
      <c r="F178" s="2">
        <v>881690.22593036294</v>
      </c>
      <c r="G178" s="2">
        <f t="shared" si="41"/>
        <v>738938.14285714284</v>
      </c>
      <c r="H178" s="2">
        <f t="shared" si="39"/>
        <v>86566528.183192819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1798766.7142857083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898466.3325330019</v>
      </c>
      <c r="Q178" s="2">
        <f t="shared" si="42"/>
        <v>750000</v>
      </c>
      <c r="R178" s="2">
        <f t="shared" si="40"/>
        <v>88235444.840335965</v>
      </c>
      <c r="S178" s="2">
        <f t="shared" si="17"/>
        <v>738938.14285714924</v>
      </c>
      <c r="T178" s="2">
        <f t="shared" si="18"/>
        <v>11061.857142857043</v>
      </c>
      <c r="U178" s="2">
        <f t="shared" si="19"/>
        <v>750000</v>
      </c>
      <c r="V178" s="2">
        <f t="shared" si="34"/>
        <v>29089715.285233885</v>
      </c>
      <c r="W178" s="2">
        <f t="shared" si="20"/>
        <v>544487.66458582878</v>
      </c>
      <c r="X178" s="2">
        <f t="shared" si="6"/>
        <v>205512.33541417122</v>
      </c>
      <c r="Y178" s="2">
        <f t="shared" si="37"/>
        <v>59145729.55510205</v>
      </c>
      <c r="Z178" s="2" t="str">
        <f t="shared" si="8"/>
        <v>HERE</v>
      </c>
      <c r="AA178" s="2">
        <f>IF(Z178="HERE",Y178,AA177+Graph!$G$1*1000)</f>
        <v>59145729.55510205</v>
      </c>
      <c r="AB178" s="2">
        <f t="shared" si="21"/>
        <v>205512.33541417122</v>
      </c>
      <c r="AC178" s="2">
        <f t="shared" si="38"/>
        <v>29089715.285233885</v>
      </c>
      <c r="AD178" s="3">
        <f t="shared" si="10"/>
        <v>52800000</v>
      </c>
      <c r="AE178" s="2">
        <f>IF(AE176&gt;=52800000,52800000,IF(AB157=Graph!G$1*1000,AE177+Graph!G$1*1000,AC178))</f>
        <v>29089715.285233885</v>
      </c>
      <c r="AF178" s="3">
        <f t="shared" si="11"/>
        <v>29089715.285233885</v>
      </c>
      <c r="AG178" s="3">
        <f t="shared" si="29"/>
        <v>48444924.036614649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108</v>
      </c>
      <c r="C179" s="7"/>
      <c r="D179" s="2" t="e">
        <f t="shared" si="12"/>
        <v>#N/A</v>
      </c>
      <c r="E179" s="2" t="e">
        <f t="shared" si="22"/>
        <v>#N/A</v>
      </c>
      <c r="F179" s="2">
        <v>885704.54213684797</v>
      </c>
      <c r="G179" s="2">
        <f t="shared" si="41"/>
        <v>738938.14285714284</v>
      </c>
      <c r="H179" s="2">
        <f t="shared" si="39"/>
        <v>87305466.326049969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1809828.5714285653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902583.10924369097</v>
      </c>
      <c r="Q179" s="2">
        <f t="shared" si="42"/>
        <v>750000</v>
      </c>
      <c r="R179" s="2">
        <f t="shared" si="40"/>
        <v>88985444.840335965</v>
      </c>
      <c r="S179" s="2">
        <f t="shared" si="17"/>
        <v>738938.14285714924</v>
      </c>
      <c r="T179" s="2">
        <f t="shared" si="18"/>
        <v>11061.857142857043</v>
      </c>
      <c r="U179" s="2">
        <f t="shared" si="19"/>
        <v>750000</v>
      </c>
      <c r="V179" s="2">
        <f t="shared" si="34"/>
        <v>29638217.266026199</v>
      </c>
      <c r="W179" s="2">
        <f t="shared" si="20"/>
        <v>548501.98079231381</v>
      </c>
      <c r="X179" s="2">
        <f t="shared" si="6"/>
        <v>201498.01920768619</v>
      </c>
      <c r="Y179" s="2">
        <f t="shared" si="37"/>
        <v>59347227.574309736</v>
      </c>
      <c r="Z179" s="2" t="str">
        <f t="shared" si="8"/>
        <v>HERE</v>
      </c>
      <c r="AA179" s="2">
        <f>IF(Z179="HERE",Y179,AA178+Graph!$G$1*1000)</f>
        <v>59347227.574309736</v>
      </c>
      <c r="AB179" s="2">
        <f t="shared" si="21"/>
        <v>201498.01920768619</v>
      </c>
      <c r="AC179" s="2">
        <f t="shared" si="38"/>
        <v>29638217.266026199</v>
      </c>
      <c r="AD179" s="3">
        <f t="shared" si="10"/>
        <v>52800000</v>
      </c>
      <c r="AE179" s="2">
        <f>IF(AE177&gt;=52800000,52800000,IF(AB158=Graph!G$1*1000,AE178+Graph!G$1*1000,AC179))</f>
        <v>29638217.266026199</v>
      </c>
      <c r="AF179" s="3">
        <f t="shared" si="11"/>
        <v>29638217.266026199</v>
      </c>
      <c r="AG179" s="3">
        <f t="shared" si="29"/>
        <v>48468134.103637457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109</v>
      </c>
      <c r="C180" s="7"/>
      <c r="D180" s="2" t="e">
        <f t="shared" si="12"/>
        <v>#N/A</v>
      </c>
      <c r="E180" s="2" t="e">
        <f t="shared" si="22"/>
        <v>#N/A</v>
      </c>
      <c r="F180" s="2">
        <v>889718.85834333301</v>
      </c>
      <c r="G180" s="2">
        <f t="shared" si="41"/>
        <v>738938.14285714284</v>
      </c>
      <c r="H180" s="2">
        <f t="shared" si="39"/>
        <v>88044404.468907118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1820890.4285714224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906699.88595438004</v>
      </c>
      <c r="Q180" s="2">
        <f t="shared" si="42"/>
        <v>750000</v>
      </c>
      <c r="R180" s="2">
        <f t="shared" si="40"/>
        <v>89735444.840335965</v>
      </c>
      <c r="S180" s="2">
        <f t="shared" si="17"/>
        <v>738938.14285714924</v>
      </c>
      <c r="T180" s="2">
        <f t="shared" si="18"/>
        <v>11061.857142857043</v>
      </c>
      <c r="U180" s="2">
        <f t="shared" si="19"/>
        <v>750000</v>
      </c>
      <c r="V180" s="2">
        <f t="shared" si="34"/>
        <v>30190733.563024998</v>
      </c>
      <c r="W180" s="2">
        <f t="shared" si="20"/>
        <v>552516.29699879885</v>
      </c>
      <c r="X180" s="2">
        <f t="shared" si="6"/>
        <v>197483.70300120115</v>
      </c>
      <c r="Y180" s="2">
        <f t="shared" si="37"/>
        <v>59544711.277310938</v>
      </c>
      <c r="Z180" s="2" t="str">
        <f t="shared" si="8"/>
        <v>HERE</v>
      </c>
      <c r="AA180" s="2">
        <f>IF(Z180="HERE",Y180,AA179+Graph!$G$1*1000)</f>
        <v>59544711.277310938</v>
      </c>
      <c r="AB180" s="2">
        <f t="shared" si="21"/>
        <v>197483.70300120115</v>
      </c>
      <c r="AC180" s="2">
        <f t="shared" si="38"/>
        <v>30190733.563024998</v>
      </c>
      <c r="AD180" s="3">
        <f t="shared" si="10"/>
        <v>52800000</v>
      </c>
      <c r="AE180" s="2">
        <f>IF(AE178&gt;=52800000,52800000,IF(AB159=Graph!G$1*1000,AE179+Graph!G$1*1000,AC180))</f>
        <v>30190733.563024998</v>
      </c>
      <c r="AF180" s="3">
        <f t="shared" si="11"/>
        <v>30190733.563024998</v>
      </c>
      <c r="AG180" s="3">
        <f t="shared" si="29"/>
        <v>48491544.886470586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110</v>
      </c>
      <c r="C181" s="7"/>
      <c r="D181" s="2" t="e">
        <f t="shared" si="12"/>
        <v>#N/A</v>
      </c>
      <c r="E181" s="2" t="e">
        <f t="shared" si="22"/>
        <v>#N/A</v>
      </c>
      <c r="F181" s="2">
        <v>893733.17454981804</v>
      </c>
      <c r="G181" s="2">
        <f t="shared" si="41"/>
        <v>738938.14285714284</v>
      </c>
      <c r="H181" s="2">
        <f t="shared" si="39"/>
        <v>88783342.611764267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1831952.2857142794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910816.6626650691</v>
      </c>
      <c r="Q181" s="2">
        <f t="shared" si="42"/>
        <v>750000</v>
      </c>
      <c r="R181" s="2">
        <f t="shared" si="40"/>
        <v>90485444.840335965</v>
      </c>
      <c r="S181" s="2">
        <f t="shared" si="17"/>
        <v>738938.14285714924</v>
      </c>
      <c r="T181" s="2">
        <f t="shared" si="18"/>
        <v>11061.857142857043</v>
      </c>
      <c r="U181" s="2">
        <f t="shared" si="19"/>
        <v>750000</v>
      </c>
      <c r="V181" s="2">
        <f t="shared" si="34"/>
        <v>30747264.176230282</v>
      </c>
      <c r="W181" s="2">
        <f t="shared" si="20"/>
        <v>556530.61320528388</v>
      </c>
      <c r="X181" s="2">
        <f t="shared" si="6"/>
        <v>193469.38679471612</v>
      </c>
      <c r="Y181" s="2">
        <f t="shared" si="37"/>
        <v>59738180.664105654</v>
      </c>
      <c r="Z181" s="2" t="str">
        <f t="shared" si="8"/>
        <v>HERE</v>
      </c>
      <c r="AA181" s="2">
        <f>IF(Z181="HERE",Y181,AA180+Graph!$G$1*1000)</f>
        <v>59738180.664105654</v>
      </c>
      <c r="AB181" s="2">
        <f t="shared" si="21"/>
        <v>193469.38679471612</v>
      </c>
      <c r="AC181" s="2">
        <f t="shared" si="38"/>
        <v>30747264.176230282</v>
      </c>
      <c r="AD181" s="3">
        <f t="shared" si="10"/>
        <v>52800000</v>
      </c>
      <c r="AE181" s="2">
        <f>IF(AE179&gt;=52800000,52800000,IF(AB160=Graph!G$1*1000,AE180+Graph!G$1*1000,AC181))</f>
        <v>30747264.176230282</v>
      </c>
      <c r="AF181" s="3">
        <f t="shared" si="11"/>
        <v>30747264.176230282</v>
      </c>
      <c r="AG181" s="3">
        <f t="shared" si="29"/>
        <v>48515156.385114044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111</v>
      </c>
      <c r="C182" s="7"/>
      <c r="D182" s="2" t="e">
        <f t="shared" si="12"/>
        <v>#N/A</v>
      </c>
      <c r="E182" s="2" t="e">
        <f t="shared" si="22"/>
        <v>#N/A</v>
      </c>
      <c r="F182" s="2">
        <v>897747.49075630307</v>
      </c>
      <c r="G182" s="2">
        <f t="shared" si="41"/>
        <v>738938.14285714284</v>
      </c>
      <c r="H182" s="2">
        <f t="shared" si="39"/>
        <v>89522280.754621416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1843014.1428571364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914933.43937575817</v>
      </c>
      <c r="Q182" s="2">
        <f t="shared" si="42"/>
        <v>750000</v>
      </c>
      <c r="R182" s="2">
        <f t="shared" si="40"/>
        <v>91235444.840335965</v>
      </c>
      <c r="S182" s="2">
        <f t="shared" si="17"/>
        <v>738938.14285714924</v>
      </c>
      <c r="T182" s="2">
        <f t="shared" si="18"/>
        <v>11061.857142857043</v>
      </c>
      <c r="U182" s="2">
        <f t="shared" si="19"/>
        <v>750000</v>
      </c>
      <c r="V182" s="2">
        <f t="shared" si="34"/>
        <v>31307809.105642051</v>
      </c>
      <c r="W182" s="2">
        <f t="shared" si="20"/>
        <v>560544.92941176891</v>
      </c>
      <c r="X182" s="2">
        <f t="shared" si="6"/>
        <v>189455.07058823109</v>
      </c>
      <c r="Y182" s="2">
        <f t="shared" si="37"/>
        <v>59927635.734693885</v>
      </c>
      <c r="Z182" s="2" t="str">
        <f t="shared" si="8"/>
        <v>HERE</v>
      </c>
      <c r="AA182" s="2">
        <f>IF(Z182="HERE",Y182,AA181+Graph!$G$1*1000)</f>
        <v>59927635.734693885</v>
      </c>
      <c r="AB182" s="2">
        <f t="shared" si="21"/>
        <v>189455.07058823109</v>
      </c>
      <c r="AC182" s="2">
        <f t="shared" si="38"/>
        <v>31307809.105642051</v>
      </c>
      <c r="AD182" s="3">
        <f t="shared" si="10"/>
        <v>52800000</v>
      </c>
      <c r="AE182" s="2">
        <f>IF(AE180&gt;=52800000,52800000,IF(AB161=Graph!G$1*1000,AE181+Graph!G$1*1000,AC182))</f>
        <v>31307809.105642051</v>
      </c>
      <c r="AF182" s="3">
        <f t="shared" si="11"/>
        <v>31307809.105642051</v>
      </c>
      <c r="AG182" s="3">
        <f t="shared" si="29"/>
        <v>48538968.599567823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112</v>
      </c>
      <c r="C183" s="7"/>
      <c r="D183" s="2" t="e">
        <f t="shared" si="12"/>
        <v>#N/A</v>
      </c>
      <c r="E183" s="2" t="e">
        <f t="shared" si="22"/>
        <v>#N/A</v>
      </c>
      <c r="F183" s="2">
        <v>901761.80696278811</v>
      </c>
      <c r="G183" s="2">
        <f t="shared" si="41"/>
        <v>738938.14285714284</v>
      </c>
      <c r="H183" s="2">
        <f t="shared" si="39"/>
        <v>90261218.897478566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1854075.9999999935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919050.21608641744</v>
      </c>
      <c r="Q183" s="2">
        <f t="shared" si="42"/>
        <v>750000</v>
      </c>
      <c r="R183" s="2">
        <f t="shared" si="40"/>
        <v>91985444.840335965</v>
      </c>
      <c r="S183" s="2">
        <f t="shared" si="17"/>
        <v>738938.14285714924</v>
      </c>
      <c r="T183" s="2">
        <f t="shared" si="18"/>
        <v>11061.857142857043</v>
      </c>
      <c r="U183" s="2">
        <f t="shared" si="19"/>
        <v>750000</v>
      </c>
      <c r="V183" s="2">
        <f t="shared" si="34"/>
        <v>31872368.351260275</v>
      </c>
      <c r="W183" s="2">
        <f t="shared" si="20"/>
        <v>564559.24561822414</v>
      </c>
      <c r="X183" s="2">
        <f t="shared" si="6"/>
        <v>185440.75438177586</v>
      </c>
      <c r="Y183" s="2">
        <f t="shared" si="37"/>
        <v>60113076.489075661</v>
      </c>
      <c r="Z183" s="2" t="str">
        <f t="shared" si="8"/>
        <v>HERE</v>
      </c>
      <c r="AA183" s="2">
        <f>IF(Z183="HERE",Y183,AA182+Graph!$G$1*1000)</f>
        <v>60113076.489075661</v>
      </c>
      <c r="AB183" s="2">
        <f t="shared" si="21"/>
        <v>185440.75438177586</v>
      </c>
      <c r="AC183" s="2">
        <f t="shared" si="38"/>
        <v>31872368.351260275</v>
      </c>
      <c r="AD183" s="3">
        <f t="shared" si="10"/>
        <v>52800000</v>
      </c>
      <c r="AE183" s="2">
        <f>IF(AE181&gt;=52800000,52800000,IF(AB162=Graph!G$1*1000,AE182+Graph!G$1*1000,AC183))</f>
        <v>31872368.351260275</v>
      </c>
      <c r="AF183" s="3">
        <f t="shared" si="11"/>
        <v>31872368.351260275</v>
      </c>
      <c r="AG183" s="3">
        <f t="shared" si="29"/>
        <v>48562981.529831931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113</v>
      </c>
      <c r="C184" s="7"/>
      <c r="D184" s="2" t="e">
        <f t="shared" si="12"/>
        <v>#N/A</v>
      </c>
      <c r="E184" s="2" t="e">
        <f t="shared" si="22"/>
        <v>#N/A</v>
      </c>
      <c r="F184" s="2">
        <v>905776.12316927314</v>
      </c>
      <c r="G184" s="2">
        <f t="shared" si="41"/>
        <v>738938.14285714284</v>
      </c>
      <c r="H184" s="2">
        <f t="shared" si="39"/>
        <v>91000157.040335715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1865137.8571428505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923166.9927971065</v>
      </c>
      <c r="Q184" s="2">
        <f t="shared" si="42"/>
        <v>750000</v>
      </c>
      <c r="R184" s="2">
        <f t="shared" si="40"/>
        <v>92735444.840335965</v>
      </c>
      <c r="S184" s="2">
        <f t="shared" si="17"/>
        <v>738938.14285714924</v>
      </c>
      <c r="T184" s="2">
        <f t="shared" si="18"/>
        <v>11061.857142857043</v>
      </c>
      <c r="U184" s="2">
        <f t="shared" si="19"/>
        <v>750000</v>
      </c>
      <c r="V184" s="2">
        <f t="shared" si="34"/>
        <v>32440941.913084984</v>
      </c>
      <c r="W184" s="2">
        <f t="shared" si="20"/>
        <v>568573.56182470918</v>
      </c>
      <c r="X184" s="2">
        <f t="shared" si="6"/>
        <v>181426.43817529082</v>
      </c>
      <c r="Y184" s="2">
        <f t="shared" si="37"/>
        <v>60294502.927250952</v>
      </c>
      <c r="Z184" s="2" t="str">
        <f t="shared" si="8"/>
        <v>HERE</v>
      </c>
      <c r="AA184" s="2">
        <f>IF(Z184="HERE",Y184,AA183+Graph!$G$1*1000)</f>
        <v>60294502.927250952</v>
      </c>
      <c r="AB184" s="2">
        <f t="shared" si="21"/>
        <v>181426.43817529082</v>
      </c>
      <c r="AC184" s="2">
        <f t="shared" si="38"/>
        <v>32440941.913084984</v>
      </c>
      <c r="AD184" s="3">
        <f t="shared" si="10"/>
        <v>52800000</v>
      </c>
      <c r="AE184" s="2">
        <f>IF(AE182&gt;=52800000,52800000,IF(AB163=Graph!G$1*1000,AE183+Graph!G$1*1000,AC184))</f>
        <v>32440941.913084984</v>
      </c>
      <c r="AF184" s="3">
        <f t="shared" si="11"/>
        <v>32440941.913084984</v>
      </c>
      <c r="AG184" s="3">
        <f t="shared" si="29"/>
        <v>48587195.17590636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114</v>
      </c>
      <c r="C185" s="7"/>
      <c r="D185" s="2" t="e">
        <f t="shared" si="12"/>
        <v>#N/A</v>
      </c>
      <c r="E185" s="2" t="e">
        <f t="shared" si="22"/>
        <v>#N/A</v>
      </c>
      <c r="F185" s="2">
        <v>909790.43937572837</v>
      </c>
      <c r="G185" s="2">
        <f t="shared" si="41"/>
        <v>738938.14285714284</v>
      </c>
      <c r="H185" s="2">
        <f t="shared" si="39"/>
        <v>91739095.183192864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1876199.7142857076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927283.76950779557</v>
      </c>
      <c r="Q185" s="2">
        <f t="shared" si="42"/>
        <v>750000</v>
      </c>
      <c r="R185" s="2">
        <f t="shared" si="40"/>
        <v>93485444.840335965</v>
      </c>
      <c r="S185" s="2">
        <f t="shared" si="17"/>
        <v>738938.14285714924</v>
      </c>
      <c r="T185" s="2">
        <f t="shared" si="18"/>
        <v>11061.857142857043</v>
      </c>
      <c r="U185" s="2">
        <f t="shared" si="19"/>
        <v>750000</v>
      </c>
      <c r="V185" s="2">
        <f t="shared" si="34"/>
        <v>33013529.791116178</v>
      </c>
      <c r="W185" s="2">
        <f t="shared" si="20"/>
        <v>572587.87803119421</v>
      </c>
      <c r="X185" s="2">
        <f t="shared" si="6"/>
        <v>177412.12196880579</v>
      </c>
      <c r="Y185" s="2">
        <f t="shared" si="37"/>
        <v>60471915.049219757</v>
      </c>
      <c r="Z185" s="2" t="str">
        <f t="shared" si="8"/>
        <v>HERE</v>
      </c>
      <c r="AA185" s="2">
        <f>IF(Z185="HERE",Y185,AA184+Graph!$G$1*1000)</f>
        <v>60471915.049219757</v>
      </c>
      <c r="AB185" s="2">
        <f t="shared" si="21"/>
        <v>177412.12196880579</v>
      </c>
      <c r="AC185" s="2">
        <f t="shared" si="38"/>
        <v>33013529.791116178</v>
      </c>
      <c r="AD185" s="3">
        <f t="shared" si="10"/>
        <v>52800000</v>
      </c>
      <c r="AE185" s="2">
        <f>IF(AE183&gt;=52800000,52800000,IF(AB164=Graph!G$1*1000,AE184+Graph!G$1*1000,AC185))</f>
        <v>33013529.791116178</v>
      </c>
      <c r="AF185" s="3">
        <f t="shared" si="11"/>
        <v>33013529.791116178</v>
      </c>
      <c r="AG185" s="3">
        <f t="shared" si="29"/>
        <v>48611609.537791111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115</v>
      </c>
      <c r="C186" s="7"/>
      <c r="D186" s="2" t="e">
        <f t="shared" si="12"/>
        <v>#N/A</v>
      </c>
      <c r="E186" s="2" t="e">
        <f t="shared" si="22"/>
        <v>#N/A</v>
      </c>
      <c r="F186" s="2">
        <v>913804.7555822134</v>
      </c>
      <c r="G186" s="2">
        <f t="shared" si="41"/>
        <v>738938.14285714284</v>
      </c>
      <c r="H186" s="2">
        <f t="shared" si="39"/>
        <v>92478033.326050013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1887261.5714285646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931400.54621848464</v>
      </c>
      <c r="Q186" s="2">
        <f t="shared" si="42"/>
        <v>750000</v>
      </c>
      <c r="R186" s="2">
        <f t="shared" si="40"/>
        <v>94235444.840335965</v>
      </c>
      <c r="S186" s="2">
        <f t="shared" si="17"/>
        <v>738938.14285714924</v>
      </c>
      <c r="T186" s="2">
        <f t="shared" si="18"/>
        <v>11061.857142857043</v>
      </c>
      <c r="U186" s="2">
        <f t="shared" si="19"/>
        <v>750000</v>
      </c>
      <c r="V186" s="2">
        <f t="shared" si="34"/>
        <v>33590131.985353857</v>
      </c>
      <c r="W186" s="2">
        <f t="shared" si="20"/>
        <v>576602.19423767924</v>
      </c>
      <c r="X186" s="2">
        <f t="shared" si="6"/>
        <v>173397.80576232076</v>
      </c>
      <c r="Y186" s="2">
        <f t="shared" si="37"/>
        <v>60645312.854982078</v>
      </c>
      <c r="Z186" s="2" t="str">
        <f t="shared" si="8"/>
        <v>HERE</v>
      </c>
      <c r="AA186" s="2">
        <f>IF(Z186="HERE",Y186,AA185+Graph!$G$1*1000)</f>
        <v>60645312.854982078</v>
      </c>
      <c r="AB186" s="2">
        <f t="shared" si="21"/>
        <v>173397.80576232076</v>
      </c>
      <c r="AC186" s="2">
        <f t="shared" si="38"/>
        <v>33590131.985353857</v>
      </c>
      <c r="AD186" s="3">
        <f t="shared" si="10"/>
        <v>52800000</v>
      </c>
      <c r="AE186" s="2">
        <f>IF(AE184&gt;=52800000,52800000,IF(AB165=Graph!G$1*1000,AE185+Graph!G$1*1000,AC186))</f>
        <v>33590131.985353857</v>
      </c>
      <c r="AF186" s="3">
        <f t="shared" si="11"/>
        <v>33590131.985353857</v>
      </c>
      <c r="AG186" s="3">
        <f t="shared" si="29"/>
        <v>48636224.61548619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116</v>
      </c>
      <c r="C187" s="7"/>
      <c r="D187" s="2" t="e">
        <f t="shared" si="12"/>
        <v>#N/A</v>
      </c>
      <c r="E187" s="2" t="e">
        <f t="shared" si="22"/>
        <v>#N/A</v>
      </c>
      <c r="F187" s="2">
        <v>917819.07178869843</v>
      </c>
      <c r="G187" s="2">
        <f t="shared" si="41"/>
        <v>738938.14285714284</v>
      </c>
      <c r="H187" s="2">
        <f t="shared" si="39"/>
        <v>93216971.468907163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1898323.4285714217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935517.32292917371</v>
      </c>
      <c r="Q187" s="2">
        <f t="shared" si="42"/>
        <v>750000</v>
      </c>
      <c r="R187" s="2">
        <f t="shared" si="40"/>
        <v>94985444.840335965</v>
      </c>
      <c r="S187" s="2">
        <f t="shared" si="17"/>
        <v>738938.14285714924</v>
      </c>
      <c r="T187" s="2">
        <f t="shared" si="18"/>
        <v>11061.857142857043</v>
      </c>
      <c r="U187" s="2">
        <f t="shared" si="19"/>
        <v>750000</v>
      </c>
      <c r="V187" s="2">
        <f t="shared" si="34"/>
        <v>34170748.495798022</v>
      </c>
      <c r="W187" s="2">
        <f t="shared" si="20"/>
        <v>580616.51044416428</v>
      </c>
      <c r="X187" s="2">
        <f t="shared" si="6"/>
        <v>169383.48955583572</v>
      </c>
      <c r="Y187" s="2">
        <f t="shared" si="37"/>
        <v>60814696.344537914</v>
      </c>
      <c r="Z187" s="2" t="str">
        <f t="shared" si="8"/>
        <v>HERE</v>
      </c>
      <c r="AA187" s="2">
        <f>IF(Z187="HERE",Y187,AA186+Graph!$G$1*1000)</f>
        <v>60814696.344537914</v>
      </c>
      <c r="AB187" s="2">
        <f t="shared" si="21"/>
        <v>169383.48955583572</v>
      </c>
      <c r="AC187" s="2">
        <f t="shared" si="38"/>
        <v>34170748.495798022</v>
      </c>
      <c r="AD187" s="3">
        <f t="shared" si="10"/>
        <v>52800000</v>
      </c>
      <c r="AE187" s="2">
        <f>IF(AE185&gt;=52800000,52800000,IF(AB166=Graph!G$1*1000,AE186+Graph!G$1*1000,AC187))</f>
        <v>34170748.495798022</v>
      </c>
      <c r="AF187" s="3">
        <f t="shared" si="11"/>
        <v>34170748.495798022</v>
      </c>
      <c r="AG187" s="3">
        <f t="shared" si="29"/>
        <v>48661040.40899159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117</v>
      </c>
      <c r="C188" s="7"/>
      <c r="D188" s="2" t="e">
        <f t="shared" si="12"/>
        <v>#N/A</v>
      </c>
      <c r="E188" s="2" t="e">
        <f t="shared" si="22"/>
        <v>#N/A</v>
      </c>
      <c r="F188" s="2">
        <v>921833.38799518347</v>
      </c>
      <c r="G188" s="2">
        <f t="shared" si="41"/>
        <v>738938.14285714284</v>
      </c>
      <c r="H188" s="2">
        <f t="shared" si="39"/>
        <v>93955909.611764312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1909385.2857142787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939634.09963986278</v>
      </c>
      <c r="Q188" s="2">
        <f t="shared" si="42"/>
        <v>750000</v>
      </c>
      <c r="R188" s="2">
        <f t="shared" si="40"/>
        <v>95735444.840335965</v>
      </c>
      <c r="S188" s="2">
        <f t="shared" si="17"/>
        <v>738938.14285714924</v>
      </c>
      <c r="T188" s="2">
        <f t="shared" si="18"/>
        <v>11061.857142857043</v>
      </c>
      <c r="U188" s="2">
        <f t="shared" si="19"/>
        <v>750000</v>
      </c>
      <c r="V188" s="2">
        <f t="shared" si="34"/>
        <v>34755379.322448671</v>
      </c>
      <c r="W188" s="2">
        <f t="shared" si="20"/>
        <v>584630.82665064931</v>
      </c>
      <c r="X188" s="2">
        <f t="shared" si="6"/>
        <v>165369.17334935069</v>
      </c>
      <c r="Y188" s="2">
        <f t="shared" si="37"/>
        <v>60980065.517887264</v>
      </c>
      <c r="Z188" s="2" t="str">
        <f t="shared" si="8"/>
        <v>HERE</v>
      </c>
      <c r="AA188" s="2">
        <f>IF(Z188="HERE",Y188,AA187+Graph!$G$1*1000)</f>
        <v>60980065.517887264</v>
      </c>
      <c r="AB188" s="2">
        <f t="shared" si="21"/>
        <v>165369.17334935069</v>
      </c>
      <c r="AC188" s="2">
        <f t="shared" si="38"/>
        <v>34755379.322448671</v>
      </c>
      <c r="AD188" s="3">
        <f t="shared" si="10"/>
        <v>52800000</v>
      </c>
      <c r="AE188" s="2">
        <f>IF(AE186&gt;=52800000,52800000,IF(AB167=Graph!G$1*1000,AE187+Graph!G$1*1000,AC188))</f>
        <v>34755379.322448671</v>
      </c>
      <c r="AF188" s="3">
        <f t="shared" si="11"/>
        <v>34755379.322448671</v>
      </c>
      <c r="AG188" s="3">
        <f t="shared" si="29"/>
        <v>48686056.918307319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118</v>
      </c>
      <c r="C189" s="7"/>
      <c r="D189" s="2" t="e">
        <f t="shared" si="12"/>
        <v>#N/A</v>
      </c>
      <c r="E189" s="2" t="e">
        <f t="shared" si="22"/>
        <v>#N/A</v>
      </c>
      <c r="F189" s="2">
        <v>925847.7042016685</v>
      </c>
      <c r="G189" s="2">
        <f t="shared" si="41"/>
        <v>738938.14285714284</v>
      </c>
      <c r="H189" s="2">
        <f t="shared" si="39"/>
        <v>94694847.754621461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1920447.1428571357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943750.87635055184</v>
      </c>
      <c r="Q189" s="2">
        <f t="shared" si="42"/>
        <v>750000</v>
      </c>
      <c r="R189" s="2">
        <f t="shared" si="40"/>
        <v>96485444.840335965</v>
      </c>
      <c r="S189" s="2">
        <f t="shared" si="17"/>
        <v>738938.14285714924</v>
      </c>
      <c r="T189" s="2">
        <f t="shared" si="18"/>
        <v>11061.857142857043</v>
      </c>
      <c r="U189" s="2">
        <f t="shared" si="19"/>
        <v>750000</v>
      </c>
      <c r="V189" s="2">
        <f t="shared" si="34"/>
        <v>35344024.465305805</v>
      </c>
      <c r="W189" s="2">
        <f t="shared" si="20"/>
        <v>588645.14285713434</v>
      </c>
      <c r="X189" s="2">
        <f t="shared" si="6"/>
        <v>161354.85714286566</v>
      </c>
      <c r="Y189" s="2">
        <f t="shared" si="37"/>
        <v>61141420.37503013</v>
      </c>
      <c r="Z189" s="2" t="str">
        <f t="shared" si="8"/>
        <v>HERE</v>
      </c>
      <c r="AA189" s="2">
        <f>IF(Z189="HERE",Y189,AA188+Graph!$G$1*1000)</f>
        <v>61141420.37503013</v>
      </c>
      <c r="AB189" s="2">
        <f t="shared" si="21"/>
        <v>161354.85714286566</v>
      </c>
      <c r="AC189" s="2">
        <f t="shared" si="38"/>
        <v>35344024.465305805</v>
      </c>
      <c r="AD189" s="3">
        <f t="shared" si="10"/>
        <v>52800000</v>
      </c>
      <c r="AE189" s="2">
        <f>IF(AE187&gt;=52800000,52800000,IF(AB168=Graph!G$1*1000,AE188+Graph!G$1*1000,AC189))</f>
        <v>35344024.465305805</v>
      </c>
      <c r="AF189" s="3">
        <f t="shared" si="11"/>
        <v>35344024.465305805</v>
      </c>
      <c r="AG189" s="3">
        <f t="shared" si="29"/>
        <v>48711274.14343337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119</v>
      </c>
      <c r="C190" s="7"/>
      <c r="D190" s="2" t="e">
        <f t="shared" si="12"/>
        <v>#N/A</v>
      </c>
      <c r="E190" s="2" t="e">
        <f t="shared" si="22"/>
        <v>#N/A</v>
      </c>
      <c r="F190" s="2">
        <v>929862.02040815353</v>
      </c>
      <c r="G190" s="2">
        <f t="shared" si="41"/>
        <v>738938.14285714284</v>
      </c>
      <c r="H190" s="2">
        <f t="shared" si="39"/>
        <v>95433785.89747861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1931508.9999999928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947867.65306121111</v>
      </c>
      <c r="Q190" s="2">
        <f t="shared" si="42"/>
        <v>750000</v>
      </c>
      <c r="R190" s="2">
        <f t="shared" si="40"/>
        <v>97235444.840335965</v>
      </c>
      <c r="S190" s="2">
        <f t="shared" si="17"/>
        <v>738938.14285714924</v>
      </c>
      <c r="T190" s="2">
        <f t="shared" si="18"/>
        <v>11061.857142857043</v>
      </c>
      <c r="U190" s="2">
        <f t="shared" si="19"/>
        <v>750000</v>
      </c>
      <c r="V190" s="2">
        <f t="shared" si="34"/>
        <v>35936683.924369425</v>
      </c>
      <c r="W190" s="2">
        <f t="shared" si="20"/>
        <v>592659.45906361938</v>
      </c>
      <c r="X190" s="2">
        <f t="shared" si="6"/>
        <v>157340.54093638062</v>
      </c>
      <c r="Y190" s="2">
        <f t="shared" si="37"/>
        <v>61298760.915966511</v>
      </c>
      <c r="Z190" s="2" t="str">
        <f t="shared" si="8"/>
        <v>HERE</v>
      </c>
      <c r="AA190" s="2">
        <f>IF(Z190="HERE",Y190,AA189+Graph!$G$1*1000)</f>
        <v>61298760.915966511</v>
      </c>
      <c r="AB190" s="2">
        <f t="shared" si="21"/>
        <v>157340.54093638062</v>
      </c>
      <c r="AC190" s="2">
        <f t="shared" si="38"/>
        <v>35936683.924369425</v>
      </c>
      <c r="AD190" s="3">
        <f t="shared" si="10"/>
        <v>52800000</v>
      </c>
      <c r="AE190" s="2">
        <f>IF(AE188&gt;=52800000,52800000,IF(AB169=Graph!G$1*1000,AE189+Graph!G$1*1000,AC190))</f>
        <v>35936683.924369425</v>
      </c>
      <c r="AF190" s="3">
        <f t="shared" si="11"/>
        <v>35936683.924369425</v>
      </c>
      <c r="AG190" s="3">
        <f t="shared" si="29"/>
        <v>48736692.084369741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120</v>
      </c>
      <c r="C191" s="7"/>
      <c r="D191" s="2" t="e">
        <f t="shared" si="12"/>
        <v>#N/A</v>
      </c>
      <c r="E191" s="2" t="e">
        <f t="shared" si="22"/>
        <v>#N/A</v>
      </c>
      <c r="F191" s="2">
        <v>933876.33661463857</v>
      </c>
      <c r="G191" s="2">
        <f t="shared" si="41"/>
        <v>738938.14285714284</v>
      </c>
      <c r="H191" s="2">
        <f t="shared" si="39"/>
        <v>96172724.04033576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1942570.8571428498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951984.42977190018</v>
      </c>
      <c r="Q191" s="2">
        <f t="shared" si="42"/>
        <v>750000</v>
      </c>
      <c r="R191" s="2">
        <f t="shared" si="40"/>
        <v>97985444.840335965</v>
      </c>
      <c r="S191" s="2">
        <f t="shared" si="17"/>
        <v>738938.14285714924</v>
      </c>
      <c r="T191" s="2">
        <f t="shared" si="18"/>
        <v>11061.857142857043</v>
      </c>
      <c r="U191" s="2">
        <f t="shared" si="19"/>
        <v>750000</v>
      </c>
      <c r="V191" s="2">
        <f t="shared" si="34"/>
        <v>36533357.699639529</v>
      </c>
      <c r="W191" s="2">
        <f t="shared" si="20"/>
        <v>596673.77527010441</v>
      </c>
      <c r="X191" s="2">
        <f t="shared" si="6"/>
        <v>153326.22472989559</v>
      </c>
      <c r="Y191" s="2">
        <f t="shared" si="37"/>
        <v>61452087.140696406</v>
      </c>
      <c r="Z191" s="2" t="str">
        <f t="shared" si="8"/>
        <v>HERE</v>
      </c>
      <c r="AA191" s="2">
        <f>IF(Z191="HERE",Y191,AA190+Graph!$G$1*1000)</f>
        <v>61452087.140696406</v>
      </c>
      <c r="AB191" s="2">
        <f t="shared" si="21"/>
        <v>153326.22472989559</v>
      </c>
      <c r="AC191" s="2">
        <f t="shared" si="38"/>
        <v>36533357.699639529</v>
      </c>
      <c r="AD191" s="3">
        <f t="shared" si="10"/>
        <v>52800000</v>
      </c>
      <c r="AE191" s="2">
        <f>IF(AE189&gt;=52800000,52800000,IF(AB170=Graph!G$1*1000,AE190+Graph!G$1*1000,AC191))</f>
        <v>36533357.699639529</v>
      </c>
      <c r="AF191" s="3">
        <f t="shared" si="11"/>
        <v>36533357.699639529</v>
      </c>
      <c r="AG191" s="3">
        <f t="shared" si="29"/>
        <v>48762310.741116442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121</v>
      </c>
      <c r="C192" s="7"/>
      <c r="D192" s="2" t="e">
        <f t="shared" si="12"/>
        <v>#N/A</v>
      </c>
      <c r="E192" s="2" t="e">
        <f t="shared" si="22"/>
        <v>#N/A</v>
      </c>
      <c r="F192" s="2">
        <v>937890.6528211236</v>
      </c>
      <c r="G192" s="2">
        <f t="shared" si="41"/>
        <v>738938.14285714284</v>
      </c>
      <c r="H192" s="2">
        <f t="shared" si="39"/>
        <v>96911662.183192909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1953632.7142857069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956101.20648258924</v>
      </c>
      <c r="Q192" s="2">
        <f t="shared" si="42"/>
        <v>750000</v>
      </c>
      <c r="R192" s="2">
        <f t="shared" si="40"/>
        <v>98735444.840335965</v>
      </c>
      <c r="S192" s="2">
        <f t="shared" si="17"/>
        <v>738938.14285714924</v>
      </c>
      <c r="T192" s="2">
        <f t="shared" si="18"/>
        <v>11061.857142857043</v>
      </c>
      <c r="U192" s="2">
        <f t="shared" si="19"/>
        <v>750000</v>
      </c>
      <c r="V192" s="2">
        <f t="shared" si="34"/>
        <v>37134045.791116118</v>
      </c>
      <c r="W192" s="2">
        <f t="shared" si="20"/>
        <v>600688.09147658944</v>
      </c>
      <c r="X192" s="2">
        <f t="shared" si="6"/>
        <v>149311.90852341056</v>
      </c>
      <c r="Y192" s="2">
        <f t="shared" si="37"/>
        <v>61601399.049219817</v>
      </c>
      <c r="Z192" s="2" t="str">
        <f t="shared" si="8"/>
        <v>HERE</v>
      </c>
      <c r="AA192" s="2">
        <f>IF(Z192="HERE",Y192,AA191+Graph!$G$1*1000)</f>
        <v>61601399.049219817</v>
      </c>
      <c r="AB192" s="2">
        <f t="shared" si="21"/>
        <v>149311.90852341056</v>
      </c>
      <c r="AC192" s="2">
        <f t="shared" si="38"/>
        <v>37134045.791116118</v>
      </c>
      <c r="AD192" s="3">
        <f t="shared" si="10"/>
        <v>52800000</v>
      </c>
      <c r="AE192" s="2">
        <f>IF(AE190&gt;=52800000,52800000,IF(AB171=Graph!G$1*1000,AE191+Graph!G$1*1000,AC192))</f>
        <v>37134045.791116118</v>
      </c>
      <c r="AF192" s="3">
        <f t="shared" si="11"/>
        <v>37134045.791116118</v>
      </c>
      <c r="AG192" s="3">
        <f t="shared" si="29"/>
        <v>48788130.113673463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122</v>
      </c>
      <c r="C193" s="7"/>
      <c r="D193" s="2" t="e">
        <f t="shared" si="12"/>
        <v>#N/A</v>
      </c>
      <c r="E193" s="2" t="e">
        <f t="shared" si="22"/>
        <v>#N/A</v>
      </c>
      <c r="F193" s="2">
        <v>941904.96902760863</v>
      </c>
      <c r="G193" s="2">
        <f t="shared" si="41"/>
        <v>738938.14285714284</v>
      </c>
      <c r="H193" s="2">
        <f t="shared" si="39"/>
        <v>97650600.326050058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1964694.5714285639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960217.98319327831</v>
      </c>
      <c r="Q193" s="2">
        <f t="shared" si="42"/>
        <v>750000</v>
      </c>
      <c r="R193" s="2">
        <f t="shared" si="40"/>
        <v>99485444.840335965</v>
      </c>
      <c r="S193" s="2">
        <f t="shared" si="17"/>
        <v>738938.14285714924</v>
      </c>
      <c r="T193" s="2">
        <f t="shared" si="18"/>
        <v>11061.857142857043</v>
      </c>
      <c r="U193" s="2">
        <f t="shared" si="19"/>
        <v>750000</v>
      </c>
      <c r="V193" s="2">
        <f t="shared" si="34"/>
        <v>37738748.198799193</v>
      </c>
      <c r="W193" s="2">
        <f t="shared" si="20"/>
        <v>604702.40768307447</v>
      </c>
      <c r="X193" s="2">
        <f t="shared" si="6"/>
        <v>145297.59231692553</v>
      </c>
      <c r="Y193" s="2">
        <f t="shared" si="37"/>
        <v>61746696.641536742</v>
      </c>
      <c r="Z193" s="2" t="str">
        <f t="shared" si="8"/>
        <v>HERE</v>
      </c>
      <c r="AA193" s="2">
        <f>IF(Z193="HERE",Y193,AA192+Graph!$G$1*1000)</f>
        <v>61746696.641536742</v>
      </c>
      <c r="AB193" s="2">
        <f t="shared" si="21"/>
        <v>145297.59231692553</v>
      </c>
      <c r="AC193" s="2">
        <f t="shared" si="38"/>
        <v>37738748.198799193</v>
      </c>
      <c r="AD193" s="3">
        <f t="shared" si="10"/>
        <v>52800000</v>
      </c>
      <c r="AE193" s="2">
        <f>IF(AE191&gt;=52800000,52800000,IF(AB172=Graph!G$1*1000,AE192+Graph!G$1*1000,AC193))</f>
        <v>37738748.198799193</v>
      </c>
      <c r="AF193" s="3">
        <f t="shared" si="11"/>
        <v>37738748.198799193</v>
      </c>
      <c r="AG193" s="3">
        <f t="shared" si="29"/>
        <v>48814150.202040806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123</v>
      </c>
      <c r="C194" s="7"/>
      <c r="D194" s="2" t="e">
        <f t="shared" si="12"/>
        <v>#N/A</v>
      </c>
      <c r="E194" s="2" t="e">
        <f t="shared" si="22"/>
        <v>#N/A</v>
      </c>
      <c r="F194" s="2">
        <v>945919.28523409367</v>
      </c>
      <c r="G194" s="2">
        <f t="shared" si="41"/>
        <v>738938.14285714284</v>
      </c>
      <c r="H194" s="2">
        <f t="shared" si="39"/>
        <v>98389538.468907207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1975756.428571421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964334.75990396738</v>
      </c>
      <c r="Q194" s="2">
        <f t="shared" si="42"/>
        <v>750000</v>
      </c>
      <c r="R194" s="2">
        <f t="shared" si="40"/>
        <v>100235444.84033597</v>
      </c>
      <c r="S194" s="2">
        <f t="shared" si="17"/>
        <v>738938.14285714924</v>
      </c>
      <c r="T194" s="2">
        <f t="shared" si="18"/>
        <v>11061.857142857043</v>
      </c>
      <c r="U194" s="2">
        <f t="shared" si="19"/>
        <v>750000</v>
      </c>
      <c r="V194" s="2">
        <f t="shared" si="34"/>
        <v>38347464.922688752</v>
      </c>
      <c r="W194" s="2">
        <f t="shared" si="20"/>
        <v>608716.72388955951</v>
      </c>
      <c r="X194" s="2">
        <f t="shared" si="6"/>
        <v>141283.27611044049</v>
      </c>
      <c r="Y194" s="2">
        <f t="shared" si="37"/>
        <v>61887979.917647183</v>
      </c>
      <c r="Z194" s="2" t="str">
        <f t="shared" si="8"/>
        <v>HERE</v>
      </c>
      <c r="AA194" s="2">
        <f>IF(Z194="HERE",Y194,AA193+Graph!$G$1*1000)</f>
        <v>61887979.917647183</v>
      </c>
      <c r="AB194" s="2">
        <f t="shared" si="21"/>
        <v>141283.27611044049</v>
      </c>
      <c r="AC194" s="2">
        <f t="shared" si="38"/>
        <v>38347464.922688752</v>
      </c>
      <c r="AD194" s="3">
        <f t="shared" si="10"/>
        <v>52800000</v>
      </c>
      <c r="AE194" s="2">
        <f>IF(AE192&gt;=52800000,52800000,IF(AB173=Graph!G$1*1000,AE193+Graph!G$1*1000,AC194))</f>
        <v>38347464.922688752</v>
      </c>
      <c r="AF194" s="3">
        <f t="shared" si="11"/>
        <v>38347464.922688752</v>
      </c>
      <c r="AG194" s="3">
        <f t="shared" si="29"/>
        <v>48840371.006218478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124</v>
      </c>
      <c r="C195" s="7"/>
      <c r="D195" s="2" t="e">
        <f t="shared" si="12"/>
        <v>#N/A</v>
      </c>
      <c r="E195" s="2" t="e">
        <f t="shared" si="22"/>
        <v>#N/A</v>
      </c>
      <c r="F195" s="2">
        <v>949933.6014405787</v>
      </c>
      <c r="G195" s="2">
        <f t="shared" si="41"/>
        <v>738938.14285714284</v>
      </c>
      <c r="H195" s="2">
        <f t="shared" si="39"/>
        <v>99128476.611764356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1986818.285714278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968451.53661465645</v>
      </c>
      <c r="Q195" s="2">
        <f t="shared" si="42"/>
        <v>750000</v>
      </c>
      <c r="R195" s="2">
        <f t="shared" si="40"/>
        <v>100985444.84033597</v>
      </c>
      <c r="S195" s="2">
        <f t="shared" si="17"/>
        <v>738938.14285714924</v>
      </c>
      <c r="T195" s="2">
        <f t="shared" si="18"/>
        <v>11061.857142857043</v>
      </c>
      <c r="U195" s="2">
        <f t="shared" si="19"/>
        <v>750000</v>
      </c>
      <c r="V195" s="2">
        <f t="shared" si="34"/>
        <v>38960195.962784797</v>
      </c>
      <c r="W195" s="2">
        <f t="shared" si="20"/>
        <v>612731.04009604454</v>
      </c>
      <c r="X195" s="2">
        <f t="shared" si="6"/>
        <v>137268.95990395546</v>
      </c>
      <c r="Y195" s="2">
        <f t="shared" si="37"/>
        <v>62025248.877551138</v>
      </c>
      <c r="Z195" s="2" t="str">
        <f t="shared" si="8"/>
        <v>HERE</v>
      </c>
      <c r="AA195" s="2">
        <f>IF(Z195="HERE",Y195,AA194+Graph!$G$1*1000)</f>
        <v>62025248.877551138</v>
      </c>
      <c r="AB195" s="2">
        <f t="shared" si="21"/>
        <v>137268.95990395546</v>
      </c>
      <c r="AC195" s="2">
        <f t="shared" si="38"/>
        <v>38960195.962784797</v>
      </c>
      <c r="AD195" s="3">
        <f t="shared" si="10"/>
        <v>52800000</v>
      </c>
      <c r="AE195" s="2">
        <f>IF(AE193&gt;=52800000,52800000,IF(AB174=Graph!G$1*1000,AE194+Graph!G$1*1000,AC195))</f>
        <v>38960195.962784797</v>
      </c>
      <c r="AF195" s="3">
        <f t="shared" si="11"/>
        <v>38960195.962784797</v>
      </c>
      <c r="AG195" s="3">
        <f t="shared" si="29"/>
        <v>48866792.526206471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125</v>
      </c>
      <c r="C196" s="7"/>
      <c r="D196" s="2" t="e">
        <f t="shared" si="12"/>
        <v>#N/A</v>
      </c>
      <c r="E196" s="2" t="e">
        <f t="shared" si="22"/>
        <v>#N/A</v>
      </c>
      <c r="F196" s="2">
        <v>953947.91764706373</v>
      </c>
      <c r="G196" s="2">
        <f t="shared" si="41"/>
        <v>738938.14285714284</v>
      </c>
      <c r="H196" s="2">
        <f t="shared" si="39"/>
        <v>99867414.754621506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1997880.142857135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972568.31332531571</v>
      </c>
      <c r="Q196" s="2">
        <f t="shared" si="42"/>
        <v>750000</v>
      </c>
      <c r="R196" s="2">
        <f t="shared" si="40"/>
        <v>101735444.84033597</v>
      </c>
      <c r="S196" s="2">
        <f t="shared" si="17"/>
        <v>738938.14285714924</v>
      </c>
      <c r="T196" s="2">
        <f t="shared" si="18"/>
        <v>11061.857142857043</v>
      </c>
      <c r="U196" s="2">
        <f t="shared" si="19"/>
        <v>750000</v>
      </c>
      <c r="V196" s="2">
        <f t="shared" si="34"/>
        <v>39576941.319087297</v>
      </c>
      <c r="W196" s="2">
        <f t="shared" si="20"/>
        <v>616745.35630249977</v>
      </c>
      <c r="X196" s="2">
        <f t="shared" si="6"/>
        <v>133254.64369750023</v>
      </c>
      <c r="Y196" s="2">
        <f t="shared" si="37"/>
        <v>62158503.521248639</v>
      </c>
      <c r="Z196" s="2" t="str">
        <f t="shared" si="8"/>
        <v>HERE</v>
      </c>
      <c r="AA196" s="2">
        <f>IF(Z196="HERE",Y196,AA195+Graph!$G$1*1000)</f>
        <v>62158503.521248639</v>
      </c>
      <c r="AB196" s="2">
        <f t="shared" si="21"/>
        <v>133254.64369750023</v>
      </c>
      <c r="AC196" s="2">
        <f t="shared" si="38"/>
        <v>39576941.319087297</v>
      </c>
      <c r="AD196" s="3">
        <f t="shared" si="10"/>
        <v>52800000</v>
      </c>
      <c r="AE196" s="2">
        <f>IF(AE194&gt;=52800000,52800000,IF(AB175=Graph!G$1*1000,AE195+Graph!G$1*1000,AC196))</f>
        <v>39576941.319087297</v>
      </c>
      <c r="AF196" s="3">
        <f t="shared" si="11"/>
        <v>39576941.319087297</v>
      </c>
      <c r="AG196" s="3">
        <f t="shared" si="29"/>
        <v>48893414.762004793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126</v>
      </c>
      <c r="C197" s="7"/>
      <c r="D197" s="2" t="e">
        <f t="shared" si="12"/>
        <v>#N/A</v>
      </c>
      <c r="E197" s="2" t="e">
        <f t="shared" si="22"/>
        <v>#N/A</v>
      </c>
      <c r="F197" s="2">
        <v>957962.23385351896</v>
      </c>
      <c r="G197" s="2">
        <f t="shared" si="41"/>
        <v>738938.14285714284</v>
      </c>
      <c r="H197" s="2">
        <f t="shared" si="39"/>
        <v>100606352.89747865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2008941.9999999921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976685.09003600478</v>
      </c>
      <c r="Q197" s="2">
        <f t="shared" si="42"/>
        <v>750000</v>
      </c>
      <c r="R197" s="2">
        <f t="shared" si="40"/>
        <v>102485444.84033597</v>
      </c>
      <c r="S197" s="2">
        <f t="shared" si="17"/>
        <v>738938.14285714924</v>
      </c>
      <c r="T197" s="2">
        <f t="shared" si="18"/>
        <v>11061.857142857043</v>
      </c>
      <c r="U197" s="2">
        <f t="shared" si="19"/>
        <v>750000</v>
      </c>
      <c r="V197" s="2">
        <f t="shared" si="34"/>
        <v>40197700.991596282</v>
      </c>
      <c r="W197" s="2">
        <f t="shared" si="20"/>
        <v>620759.6725089848</v>
      </c>
      <c r="X197" s="2">
        <f t="shared" si="6"/>
        <v>129240.3274910152</v>
      </c>
      <c r="Y197" s="2">
        <f t="shared" si="37"/>
        <v>62287743.848739654</v>
      </c>
      <c r="Z197" s="2" t="str">
        <f t="shared" si="8"/>
        <v>HERE</v>
      </c>
      <c r="AA197" s="2">
        <f>IF(Z197="HERE",Y197,AA196+Graph!$G$1*1000)</f>
        <v>62287743.848739654</v>
      </c>
      <c r="AB197" s="2">
        <f t="shared" si="21"/>
        <v>129240.3274910152</v>
      </c>
      <c r="AC197" s="2">
        <f t="shared" si="38"/>
        <v>40197700.991596282</v>
      </c>
      <c r="AD197" s="3">
        <f t="shared" si="10"/>
        <v>52800000</v>
      </c>
      <c r="AE197" s="2">
        <f>IF(AE195&gt;=52800000,52800000,IF(AB176=Graph!G$1*1000,AE196+Graph!G$1*1000,AC197))</f>
        <v>40197700.991596282</v>
      </c>
      <c r="AF197" s="3">
        <f t="shared" si="11"/>
        <v>40197700.991596282</v>
      </c>
      <c r="AG197" s="3">
        <f t="shared" si="29"/>
        <v>48920237.713613436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127</v>
      </c>
      <c r="C198" s="7"/>
      <c r="D198" s="2" t="e">
        <f t="shared" si="12"/>
        <v>#N/A</v>
      </c>
      <c r="E198" s="2" t="e">
        <f t="shared" si="22"/>
        <v>#N/A</v>
      </c>
      <c r="F198" s="2">
        <v>961976.550060004</v>
      </c>
      <c r="G198" s="2">
        <f t="shared" si="41"/>
        <v>738938.14285714284</v>
      </c>
      <c r="H198" s="2">
        <f t="shared" si="39"/>
        <v>101345291.0403358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2020003.8571428491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980801.86674669385</v>
      </c>
      <c r="Q198" s="2">
        <f t="shared" si="42"/>
        <v>750000</v>
      </c>
      <c r="R198" s="2">
        <f t="shared" si="40"/>
        <v>103235444.84033597</v>
      </c>
      <c r="S198" s="2">
        <f t="shared" si="17"/>
        <v>738938.14285714924</v>
      </c>
      <c r="T198" s="2">
        <f t="shared" si="18"/>
        <v>11061.857142857043</v>
      </c>
      <c r="U198" s="2">
        <f t="shared" si="19"/>
        <v>750000</v>
      </c>
      <c r="V198" s="2">
        <f t="shared" si="34"/>
        <v>40822474.980311751</v>
      </c>
      <c r="W198" s="2">
        <f t="shared" si="20"/>
        <v>624773.98871546984</v>
      </c>
      <c r="X198" s="2">
        <f t="shared" si="6"/>
        <v>125226.01128453016</v>
      </c>
      <c r="Y198" s="2">
        <f t="shared" si="37"/>
        <v>62412969.860024184</v>
      </c>
      <c r="Z198" s="2" t="str">
        <f t="shared" si="8"/>
        <v>HERE</v>
      </c>
      <c r="AA198" s="2">
        <f>IF(Z198="HERE",Y198,AA197+Graph!$G$1*1000)</f>
        <v>62412969.860024184</v>
      </c>
      <c r="AB198" s="2">
        <f t="shared" si="21"/>
        <v>125226.01128453016</v>
      </c>
      <c r="AC198" s="2">
        <f t="shared" si="38"/>
        <v>40822474.980311751</v>
      </c>
      <c r="AD198" s="3">
        <f t="shared" si="10"/>
        <v>52800000</v>
      </c>
      <c r="AE198" s="2">
        <f>IF(AE196&gt;=52800000,52800000,IF(AB177=Graph!G$1*1000,AE197+Graph!G$1*1000,AC198))</f>
        <v>40822474.980311751</v>
      </c>
      <c r="AF198" s="3">
        <f t="shared" si="11"/>
        <v>40822474.980311751</v>
      </c>
      <c r="AG198" s="3">
        <f t="shared" si="29"/>
        <v>48947261.3810324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128</v>
      </c>
      <c r="C199" s="7"/>
      <c r="D199" s="2" t="e">
        <f t="shared" si="12"/>
        <v>#N/A</v>
      </c>
      <c r="E199" s="2" t="e">
        <f t="shared" si="22"/>
        <v>#N/A</v>
      </c>
      <c r="F199" s="2">
        <v>965990.86626648903</v>
      </c>
      <c r="G199" s="2">
        <f t="shared" si="41"/>
        <v>738938.14285714284</v>
      </c>
      <c r="H199" s="2">
        <f t="shared" si="39"/>
        <v>102084229.18319295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2031065.7142857062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984918.64345738292</v>
      </c>
      <c r="Q199" s="2">
        <f t="shared" si="42"/>
        <v>750000</v>
      </c>
      <c r="R199" s="2">
        <f t="shared" si="40"/>
        <v>103985444.84033597</v>
      </c>
      <c r="S199" s="2">
        <f t="shared" si="17"/>
        <v>738938.14285714924</v>
      </c>
      <c r="T199" s="2">
        <f t="shared" si="18"/>
        <v>11061.857142857043</v>
      </c>
      <c r="U199" s="2">
        <f t="shared" si="19"/>
        <v>750000</v>
      </c>
      <c r="V199" s="2">
        <f t="shared" si="34"/>
        <v>41451263.285233706</v>
      </c>
      <c r="W199" s="2">
        <f t="shared" si="20"/>
        <v>628788.30492195487</v>
      </c>
      <c r="X199" s="2">
        <f t="shared" si="6"/>
        <v>121211.69507804513</v>
      </c>
      <c r="Y199" s="2">
        <f t="shared" si="37"/>
        <v>62534181.555102229</v>
      </c>
      <c r="Z199" s="2" t="str">
        <f t="shared" si="8"/>
        <v>HERE</v>
      </c>
      <c r="AA199" s="2">
        <f>IF(Z199="HERE",Y199,AA198+Graph!$G$1*1000)</f>
        <v>62534181.555102229</v>
      </c>
      <c r="AB199" s="2">
        <f t="shared" si="21"/>
        <v>121211.69507804513</v>
      </c>
      <c r="AC199" s="2">
        <f t="shared" si="38"/>
        <v>41451263.285233706</v>
      </c>
      <c r="AD199" s="3">
        <f t="shared" si="10"/>
        <v>52800000</v>
      </c>
      <c r="AE199" s="2">
        <f>IF(AE197&gt;=52800000,52800000,IF(AB178=Graph!G$1*1000,AE198+Graph!G$1*1000,AC199))</f>
        <v>41451263.285233706</v>
      </c>
      <c r="AF199" s="3">
        <f t="shared" si="11"/>
        <v>41451263.285233706</v>
      </c>
      <c r="AG199" s="3">
        <f t="shared" si="29"/>
        <v>48974485.764261693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129</v>
      </c>
      <c r="C200" s="7"/>
      <c r="D200" s="2" t="e">
        <f t="shared" si="12"/>
        <v>#N/A</v>
      </c>
      <c r="E200" s="2" t="e">
        <f t="shared" si="22"/>
        <v>#N/A</v>
      </c>
      <c r="F200" s="2">
        <v>970005.18247297406</v>
      </c>
      <c r="G200" s="2">
        <f t="shared" si="41"/>
        <v>738938.14285714284</v>
      </c>
      <c r="H200" s="2">
        <f t="shared" si="39"/>
        <v>102823167.3260501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2042127.5714285632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989035.42016807199</v>
      </c>
      <c r="Q200" s="2">
        <f t="shared" si="42"/>
        <v>750000</v>
      </c>
      <c r="R200" s="2">
        <f t="shared" si="40"/>
        <v>104735444.84033597</v>
      </c>
      <c r="S200" s="2">
        <f t="shared" si="17"/>
        <v>738938.14285714924</v>
      </c>
      <c r="T200" s="2">
        <f t="shared" si="18"/>
        <v>11061.857142857043</v>
      </c>
      <c r="U200" s="2">
        <f t="shared" si="19"/>
        <v>750000</v>
      </c>
      <c r="V200" s="2">
        <f t="shared" si="34"/>
        <v>42084065.906362146</v>
      </c>
      <c r="W200" s="2">
        <f t="shared" si="20"/>
        <v>632802.6211284399</v>
      </c>
      <c r="X200" s="2">
        <f t="shared" si="6"/>
        <v>117197.3788715601</v>
      </c>
      <c r="Y200" s="2">
        <f t="shared" si="37"/>
        <v>62651378.933973789</v>
      </c>
      <c r="Z200" s="2" t="str">
        <f t="shared" si="8"/>
        <v>HERE</v>
      </c>
      <c r="AA200" s="2">
        <f>IF(Z200="HERE",Y200,AA199+Graph!$G$1*1000)</f>
        <v>62651378.933973789</v>
      </c>
      <c r="AB200" s="2">
        <f t="shared" si="21"/>
        <v>117197.3788715601</v>
      </c>
      <c r="AC200" s="2">
        <f t="shared" si="38"/>
        <v>42084065.906362146</v>
      </c>
      <c r="AD200" s="3">
        <f t="shared" si="10"/>
        <v>52800000</v>
      </c>
      <c r="AE200" s="2">
        <f>IF(AE198&gt;=52800000,52800000,IF(AB179=Graph!G$1*1000,AE199+Graph!G$1*1000,AC200))</f>
        <v>42084065.906362146</v>
      </c>
      <c r="AF200" s="3">
        <f t="shared" si="11"/>
        <v>42084065.906362146</v>
      </c>
      <c r="AG200" s="3">
        <f t="shared" si="29"/>
        <v>49001910.863301307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130</v>
      </c>
      <c r="C201" s="7"/>
      <c r="D201" s="2" t="e">
        <f t="shared" si="12"/>
        <v>#N/A</v>
      </c>
      <c r="E201" s="2" t="e">
        <f t="shared" si="22"/>
        <v>#N/A</v>
      </c>
      <c r="F201" s="2">
        <v>974019.4986794591</v>
      </c>
      <c r="G201" s="2">
        <f t="shared" si="41"/>
        <v>738938.14285714284</v>
      </c>
      <c r="H201" s="2">
        <f t="shared" si="39"/>
        <v>103562105.46890725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2053189.4285714203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993152.19687876105</v>
      </c>
      <c r="Q201" s="2">
        <f t="shared" si="42"/>
        <v>750000</v>
      </c>
      <c r="R201" s="2">
        <f t="shared" si="40"/>
        <v>105485444.84033597</v>
      </c>
      <c r="S201" s="2">
        <f t="shared" si="17"/>
        <v>738938.14285714924</v>
      </c>
      <c r="T201" s="2">
        <f t="shared" si="18"/>
        <v>11061.857142857043</v>
      </c>
      <c r="U201" s="2">
        <f t="shared" si="19"/>
        <v>750000</v>
      </c>
      <c r="V201" s="2">
        <f t="shared" si="34"/>
        <v>42720882.843697071</v>
      </c>
      <c r="W201" s="2">
        <f t="shared" si="20"/>
        <v>636816.93733492494</v>
      </c>
      <c r="X201" s="2">
        <f t="shared" si="6"/>
        <v>113183.06266507506</v>
      </c>
      <c r="Y201" s="2">
        <f t="shared" si="37"/>
        <v>62764561.996638864</v>
      </c>
      <c r="Z201" s="2" t="str">
        <f t="shared" si="8"/>
        <v>HERE</v>
      </c>
      <c r="AA201" s="2">
        <f>IF(Z201="HERE",Y201,AA200+Graph!$G$1*1000)</f>
        <v>62764561.996638864</v>
      </c>
      <c r="AB201" s="2">
        <f t="shared" si="21"/>
        <v>113183.06266507506</v>
      </c>
      <c r="AC201" s="2">
        <f t="shared" si="38"/>
        <v>42720882.843697071</v>
      </c>
      <c r="AD201" s="3">
        <f t="shared" si="10"/>
        <v>52800000</v>
      </c>
      <c r="AE201" s="2">
        <f>IF(AE199&gt;=52800000,52800000,IF(AB180=Graph!G$1*1000,AE200+Graph!G$1*1000,AC201))</f>
        <v>42720882.843697071</v>
      </c>
      <c r="AF201" s="3">
        <f t="shared" si="11"/>
        <v>42720882.843697071</v>
      </c>
      <c r="AG201" s="3">
        <f t="shared" si="29"/>
        <v>49029536.67815125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131</v>
      </c>
      <c r="C202" s="7"/>
      <c r="D202" s="2" t="e">
        <f t="shared" si="12"/>
        <v>#N/A</v>
      </c>
      <c r="E202" s="2" t="e">
        <f t="shared" si="22"/>
        <v>#N/A</v>
      </c>
      <c r="F202" s="2">
        <v>978033.81488594413</v>
      </c>
      <c r="G202" s="2">
        <f t="shared" si="41"/>
        <v>738938.14285714284</v>
      </c>
      <c r="H202" s="2">
        <f t="shared" si="39"/>
        <v>104301043.6117644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2064251.2857142773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997268.97358942032</v>
      </c>
      <c r="Q202" s="2">
        <f t="shared" si="42"/>
        <v>750000</v>
      </c>
      <c r="R202" s="2">
        <f t="shared" si="40"/>
        <v>106235444.84033597</v>
      </c>
      <c r="S202" s="2">
        <f t="shared" si="17"/>
        <v>738938.14285714924</v>
      </c>
      <c r="T202" s="2">
        <f t="shared" si="18"/>
        <v>11061.857142857043</v>
      </c>
      <c r="U202" s="2">
        <f t="shared" si="19"/>
        <v>750000</v>
      </c>
      <c r="V202" s="2">
        <f t="shared" si="34"/>
        <v>43361714.097238481</v>
      </c>
      <c r="W202" s="2">
        <f t="shared" si="20"/>
        <v>640831.25354140997</v>
      </c>
      <c r="X202" s="2">
        <f t="shared" si="6"/>
        <v>109168.74645859003</v>
      </c>
      <c r="Y202" s="2">
        <f t="shared" si="37"/>
        <v>62873730.743097454</v>
      </c>
      <c r="Z202" s="2" t="str">
        <f t="shared" si="8"/>
        <v>HERE</v>
      </c>
      <c r="AA202" s="2">
        <f>IF(Z202="HERE",Y202,AA201+Graph!$G$1*1000)</f>
        <v>62873730.743097454</v>
      </c>
      <c r="AB202" s="2">
        <f t="shared" si="21"/>
        <v>109168.74645859003</v>
      </c>
      <c r="AC202" s="2">
        <f t="shared" si="38"/>
        <v>43361714.097238481</v>
      </c>
      <c r="AD202" s="3">
        <f t="shared" si="10"/>
        <v>52800000</v>
      </c>
      <c r="AE202" s="2">
        <f>IF(AE200&gt;=52800000,52800000,IF(AB181=Graph!G$1*1000,AE201+Graph!G$1*1000,AC202))</f>
        <v>43361714.097238481</v>
      </c>
      <c r="AF202" s="3">
        <f t="shared" si="11"/>
        <v>43361714.097238481</v>
      </c>
      <c r="AG202" s="3">
        <f t="shared" si="29"/>
        <v>49057363.208811514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132</v>
      </c>
      <c r="C203" s="7"/>
      <c r="D203" s="2" t="e">
        <f t="shared" si="12"/>
        <v>#N/A</v>
      </c>
      <c r="E203" s="2" t="e">
        <f t="shared" si="22"/>
        <v>#N/A</v>
      </c>
      <c r="F203" s="2">
        <v>982048.13109242916</v>
      </c>
      <c r="G203" s="2">
        <f t="shared" si="41"/>
        <v>738938.14285714284</v>
      </c>
      <c r="H203" s="2">
        <f t="shared" si="39"/>
        <v>105039981.75462155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2075313.1428571343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1001385.7503001094</v>
      </c>
      <c r="Q203" s="2">
        <f t="shared" si="42"/>
        <v>750000</v>
      </c>
      <c r="R203" s="2">
        <f t="shared" si="40"/>
        <v>106985444.84033597</v>
      </c>
      <c r="S203" s="2">
        <f t="shared" si="17"/>
        <v>738938.14285714924</v>
      </c>
      <c r="T203" s="2">
        <f t="shared" si="18"/>
        <v>11061.857142857043</v>
      </c>
      <c r="U203" s="2">
        <f t="shared" si="19"/>
        <v>750000</v>
      </c>
      <c r="V203" s="2">
        <f t="shared" si="34"/>
        <v>44006559.666986376</v>
      </c>
      <c r="W203" s="2">
        <f t="shared" si="20"/>
        <v>644845.569747895</v>
      </c>
      <c r="X203" s="2">
        <f t="shared" si="6"/>
        <v>105154.430252105</v>
      </c>
      <c r="Y203" s="2">
        <f t="shared" si="37"/>
        <v>62978885.173349559</v>
      </c>
      <c r="Z203" s="2" t="str">
        <f t="shared" si="8"/>
        <v>HERE</v>
      </c>
      <c r="AA203" s="2">
        <f>IF(Z203="HERE",Y203,AA202+Graph!$G$1*1000)</f>
        <v>62978885.173349559</v>
      </c>
      <c r="AB203" s="2">
        <f t="shared" si="21"/>
        <v>105154.430252105</v>
      </c>
      <c r="AC203" s="2">
        <f t="shared" si="38"/>
        <v>44006559.666986376</v>
      </c>
      <c r="AD203" s="3">
        <f t="shared" si="10"/>
        <v>52800000</v>
      </c>
      <c r="AE203" s="2">
        <f>IF(AE201&gt;=52800000,52800000,IF(AB182=Graph!G$1*1000,AE202+Graph!G$1*1000,AC203))</f>
        <v>44006559.666986376</v>
      </c>
      <c r="AF203" s="3">
        <f t="shared" si="11"/>
        <v>44006559.666986376</v>
      </c>
      <c r="AG203" s="3">
        <f t="shared" si="29"/>
        <v>49085390.4552821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133</v>
      </c>
      <c r="C204" s="7"/>
      <c r="D204" s="2" t="e">
        <f t="shared" si="12"/>
        <v>#N/A</v>
      </c>
      <c r="E204" s="2" t="e">
        <f t="shared" si="22"/>
        <v>#N/A</v>
      </c>
      <c r="F204" s="2">
        <v>986062.44729891419</v>
      </c>
      <c r="G204" s="2">
        <f t="shared" si="41"/>
        <v>738938.14285714284</v>
      </c>
      <c r="H204" s="2">
        <f t="shared" si="39"/>
        <v>105778919.8974787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2086374.9999999914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1005502.5270107985</v>
      </c>
      <c r="Q204" s="2">
        <f t="shared" si="42"/>
        <v>750000</v>
      </c>
      <c r="R204" s="2">
        <f t="shared" si="40"/>
        <v>107735444.84033597</v>
      </c>
      <c r="S204" s="2">
        <f t="shared" si="17"/>
        <v>738938.14285714924</v>
      </c>
      <c r="T204" s="2">
        <f t="shared" si="18"/>
        <v>11061.857142857043</v>
      </c>
      <c r="U204" s="2">
        <f t="shared" si="19"/>
        <v>750000</v>
      </c>
      <c r="V204" s="2">
        <f t="shared" si="34"/>
        <v>44655419.552940756</v>
      </c>
      <c r="W204" s="2">
        <f t="shared" si="20"/>
        <v>648859.88595438004</v>
      </c>
      <c r="X204" s="2">
        <f t="shared" si="6"/>
        <v>101140.11404561996</v>
      </c>
      <c r="Y204" s="2">
        <f t="shared" si="37"/>
        <v>63080025.287395179</v>
      </c>
      <c r="Z204" s="2" t="str">
        <f t="shared" si="8"/>
        <v>HERE</v>
      </c>
      <c r="AA204" s="2">
        <f>IF(Z204="HERE",Y204,AA203+Graph!$G$1*1000)</f>
        <v>63080025.287395179</v>
      </c>
      <c r="AB204" s="2">
        <f t="shared" si="21"/>
        <v>101140.11404561996</v>
      </c>
      <c r="AC204" s="2">
        <f t="shared" si="38"/>
        <v>44655419.552940756</v>
      </c>
      <c r="AD204" s="3">
        <f t="shared" si="10"/>
        <v>52800000</v>
      </c>
      <c r="AE204" s="2">
        <f>IF(AE202&gt;=52800000,52800000,IF(AB183=Graph!G$1*1000,AE203+Graph!G$1*1000,AC204))</f>
        <v>44655419.552940756</v>
      </c>
      <c r="AF204" s="3">
        <f t="shared" si="11"/>
        <v>44655419.552940756</v>
      </c>
      <c r="AG204" s="3">
        <f t="shared" si="29"/>
        <v>49113618.417563014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134</v>
      </c>
      <c r="C205" s="7"/>
      <c r="D205" s="2" t="e">
        <f t="shared" si="12"/>
        <v>#N/A</v>
      </c>
      <c r="E205" s="2" t="e">
        <f t="shared" si="22"/>
        <v>#N/A</v>
      </c>
      <c r="F205" s="2">
        <v>990076.76350539923</v>
      </c>
      <c r="G205" s="2">
        <f t="shared" si="41"/>
        <v>738938.14285714284</v>
      </c>
      <c r="H205" s="2">
        <f t="shared" si="39"/>
        <v>106517858.04033585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2097436.8571428484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1009619.3037214875</v>
      </c>
      <c r="Q205" s="2">
        <f t="shared" si="42"/>
        <v>750000</v>
      </c>
      <c r="R205" s="2">
        <f t="shared" si="40"/>
        <v>108485444.84033597</v>
      </c>
      <c r="S205" s="2">
        <f t="shared" si="17"/>
        <v>738938.14285714924</v>
      </c>
      <c r="T205" s="2">
        <f t="shared" si="18"/>
        <v>11061.857142857043</v>
      </c>
      <c r="U205" s="2">
        <f t="shared" si="19"/>
        <v>750000</v>
      </c>
      <c r="V205" s="2">
        <f t="shared" si="34"/>
        <v>45308293.755101621</v>
      </c>
      <c r="W205" s="2">
        <f t="shared" si="20"/>
        <v>652874.20216086507</v>
      </c>
      <c r="X205" s="2">
        <f t="shared" si="6"/>
        <v>97125.797839134932</v>
      </c>
      <c r="Y205" s="2">
        <f t="shared" si="37"/>
        <v>63177151.085234314</v>
      </c>
      <c r="Z205" s="2" t="str">
        <f t="shared" si="8"/>
        <v>HERE</v>
      </c>
      <c r="AA205" s="2">
        <f>IF(Z205="HERE",Y205,AA204+Graph!$G$1*1000)</f>
        <v>63177151.085234314</v>
      </c>
      <c r="AB205" s="2">
        <f t="shared" si="21"/>
        <v>97125.797839134932</v>
      </c>
      <c r="AC205" s="2">
        <f t="shared" si="38"/>
        <v>45308293.755101621</v>
      </c>
      <c r="AD205" s="3">
        <f t="shared" si="10"/>
        <v>52800000</v>
      </c>
      <c r="AE205" s="2">
        <f>IF(AE203&gt;=52800000,52800000,IF(AB184=Graph!G$1*1000,AE204+Graph!G$1*1000,AC205))</f>
        <v>45308293.755101621</v>
      </c>
      <c r="AF205" s="3">
        <f t="shared" si="11"/>
        <v>45308293.755101621</v>
      </c>
      <c r="AG205" s="3">
        <f t="shared" si="29"/>
        <v>49142047.095654249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135</v>
      </c>
      <c r="C206" s="7"/>
      <c r="D206" s="2" t="e">
        <f t="shared" si="12"/>
        <v>#N/A</v>
      </c>
      <c r="E206" s="2" t="e">
        <f t="shared" si="22"/>
        <v>#N/A</v>
      </c>
      <c r="F206" s="2">
        <v>994091.07971188426</v>
      </c>
      <c r="G206" s="2">
        <f t="shared" si="41"/>
        <v>738938.14285714284</v>
      </c>
      <c r="H206" s="2">
        <f t="shared" si="39"/>
        <v>107256796.183193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2108498.7142857057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1013736.0804321766</v>
      </c>
      <c r="Q206" s="2">
        <f t="shared" si="42"/>
        <v>750000</v>
      </c>
      <c r="R206" s="2">
        <f t="shared" si="40"/>
        <v>109235444.84033597</v>
      </c>
      <c r="S206" s="2">
        <f t="shared" si="17"/>
        <v>738938.14285714924</v>
      </c>
      <c r="T206" s="2">
        <f t="shared" si="18"/>
        <v>11061.857142857276</v>
      </c>
      <c r="U206" s="2">
        <f t="shared" si="19"/>
        <v>750000</v>
      </c>
      <c r="V206" s="2">
        <f t="shared" si="34"/>
        <v>45965182.273468971</v>
      </c>
      <c r="W206" s="2">
        <f t="shared" si="20"/>
        <v>656888.5183673501</v>
      </c>
      <c r="X206" s="2">
        <f t="shared" si="6"/>
        <v>93111.481632649899</v>
      </c>
      <c r="Y206" s="2">
        <f t="shared" si="37"/>
        <v>63270262.566866964</v>
      </c>
      <c r="Z206" s="2" t="str">
        <f t="shared" si="8"/>
        <v>HERE</v>
      </c>
      <c r="AA206" s="2">
        <f>IF(Z206="HERE",Y206,AA205+Graph!$G$1*1000)</f>
        <v>63270262.566866964</v>
      </c>
      <c r="AB206" s="2">
        <f t="shared" si="21"/>
        <v>93111.481632649899</v>
      </c>
      <c r="AC206" s="2">
        <f t="shared" si="38"/>
        <v>45965182.273468971</v>
      </c>
      <c r="AD206" s="3">
        <f t="shared" si="10"/>
        <v>52800000</v>
      </c>
      <c r="AE206" s="2">
        <f>IF(AE204&gt;=52800000,52800000,IF(AB185=Graph!G$1*1000,AE205+Graph!G$1*1000,AC206))</f>
        <v>45965182.273468971</v>
      </c>
      <c r="AF206" s="3">
        <f t="shared" si="11"/>
        <v>45965182.273468971</v>
      </c>
      <c r="AG206" s="3">
        <f t="shared" si="29"/>
        <v>49170676.489555806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136</v>
      </c>
      <c r="C207" s="7"/>
      <c r="D207" s="2" t="e">
        <f t="shared" si="12"/>
        <v>#N/A</v>
      </c>
      <c r="E207" s="2" t="e">
        <f t="shared" si="22"/>
        <v>#N/A</v>
      </c>
      <c r="F207" s="2">
        <v>998105.39591836929</v>
      </c>
      <c r="G207" s="2">
        <f t="shared" si="41"/>
        <v>738938.14285714284</v>
      </c>
      <c r="H207" s="2">
        <f t="shared" si="39"/>
        <v>107995734.32605015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2119560.571428563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1017852.8571428657</v>
      </c>
      <c r="Q207" s="2">
        <f t="shared" si="42"/>
        <v>750000</v>
      </c>
      <c r="R207" s="2">
        <f t="shared" si="40"/>
        <v>109985444.84033597</v>
      </c>
      <c r="S207" s="2">
        <f t="shared" si="17"/>
        <v>738938.14285714924</v>
      </c>
      <c r="T207" s="2">
        <f t="shared" si="18"/>
        <v>11061.857142857276</v>
      </c>
      <c r="U207" s="2">
        <f t="shared" si="19"/>
        <v>750000</v>
      </c>
      <c r="V207" s="2">
        <f t="shared" si="34"/>
        <v>46626085.108042806</v>
      </c>
      <c r="W207" s="2">
        <f t="shared" si="20"/>
        <v>660902.83457383513</v>
      </c>
      <c r="X207" s="2">
        <f t="shared" si="6"/>
        <v>89097.165426164865</v>
      </c>
      <c r="Y207" s="2">
        <f t="shared" si="37"/>
        <v>63359359.732293129</v>
      </c>
      <c r="Z207" s="2" t="str">
        <f t="shared" si="8"/>
        <v>HERE</v>
      </c>
      <c r="AA207" s="2">
        <f>IF(Z207="HERE",Y207,AA206+Graph!$G$1*1000)</f>
        <v>63359359.732293129</v>
      </c>
      <c r="AB207" s="2">
        <f t="shared" si="21"/>
        <v>89097.165426164865</v>
      </c>
      <c r="AC207" s="2">
        <f t="shared" si="38"/>
        <v>46626085.108042806</v>
      </c>
      <c r="AD207" s="3">
        <f t="shared" si="10"/>
        <v>52800000</v>
      </c>
      <c r="AE207" s="2">
        <f>IF(AE205&gt;=52800000,52800000,IF(AB186=Graph!G$1*1000,AE206+Graph!G$1*1000,AC207))</f>
        <v>46626085.108042806</v>
      </c>
      <c r="AF207" s="3">
        <f t="shared" si="11"/>
        <v>46626085.108042806</v>
      </c>
      <c r="AG207" s="3">
        <f t="shared" si="29"/>
        <v>49199506.599267691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137</v>
      </c>
      <c r="C208" s="7"/>
      <c r="D208" s="2" t="e">
        <f t="shared" si="12"/>
        <v>#N/A</v>
      </c>
      <c r="E208" s="2" t="e">
        <f t="shared" si="22"/>
        <v>#N/A</v>
      </c>
      <c r="F208" s="2">
        <v>1002119.7121248543</v>
      </c>
      <c r="G208" s="2">
        <f t="shared" si="41"/>
        <v>738938.14285714284</v>
      </c>
      <c r="H208" s="2">
        <f t="shared" si="39"/>
        <v>108734672.4689073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2130622.4285714203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1021969.6338535249</v>
      </c>
      <c r="Q208" s="2">
        <f t="shared" si="42"/>
        <v>750000</v>
      </c>
      <c r="R208" s="2">
        <f t="shared" si="40"/>
        <v>110735444.84033597</v>
      </c>
      <c r="S208" s="2">
        <f t="shared" si="17"/>
        <v>738938.14285714924</v>
      </c>
      <c r="T208" s="2">
        <f t="shared" si="18"/>
        <v>11061.857142857276</v>
      </c>
      <c r="U208" s="2">
        <f t="shared" si="19"/>
        <v>750000</v>
      </c>
      <c r="V208" s="2">
        <f t="shared" si="34"/>
        <v>47291002.258823097</v>
      </c>
      <c r="W208" s="2">
        <f t="shared" si="20"/>
        <v>664917.15078029037</v>
      </c>
      <c r="X208" s="2">
        <f t="shared" si="6"/>
        <v>85082.849219709635</v>
      </c>
      <c r="Y208" s="2">
        <f t="shared" si="37"/>
        <v>63444442.581512839</v>
      </c>
      <c r="Z208" s="2" t="str">
        <f t="shared" si="8"/>
        <v>HERE</v>
      </c>
      <c r="AA208" s="2">
        <f>IF(Z208="HERE",Y208,AA207+Graph!$G$1*1000)</f>
        <v>63444442.581512839</v>
      </c>
      <c r="AB208" s="2">
        <f t="shared" si="21"/>
        <v>85082.849219709635</v>
      </c>
      <c r="AC208" s="2">
        <f t="shared" si="38"/>
        <v>47291002.258823097</v>
      </c>
      <c r="AD208" s="3">
        <f t="shared" si="10"/>
        <v>52800000</v>
      </c>
      <c r="AE208" s="2">
        <f>IF(AE206&gt;=52800000,52800000,IF(AB187=Graph!G$1*1000,AE207+Graph!G$1*1000,AC208))</f>
        <v>47291002.258823097</v>
      </c>
      <c r="AF208" s="3">
        <f t="shared" si="11"/>
        <v>47291002.258823097</v>
      </c>
      <c r="AG208" s="3">
        <f t="shared" si="29"/>
        <v>49228537.424789898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138</v>
      </c>
      <c r="C209" s="7"/>
      <c r="D209" s="2" t="e">
        <f t="shared" si="12"/>
        <v>#N/A</v>
      </c>
      <c r="E209" s="2" t="e">
        <f t="shared" si="22"/>
        <v>#N/A</v>
      </c>
      <c r="F209" s="2">
        <v>1006134.0283313096</v>
      </c>
      <c r="G209" s="2">
        <f t="shared" si="41"/>
        <v>738938.14285714284</v>
      </c>
      <c r="H209" s="2">
        <f t="shared" si="39"/>
        <v>109473610.61176445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2141684.2857142775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1026086.410564214</v>
      </c>
      <c r="Q209" s="2">
        <f t="shared" si="42"/>
        <v>750000</v>
      </c>
      <c r="R209" s="2">
        <f t="shared" si="40"/>
        <v>111485444.84033597</v>
      </c>
      <c r="S209" s="2">
        <f t="shared" si="17"/>
        <v>738938.14285714924</v>
      </c>
      <c r="T209" s="2">
        <f t="shared" si="18"/>
        <v>11061.857142857276</v>
      </c>
      <c r="U209" s="2">
        <f t="shared" si="19"/>
        <v>750000</v>
      </c>
      <c r="V209" s="2">
        <f t="shared" si="34"/>
        <v>47959933.725809872</v>
      </c>
      <c r="W209" s="2">
        <f t="shared" si="20"/>
        <v>668931.4669867754</v>
      </c>
      <c r="X209" s="2">
        <f t="shared" si="6"/>
        <v>81068.533013224602</v>
      </c>
      <c r="Y209" s="2">
        <f t="shared" si="37"/>
        <v>63525511.114526063</v>
      </c>
      <c r="Z209" s="2" t="str">
        <f t="shared" si="8"/>
        <v>HERE</v>
      </c>
      <c r="AA209" s="2">
        <f>IF(Z209="HERE",Y209,AA208+Graph!$G$1*1000)</f>
        <v>63525511.114526063</v>
      </c>
      <c r="AB209" s="2">
        <f t="shared" si="21"/>
        <v>81068.533013224602</v>
      </c>
      <c r="AC209" s="2">
        <f t="shared" si="38"/>
        <v>47959933.725809872</v>
      </c>
      <c r="AD209" s="3">
        <f t="shared" si="10"/>
        <v>52800000</v>
      </c>
      <c r="AE209" s="2">
        <f>IF(AE207&gt;=52800000,52800000,IF(AB188=Graph!G$1*1000,AE208+Graph!G$1*1000,AC209))</f>
        <v>47959933.725809872</v>
      </c>
      <c r="AF209" s="3">
        <f t="shared" si="11"/>
        <v>47959933.725809872</v>
      </c>
      <c r="AG209" s="3">
        <f t="shared" si="29"/>
        <v>49257768.966122434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139</v>
      </c>
      <c r="C210" s="7"/>
      <c r="D210" s="2" t="e">
        <f t="shared" si="12"/>
        <v>#N/A</v>
      </c>
      <c r="E210" s="2" t="e">
        <f t="shared" si="22"/>
        <v>#N/A</v>
      </c>
      <c r="F210" s="2">
        <v>1010148.3445377946</v>
      </c>
      <c r="G210" s="2">
        <f t="shared" si="41"/>
        <v>738938.14285714284</v>
      </c>
      <c r="H210" s="2">
        <f t="shared" si="39"/>
        <v>110212548.7546216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2152746.1428571348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1030203.1872749031</v>
      </c>
      <c r="Q210" s="2">
        <f t="shared" si="42"/>
        <v>750000</v>
      </c>
      <c r="R210" s="2">
        <f t="shared" si="40"/>
        <v>112235444.84033597</v>
      </c>
      <c r="S210" s="2">
        <f t="shared" si="17"/>
        <v>738938.14285714924</v>
      </c>
      <c r="T210" s="2">
        <f t="shared" si="18"/>
        <v>11061.857142857276</v>
      </c>
      <c r="U210" s="2">
        <f t="shared" si="19"/>
        <v>750000</v>
      </c>
      <c r="V210" s="2">
        <f t="shared" si="34"/>
        <v>48632879.509003133</v>
      </c>
      <c r="W210" s="2">
        <f t="shared" si="20"/>
        <v>672945.78319326043</v>
      </c>
      <c r="X210" s="2">
        <f t="shared" si="6"/>
        <v>77054.216806739569</v>
      </c>
      <c r="Y210" s="2">
        <f t="shared" si="37"/>
        <v>63602565.331332803</v>
      </c>
      <c r="Z210" s="2" t="str">
        <f t="shared" si="8"/>
        <v>HERE</v>
      </c>
      <c r="AA210" s="2">
        <f>IF(Z210="HERE",Y210,AA209+Graph!$G$1*1000)</f>
        <v>63602565.331332803</v>
      </c>
      <c r="AB210" s="2">
        <f t="shared" si="21"/>
        <v>77054.216806739569</v>
      </c>
      <c r="AC210" s="2">
        <f t="shared" si="38"/>
        <v>48632879.509003133</v>
      </c>
      <c r="AD210" s="3">
        <f t="shared" si="10"/>
        <v>52800000</v>
      </c>
      <c r="AE210" s="2">
        <f>IF(AE208&gt;=52800000,52800000,IF(AB189=Graph!G$1*1000,AE209+Graph!G$1*1000,AC210))</f>
        <v>48632879.509003133</v>
      </c>
      <c r="AF210" s="3">
        <f t="shared" si="11"/>
        <v>48632879.509003133</v>
      </c>
      <c r="AG210" s="3">
        <f t="shared" si="29"/>
        <v>49287201.22326529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140</v>
      </c>
      <c r="C211" s="7"/>
      <c r="D211" s="2" t="e">
        <f t="shared" si="12"/>
        <v>#N/A</v>
      </c>
      <c r="E211" s="2" t="e">
        <f t="shared" si="22"/>
        <v>#N/A</v>
      </c>
      <c r="F211" s="2">
        <v>1014162.6607442796</v>
      </c>
      <c r="G211" s="2">
        <f t="shared" si="41"/>
        <v>738938.14285714284</v>
      </c>
      <c r="H211" s="2">
        <f t="shared" si="39"/>
        <v>110951486.89747874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2163807.9999999921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1034319.9639855921</v>
      </c>
      <c r="Q211" s="2">
        <f t="shared" si="42"/>
        <v>750000</v>
      </c>
      <c r="R211" s="2">
        <f t="shared" si="40"/>
        <v>112985444.84033597</v>
      </c>
      <c r="S211" s="2">
        <f t="shared" si="17"/>
        <v>738938.14285714924</v>
      </c>
      <c r="T211" s="2">
        <f t="shared" si="18"/>
        <v>11061.857142857276</v>
      </c>
      <c r="U211" s="2">
        <f t="shared" si="19"/>
        <v>750000</v>
      </c>
      <c r="V211" s="2">
        <f t="shared" si="34"/>
        <v>49309839.608402878</v>
      </c>
      <c r="W211" s="2">
        <f t="shared" si="20"/>
        <v>676960.09939974546</v>
      </c>
      <c r="X211" s="2">
        <f t="shared" si="6"/>
        <v>73039.900600254536</v>
      </c>
      <c r="Y211" s="2">
        <f t="shared" si="37"/>
        <v>63675605.231933057</v>
      </c>
      <c r="Z211" s="2" t="str">
        <f t="shared" si="8"/>
        <v>HERE</v>
      </c>
      <c r="AA211" s="2">
        <f>IF(Z211="HERE",Y211,AA210+Graph!$G$1*1000)</f>
        <v>63675605.231933057</v>
      </c>
      <c r="AB211" s="2">
        <f t="shared" si="21"/>
        <v>73039.900600254536</v>
      </c>
      <c r="AC211" s="2">
        <f t="shared" si="38"/>
        <v>49309839.608402878</v>
      </c>
      <c r="AD211" s="3">
        <f t="shared" si="10"/>
        <v>52800000</v>
      </c>
      <c r="AE211" s="2">
        <f>IF(AE209&gt;=52800000,52800000,IF(AB190=Graph!G$1*1000,AE210+Graph!G$1*1000,AC211))</f>
        <v>49309839.608402878</v>
      </c>
      <c r="AF211" s="3">
        <f t="shared" si="11"/>
        <v>49309839.608402878</v>
      </c>
      <c r="AG211" s="3">
        <f t="shared" si="29"/>
        <v>49316834.196218468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141</v>
      </c>
      <c r="C212" s="7"/>
      <c r="D212" s="2" t="e">
        <f t="shared" si="12"/>
        <v>#N/A</v>
      </c>
      <c r="E212" s="2" t="e">
        <f t="shared" si="22"/>
        <v>#N/A</v>
      </c>
      <c r="F212" s="2">
        <v>1018176.9769507647</v>
      </c>
      <c r="G212" s="2">
        <f t="shared" si="41"/>
        <v>738938.14285714284</v>
      </c>
      <c r="H212" s="2">
        <f t="shared" si="39"/>
        <v>111690425.04033589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2174869.8571428494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1038436.7406962812</v>
      </c>
      <c r="Q212" s="2">
        <f t="shared" si="42"/>
        <v>750000</v>
      </c>
      <c r="R212" s="2">
        <f t="shared" si="40"/>
        <v>113735444.84033597</v>
      </c>
      <c r="S212" s="2">
        <f t="shared" si="17"/>
        <v>738938.14285714924</v>
      </c>
      <c r="T212" s="2">
        <f t="shared" si="18"/>
        <v>11061.857142857276</v>
      </c>
      <c r="U212" s="2">
        <f t="shared" si="19"/>
        <v>750000</v>
      </c>
      <c r="V212" s="2">
        <f t="shared" si="34"/>
        <v>49990814.024009109</v>
      </c>
      <c r="W212" s="2">
        <f t="shared" si="20"/>
        <v>680974.4156062305</v>
      </c>
      <c r="X212" s="2">
        <f t="shared" si="6"/>
        <v>69025.584393769503</v>
      </c>
      <c r="Y212" s="2">
        <f t="shared" si="37"/>
        <v>63744630.816326827</v>
      </c>
      <c r="Z212" s="2" t="str">
        <f t="shared" si="8"/>
        <v>HERE</v>
      </c>
      <c r="AA212" s="2">
        <f>IF(Z212="HERE",Y212,AA211+Graph!$G$1*1000)</f>
        <v>63744630.816326827</v>
      </c>
      <c r="AB212" s="2">
        <f t="shared" si="21"/>
        <v>69025.584393769503</v>
      </c>
      <c r="AC212" s="2">
        <f t="shared" si="38"/>
        <v>49990814.024009109</v>
      </c>
      <c r="AD212" s="3">
        <f t="shared" si="10"/>
        <v>52800000</v>
      </c>
      <c r="AE212" s="2">
        <f>IF(AE210&gt;=52800000,52800000,IF(AB191=Graph!G$1*1000,AE211+Graph!G$1*1000,AC212))</f>
        <v>49990814.024009109</v>
      </c>
      <c r="AF212" s="3">
        <f t="shared" si="11"/>
        <v>49990814.024009109</v>
      </c>
      <c r="AG212" s="3">
        <f t="shared" si="29"/>
        <v>49346667.884981975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142</v>
      </c>
      <c r="C213" s="7"/>
      <c r="D213" s="2" t="e">
        <f t="shared" si="12"/>
        <v>#N/A</v>
      </c>
      <c r="E213" s="2" t="e">
        <f t="shared" si="22"/>
        <v>#N/A</v>
      </c>
      <c r="F213" s="2">
        <v>1022191.2931572497</v>
      </c>
      <c r="G213" s="2">
        <f t="shared" si="41"/>
        <v>738938.14285714284</v>
      </c>
      <c r="H213" s="2">
        <f t="shared" si="39"/>
        <v>112429363.18319304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2185931.7142857066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1042553.5174069703</v>
      </c>
      <c r="Q213" s="2">
        <f t="shared" si="42"/>
        <v>750000</v>
      </c>
      <c r="R213" s="2">
        <f t="shared" si="40"/>
        <v>114485444.84033597</v>
      </c>
      <c r="S213" s="2">
        <f t="shared" si="17"/>
        <v>738938.14285714924</v>
      </c>
      <c r="T213" s="2">
        <f t="shared" si="18"/>
        <v>11061.857142857276</v>
      </c>
      <c r="U213" s="2">
        <f t="shared" si="19"/>
        <v>750000</v>
      </c>
      <c r="V213" s="2">
        <f t="shared" si="34"/>
        <v>50675802.755821824</v>
      </c>
      <c r="W213" s="2">
        <f t="shared" si="20"/>
        <v>684988.73181271553</v>
      </c>
      <c r="X213" s="2">
        <f t="shared" si="6"/>
        <v>65011.26818728447</v>
      </c>
      <c r="Y213" s="2">
        <f t="shared" si="37"/>
        <v>63809642.084514111</v>
      </c>
      <c r="Z213" s="2" t="str">
        <f t="shared" si="8"/>
        <v>HERE</v>
      </c>
      <c r="AA213" s="2">
        <f>IF(Z213="HERE",Y213,AA212+Graph!$G$1*1000)</f>
        <v>63809642.084514111</v>
      </c>
      <c r="AB213" s="2">
        <f t="shared" si="21"/>
        <v>65011.26818728447</v>
      </c>
      <c r="AC213" s="2">
        <f t="shared" si="38"/>
        <v>50675802.755821824</v>
      </c>
      <c r="AD213" s="3">
        <f t="shared" si="10"/>
        <v>52800000</v>
      </c>
      <c r="AE213" s="2">
        <f>IF(AE211&gt;=52800000,52800000,IF(AB192=Graph!G$1*1000,AE212+Graph!G$1*1000,AC213))</f>
        <v>50675802.755821824</v>
      </c>
      <c r="AF213" s="3">
        <f t="shared" si="11"/>
        <v>50675802.755821824</v>
      </c>
      <c r="AG213" s="3">
        <f t="shared" si="29"/>
        <v>49376702.289555803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143</v>
      </c>
      <c r="C214" s="7"/>
      <c r="D214" s="2" t="e">
        <f t="shared" si="12"/>
        <v>#N/A</v>
      </c>
      <c r="E214" s="2" t="e">
        <f t="shared" si="22"/>
        <v>#N/A</v>
      </c>
      <c r="F214" s="2">
        <v>1026205.6093637347</v>
      </c>
      <c r="G214" s="2">
        <f t="shared" si="41"/>
        <v>738938.14285714284</v>
      </c>
      <c r="H214" s="2">
        <f t="shared" si="39"/>
        <v>113168301.32605019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2196993.5714285639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1046670.2941176593</v>
      </c>
      <c r="Q214" s="2">
        <f t="shared" si="42"/>
        <v>750000</v>
      </c>
      <c r="R214" s="2">
        <f t="shared" si="40"/>
        <v>115235444.84033597</v>
      </c>
      <c r="S214" s="2">
        <f t="shared" si="17"/>
        <v>738938.14285714924</v>
      </c>
      <c r="T214" s="2">
        <f t="shared" si="18"/>
        <v>11061.857142857276</v>
      </c>
      <c r="U214" s="2">
        <f t="shared" si="19"/>
        <v>750000</v>
      </c>
      <c r="V214" s="2">
        <f t="shared" si="34"/>
        <v>51364805.803841025</v>
      </c>
      <c r="W214" s="2">
        <f t="shared" si="20"/>
        <v>689003.04801920056</v>
      </c>
      <c r="X214" s="2">
        <f t="shared" si="6"/>
        <v>60996.951980799437</v>
      </c>
      <c r="Y214" s="2">
        <f t="shared" si="37"/>
        <v>63870639.036494911</v>
      </c>
      <c r="Z214" s="2" t="str">
        <f t="shared" si="8"/>
        <v>HERE</v>
      </c>
      <c r="AA214" s="2">
        <f>IF(Z214="HERE",Y214,AA213+Graph!$G$1*1000)</f>
        <v>63870639.036494911</v>
      </c>
      <c r="AB214" s="2">
        <f t="shared" si="21"/>
        <v>60996.951980799437</v>
      </c>
      <c r="AC214" s="2">
        <f t="shared" si="38"/>
        <v>51364805.803841025</v>
      </c>
      <c r="AD214" s="3">
        <f t="shared" si="10"/>
        <v>52800000</v>
      </c>
      <c r="AE214" s="2">
        <f>IF(AE212&gt;=52800000,52800000,IF(AB193=Graph!G$1*1000,AE213+Graph!G$1*1000,AC214))</f>
        <v>51364805.803841025</v>
      </c>
      <c r="AF214" s="3">
        <f t="shared" si="11"/>
        <v>51364805.803841025</v>
      </c>
      <c r="AG214" s="3">
        <f t="shared" si="29"/>
        <v>49406937.40993996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144</v>
      </c>
      <c r="C215" s="7"/>
      <c r="D215" s="2" t="e">
        <f t="shared" si="12"/>
        <v>#N/A</v>
      </c>
      <c r="E215" s="2" t="e">
        <f t="shared" si="22"/>
        <v>#N/A</v>
      </c>
      <c r="F215" s="2">
        <v>1030219.9255702198</v>
      </c>
      <c r="G215" s="2">
        <f t="shared" si="41"/>
        <v>738938.14285714284</v>
      </c>
      <c r="H215" s="2">
        <f t="shared" si="39"/>
        <v>113907239.46890734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2208055.4285714212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1050787.0708283186</v>
      </c>
      <c r="Q215" s="2">
        <f t="shared" si="42"/>
        <v>750000</v>
      </c>
      <c r="R215" s="2">
        <f t="shared" si="40"/>
        <v>115985444.84033597</v>
      </c>
      <c r="S215" s="2">
        <f t="shared" si="17"/>
        <v>738938.14285714924</v>
      </c>
      <c r="T215" s="2">
        <f t="shared" si="18"/>
        <v>11061.857142857276</v>
      </c>
      <c r="U215" s="2">
        <f t="shared" si="19"/>
        <v>750000</v>
      </c>
      <c r="V215" s="2">
        <f t="shared" si="34"/>
        <v>52057823.16806671</v>
      </c>
      <c r="W215" s="2">
        <f t="shared" si="20"/>
        <v>693017.3642256856</v>
      </c>
      <c r="X215" s="2">
        <f t="shared" si="6"/>
        <v>56982.635774314404</v>
      </c>
      <c r="Y215" s="2">
        <f t="shared" si="37"/>
        <v>63927621.672269225</v>
      </c>
      <c r="Z215" s="2" t="str">
        <f t="shared" si="8"/>
        <v>HERE</v>
      </c>
      <c r="AA215" s="2">
        <f>IF(Z215="HERE",Y215,AA214+Graph!$G$1*1000)</f>
        <v>63927621.672269225</v>
      </c>
      <c r="AB215" s="2">
        <f t="shared" si="21"/>
        <v>56982.635774314404</v>
      </c>
      <c r="AC215" s="2">
        <f t="shared" si="38"/>
        <v>52057823.16806671</v>
      </c>
      <c r="AD215" s="3">
        <f t="shared" si="10"/>
        <v>52800000</v>
      </c>
      <c r="AE215" s="2">
        <f>IF(AE213&gt;=52800000,52800000,IF(AB194=Graph!G$1*1000,AE214+Graph!G$1*1000,AC215))</f>
        <v>52057823.16806671</v>
      </c>
      <c r="AF215" s="3">
        <f t="shared" si="11"/>
        <v>52057823.16806671</v>
      </c>
      <c r="AG215" s="3">
        <f t="shared" si="29"/>
        <v>49437373.246134438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145</v>
      </c>
      <c r="C216" s="7"/>
      <c r="D216" s="2" t="e">
        <f t="shared" si="12"/>
        <v>#N/A</v>
      </c>
      <c r="E216" s="2" t="e">
        <f t="shared" si="22"/>
        <v>#N/A</v>
      </c>
      <c r="F216" s="2">
        <v>1034234.2417767048</v>
      </c>
      <c r="G216" s="2">
        <f t="shared" si="41"/>
        <v>738938.14285714284</v>
      </c>
      <c r="H216" s="2">
        <f t="shared" si="39"/>
        <v>114646177.61176449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2219117.2857142785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1054903.8475390077</v>
      </c>
      <c r="Q216" s="2">
        <f t="shared" si="42"/>
        <v>750000</v>
      </c>
      <c r="R216" s="2">
        <f t="shared" si="40"/>
        <v>116735444.84033597</v>
      </c>
      <c r="S216" s="2">
        <f t="shared" si="17"/>
        <v>738938.14285714924</v>
      </c>
      <c r="T216" s="2">
        <f t="shared" si="18"/>
        <v>11061.857142857276</v>
      </c>
      <c r="U216" s="2">
        <f t="shared" si="19"/>
        <v>750000</v>
      </c>
      <c r="V216" s="2">
        <f t="shared" si="34"/>
        <v>52754854.848498881</v>
      </c>
      <c r="W216" s="2">
        <f t="shared" si="20"/>
        <v>697031.68043217063</v>
      </c>
      <c r="X216" s="2">
        <f t="shared" si="6"/>
        <v>52968.31956782937</v>
      </c>
      <c r="Y216" s="2">
        <f t="shared" si="37"/>
        <v>63980589.991837054</v>
      </c>
      <c r="Z216" s="2" t="str">
        <f t="shared" si="8"/>
        <v>HERE</v>
      </c>
      <c r="AA216" s="2">
        <f>IF(Z216="HERE",Y216,AA215+Graph!$G$1*1000)</f>
        <v>63980589.991837054</v>
      </c>
      <c r="AB216" s="2">
        <f t="shared" si="21"/>
        <v>52968.31956782937</v>
      </c>
      <c r="AC216" s="2">
        <f t="shared" si="38"/>
        <v>52754854.848498881</v>
      </c>
      <c r="AD216" s="3">
        <f t="shared" si="10"/>
        <v>52800000</v>
      </c>
      <c r="AE216" s="2">
        <f>IF(AE214&gt;=52800000,52800000,IF(AB195=Graph!G$1*1000,AE215+Graph!G$1*1000,AC216))</f>
        <v>52754854.848498881</v>
      </c>
      <c r="AF216" s="3">
        <f t="shared" si="11"/>
        <v>52754854.848498881</v>
      </c>
      <c r="AG216" s="3">
        <f t="shared" si="29"/>
        <v>49468009.798139237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146</v>
      </c>
      <c r="C217" s="7"/>
      <c r="D217" s="2" t="e">
        <f t="shared" si="12"/>
        <v>#N/A</v>
      </c>
      <c r="E217" s="2" t="e">
        <f t="shared" si="22"/>
        <v>#N/A</v>
      </c>
      <c r="F217" s="2">
        <v>1038248.5579831898</v>
      </c>
      <c r="G217" s="2">
        <f t="shared" si="41"/>
        <v>738938.14285714284</v>
      </c>
      <c r="H217" s="2">
        <f t="shared" si="39"/>
        <v>115385115.75462164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2230179.1428571357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1059020.6242496967</v>
      </c>
      <c r="Q217" s="2">
        <f t="shared" si="42"/>
        <v>750000</v>
      </c>
      <c r="R217" s="2">
        <f t="shared" si="40"/>
        <v>117485444.84033597</v>
      </c>
      <c r="S217" s="2">
        <f t="shared" si="17"/>
        <v>738938.14285714924</v>
      </c>
      <c r="T217" s="2">
        <f t="shared" si="18"/>
        <v>11061.857142857276</v>
      </c>
      <c r="U217" s="2">
        <f t="shared" si="19"/>
        <v>750000</v>
      </c>
      <c r="V217" s="2">
        <f t="shared" si="34"/>
        <v>53455900.845137537</v>
      </c>
      <c r="W217" s="2">
        <f t="shared" si="20"/>
        <v>701045.99663865566</v>
      </c>
      <c r="X217" s="2">
        <f t="shared" si="6"/>
        <v>48954.003361344337</v>
      </c>
      <c r="Y217" s="2">
        <f t="shared" si="37"/>
        <v>64029543.995198399</v>
      </c>
      <c r="Z217" s="2" t="str">
        <f t="shared" si="8"/>
        <v>HERE</v>
      </c>
      <c r="AA217" s="2">
        <f>IF(Z217="HERE",Y217,AA216+Graph!$G$1*1000)</f>
        <v>64029543.995198399</v>
      </c>
      <c r="AB217" s="2">
        <f t="shared" si="21"/>
        <v>48954.003361344337</v>
      </c>
      <c r="AC217" s="2">
        <f t="shared" si="38"/>
        <v>53455900.845137537</v>
      </c>
      <c r="AD217" s="3">
        <f t="shared" si="10"/>
        <v>52800000</v>
      </c>
      <c r="AE217" s="2">
        <f>IF(AE215&gt;=52800000,52800000,IF(AB196=Graph!G$1*1000,AE216+Graph!G$1*1000,AC217))</f>
        <v>53455900.845137537</v>
      </c>
      <c r="AF217" s="3">
        <f t="shared" si="11"/>
        <v>52800000</v>
      </c>
      <c r="AG217" s="3">
        <f t="shared" si="29"/>
        <v>49498847.065954365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147</v>
      </c>
      <c r="C218" s="7"/>
      <c r="D218" s="2" t="e">
        <f t="shared" si="12"/>
        <v>#N/A</v>
      </c>
      <c r="E218" s="2" t="e">
        <f t="shared" si="22"/>
        <v>#N/A</v>
      </c>
      <c r="F218" s="2">
        <v>1042262.8741896749</v>
      </c>
      <c r="G218" s="2">
        <f t="shared" si="41"/>
        <v>738938.14285714284</v>
      </c>
      <c r="H218" s="2">
        <f t="shared" si="39"/>
        <v>116124053.89747879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2241240.999999993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1063137.4009603858</v>
      </c>
      <c r="Q218" s="2">
        <f t="shared" si="42"/>
        <v>750000</v>
      </c>
      <c r="R218" s="2">
        <f t="shared" si="40"/>
        <v>118235444.84033597</v>
      </c>
      <c r="S218" s="2">
        <f t="shared" si="17"/>
        <v>738938.14285714924</v>
      </c>
      <c r="T218" s="2">
        <f t="shared" si="18"/>
        <v>11061.857142857276</v>
      </c>
      <c r="U218" s="2">
        <f t="shared" si="19"/>
        <v>750000</v>
      </c>
      <c r="V218" s="2">
        <f t="shared" si="34"/>
        <v>54160961.157982677</v>
      </c>
      <c r="W218" s="2">
        <f t="shared" si="20"/>
        <v>705060.3128451407</v>
      </c>
      <c r="X218" s="2">
        <f t="shared" si="6"/>
        <v>44939.687154859304</v>
      </c>
      <c r="Y218" s="2">
        <f t="shared" si="37"/>
        <v>64074483.682353258</v>
      </c>
      <c r="Z218" s="2" t="str">
        <f t="shared" si="8"/>
        <v>HERE</v>
      </c>
      <c r="AA218" s="2">
        <f>IF(Z218="HERE",Y218,AA217+Graph!$G$1*1000)</f>
        <v>64074483.682353258</v>
      </c>
      <c r="AB218" s="2">
        <f t="shared" si="21"/>
        <v>44939.687154859304</v>
      </c>
      <c r="AC218" s="2">
        <f t="shared" si="38"/>
        <v>54160961.157982677</v>
      </c>
      <c r="AD218" s="3">
        <f t="shared" si="10"/>
        <v>52800000</v>
      </c>
      <c r="AE218" s="2">
        <f>IF(AE216&gt;=52800000,52800000,IF(AB197=Graph!G$1*1000,AE217+Graph!G$1*1000,AC218))</f>
        <v>54160961.157982677</v>
      </c>
      <c r="AF218" s="3">
        <f t="shared" si="11"/>
        <v>52800000</v>
      </c>
      <c r="AG218" s="3">
        <f t="shared" si="29"/>
        <v>49529885.049579814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148</v>
      </c>
      <c r="C219" s="7"/>
      <c r="D219" s="2" t="e">
        <f t="shared" si="12"/>
        <v>#N/A</v>
      </c>
      <c r="E219" s="2" t="e">
        <f t="shared" si="22"/>
        <v>#N/A</v>
      </c>
      <c r="F219" s="2">
        <v>1046277.1903961599</v>
      </c>
      <c r="G219" s="2">
        <f t="shared" si="41"/>
        <v>738938.14285714284</v>
      </c>
      <c r="H219" s="2">
        <f t="shared" si="39"/>
        <v>116862992.04033594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2252302.8571428503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1067254.1776710749</v>
      </c>
      <c r="Q219" s="2">
        <f t="shared" si="42"/>
        <v>750000</v>
      </c>
      <c r="R219" s="2">
        <f t="shared" si="40"/>
        <v>118985444.84033597</v>
      </c>
      <c r="S219" s="2">
        <f t="shared" si="17"/>
        <v>738938.14285714924</v>
      </c>
      <c r="T219" s="2">
        <f t="shared" si="18"/>
        <v>11061.857142857276</v>
      </c>
      <c r="U219" s="2">
        <f t="shared" si="19"/>
        <v>750000</v>
      </c>
      <c r="V219" s="2">
        <f t="shared" si="34"/>
        <v>54870035.787034303</v>
      </c>
      <c r="W219" s="2">
        <f t="shared" si="20"/>
        <v>709074.62905162573</v>
      </c>
      <c r="X219" s="2">
        <f t="shared" si="6"/>
        <v>40925.370948374271</v>
      </c>
      <c r="Y219" s="2">
        <f t="shared" si="37"/>
        <v>64115409.053301632</v>
      </c>
      <c r="Z219" s="2" t="str">
        <f t="shared" si="8"/>
        <v>HERE</v>
      </c>
      <c r="AA219" s="2">
        <f>IF(Z219="HERE",Y219,AA218+Graph!$G$1*1000)</f>
        <v>64115409.053301632</v>
      </c>
      <c r="AB219" s="2">
        <f t="shared" si="21"/>
        <v>40925.370948374271</v>
      </c>
      <c r="AC219" s="2">
        <f t="shared" si="38"/>
        <v>54870035.787034303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49561123.749015585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149</v>
      </c>
      <c r="C220" s="7"/>
      <c r="D220" s="2" t="e">
        <f t="shared" si="12"/>
        <v>#N/A</v>
      </c>
      <c r="E220" s="2" t="e">
        <f t="shared" si="22"/>
        <v>#N/A</v>
      </c>
      <c r="F220" s="2">
        <v>1050291.5066026449</v>
      </c>
      <c r="G220" s="2">
        <f t="shared" si="41"/>
        <v>738938.14285714284</v>
      </c>
      <c r="H220" s="2">
        <f t="shared" si="39"/>
        <v>117601930.18319309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2263364.7142857076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1071370.9543817639</v>
      </c>
      <c r="Q220" s="2">
        <f t="shared" si="42"/>
        <v>750000</v>
      </c>
      <c r="R220" s="2">
        <f t="shared" si="40"/>
        <v>119735444.84033597</v>
      </c>
      <c r="S220" s="2">
        <f t="shared" si="17"/>
        <v>738938.14285714924</v>
      </c>
      <c r="T220" s="2">
        <f t="shared" si="18"/>
        <v>11061.857142857276</v>
      </c>
      <c r="U220" s="2">
        <f t="shared" si="19"/>
        <v>750000</v>
      </c>
      <c r="V220" s="2">
        <f t="shared" si="34"/>
        <v>55583124.732292384</v>
      </c>
      <c r="W220" s="2">
        <f t="shared" si="20"/>
        <v>713088.94525808096</v>
      </c>
      <c r="X220" s="2">
        <f t="shared" si="6"/>
        <v>36911.054741919041</v>
      </c>
      <c r="Y220" s="2">
        <f t="shared" si="37"/>
        <v>64152320.108043551</v>
      </c>
      <c r="Z220" s="2" t="str">
        <f t="shared" si="8"/>
        <v>HERE</v>
      </c>
      <c r="AA220" s="2">
        <f>IF(Z220="HERE",Y220,AA219+Graph!$G$1*1000)</f>
        <v>64152320.108043551</v>
      </c>
      <c r="AB220" s="2">
        <f t="shared" si="21"/>
        <v>36911.054741919041</v>
      </c>
      <c r="AC220" s="2">
        <f t="shared" si="38"/>
        <v>55583124.732292384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49592563.164261684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150</v>
      </c>
      <c r="C221" s="7"/>
      <c r="D221" s="2" t="e">
        <f t="shared" si="12"/>
        <v>#N/A</v>
      </c>
      <c r="E221" s="2" t="e">
        <f t="shared" si="22"/>
        <v>#N/A</v>
      </c>
      <c r="F221" s="2">
        <v>1054305.82280913</v>
      </c>
      <c r="G221" s="2">
        <f t="shared" si="41"/>
        <v>738938.14285714284</v>
      </c>
      <c r="H221" s="2">
        <f t="shared" si="39"/>
        <v>118340868.32605024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2274426.5714285648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1075487.7310924232</v>
      </c>
      <c r="Q221" s="2">
        <f t="shared" si="42"/>
        <v>750000</v>
      </c>
      <c r="R221" s="2">
        <f t="shared" si="40"/>
        <v>120485444.84033597</v>
      </c>
      <c r="S221" s="2">
        <f t="shared" si="17"/>
        <v>738938.14285714924</v>
      </c>
      <c r="T221" s="2">
        <f t="shared" si="18"/>
        <v>11061.857142857276</v>
      </c>
      <c r="U221" s="2">
        <f t="shared" si="19"/>
        <v>750000</v>
      </c>
      <c r="V221" s="2">
        <f t="shared" si="34"/>
        <v>56300227.99375695</v>
      </c>
      <c r="W221" s="2">
        <f t="shared" si="20"/>
        <v>717103.26146456599</v>
      </c>
      <c r="X221" s="2">
        <f t="shared" si="6"/>
        <v>32896.738535434008</v>
      </c>
      <c r="Y221" s="2">
        <f t="shared" si="37"/>
        <v>64185216.846578985</v>
      </c>
      <c r="Z221" s="2" t="str">
        <f t="shared" si="8"/>
        <v>HERE</v>
      </c>
      <c r="AA221" s="2">
        <f>IF(Z221="HERE",Y221,AA220+Graph!$G$1*1000)</f>
        <v>64185216.846578985</v>
      </c>
      <c r="AB221" s="2">
        <f t="shared" si="21"/>
        <v>32896.738535434008</v>
      </c>
      <c r="AC221" s="2">
        <f t="shared" si="38"/>
        <v>56300227.99375695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49624203.295318104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151</v>
      </c>
      <c r="C222" s="7"/>
      <c r="D222" s="2" t="e">
        <f t="shared" si="12"/>
        <v>#N/A</v>
      </c>
      <c r="E222" s="2" t="e">
        <f t="shared" si="22"/>
        <v>#N/A</v>
      </c>
      <c r="F222" s="2">
        <v>1058320.1390155852</v>
      </c>
      <c r="G222" s="2">
        <f t="shared" si="41"/>
        <v>738938.14285714284</v>
      </c>
      <c r="H222" s="2">
        <f t="shared" si="39"/>
        <v>119079806.46890739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2285488.4285714221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1079604.5078031123</v>
      </c>
      <c r="Q222" s="2">
        <f t="shared" si="42"/>
        <v>750000</v>
      </c>
      <c r="R222" s="2">
        <f t="shared" si="40"/>
        <v>121235444.84033597</v>
      </c>
      <c r="S222" s="2">
        <f t="shared" si="17"/>
        <v>738938.14285714924</v>
      </c>
      <c r="T222" s="2">
        <f t="shared" si="18"/>
        <v>11061.857142857276</v>
      </c>
      <c r="U222" s="2">
        <f t="shared" si="19"/>
        <v>750000</v>
      </c>
      <c r="V222" s="2">
        <f t="shared" si="34"/>
        <v>57021345.571428001</v>
      </c>
      <c r="W222" s="2">
        <f t="shared" si="20"/>
        <v>721117.57767105103</v>
      </c>
      <c r="X222" s="2">
        <f t="shared" si="6"/>
        <v>28882.422328948975</v>
      </c>
      <c r="Y222" s="2">
        <f t="shared" si="37"/>
        <v>64214099.268907934</v>
      </c>
      <c r="Z222" s="2" t="str">
        <f t="shared" si="8"/>
        <v>HERE</v>
      </c>
      <c r="AA222" s="2">
        <f>IF(Z222="HERE",Y222,AA221+Graph!$G$1*1000)</f>
        <v>64214099.268907934</v>
      </c>
      <c r="AB222" s="2">
        <f t="shared" si="21"/>
        <v>28882.422328948975</v>
      </c>
      <c r="AC222" s="2">
        <f t="shared" si="38"/>
        <v>57021345.571428001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49656044.142184854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152</v>
      </c>
      <c r="C223" s="7"/>
      <c r="D223" s="2" t="e">
        <f t="shared" si="12"/>
        <v>#N/A</v>
      </c>
      <c r="E223" s="2" t="e">
        <f t="shared" si="22"/>
        <v>#N/A</v>
      </c>
      <c r="F223" s="2">
        <v>1062334.4552220702</v>
      </c>
      <c r="G223" s="2">
        <f t="shared" si="41"/>
        <v>738938.14285714284</v>
      </c>
      <c r="H223" s="2">
        <f t="shared" si="39"/>
        <v>119818744.61176454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2296550.2857142794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1083721.2845138013</v>
      </c>
      <c r="Q223" s="2">
        <f t="shared" si="42"/>
        <v>750000</v>
      </c>
      <c r="R223" s="2">
        <f t="shared" si="40"/>
        <v>121985444.84033597</v>
      </c>
      <c r="S223" s="2">
        <f t="shared" si="17"/>
        <v>738938.14285714924</v>
      </c>
      <c r="T223" s="2">
        <f t="shared" si="18"/>
        <v>11061.857142857276</v>
      </c>
      <c r="U223" s="2">
        <f t="shared" si="19"/>
        <v>750000</v>
      </c>
      <c r="V223" s="2">
        <f t="shared" si="34"/>
        <v>57746477.465305537</v>
      </c>
      <c r="W223" s="2">
        <f t="shared" si="20"/>
        <v>725131.89387753606</v>
      </c>
      <c r="X223" s="2">
        <f t="shared" si="6"/>
        <v>24868.106122463942</v>
      </c>
      <c r="Y223" s="2">
        <f t="shared" ref="Y223:Y286" si="43">IF(COUNT($C224)=0,IF(COUNT($C223)=1,C223,SUM(Y222+X223)),C223)</f>
        <v>64238967.375030398</v>
      </c>
      <c r="Z223" s="2" t="str">
        <f t="shared" si="8"/>
        <v>HERE</v>
      </c>
      <c r="AA223" s="2">
        <f>IF(Z223="HERE",Y223,AA222+Graph!$G$1*1000)</f>
        <v>64238967.375030398</v>
      </c>
      <c r="AB223" s="2">
        <f t="shared" si="21"/>
        <v>24868.106122463942</v>
      </c>
      <c r="AC223" s="2">
        <f t="shared" ref="AC223:AC286" si="44">IF(Z224="HERE",V223,AC222)</f>
        <v>57746477.465305537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49688085.704861924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153</v>
      </c>
      <c r="C224" s="7"/>
      <c r="D224" s="2" t="e">
        <f t="shared" si="12"/>
        <v>#N/A</v>
      </c>
      <c r="E224" s="2" t="e">
        <f t="shared" si="22"/>
        <v>#N/A</v>
      </c>
      <c r="F224" s="2">
        <v>1066348.7714285553</v>
      </c>
      <c r="G224" s="2">
        <f t="shared" si="41"/>
        <v>738938.14285714284</v>
      </c>
      <c r="H224" s="2">
        <f t="shared" ref="H224:H287" si="45">IF(COUNT($C225)=0,IF(COUNT($C224)=1,C224,SUM(H223+G224)),C224)</f>
        <v>120557682.75462168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2307612.1428571367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1087838.0612244904</v>
      </c>
      <c r="Q224" s="2">
        <f t="shared" si="42"/>
        <v>750000</v>
      </c>
      <c r="R224" s="2">
        <f t="shared" ref="R224:R287" si="46">IF(COUNT($C225)=0,IF(COUNT($C224)=1,M224,SUM(R223+Q224)),M224)</f>
        <v>122735444.84033597</v>
      </c>
      <c r="S224" s="2">
        <f t="shared" si="17"/>
        <v>738938.14285714924</v>
      </c>
      <c r="T224" s="2">
        <f t="shared" si="18"/>
        <v>11061.857142857276</v>
      </c>
      <c r="U224" s="2">
        <f t="shared" si="19"/>
        <v>750000</v>
      </c>
      <c r="V224" s="2">
        <f t="shared" si="34"/>
        <v>58475623.675389558</v>
      </c>
      <c r="W224" s="2">
        <f t="shared" si="20"/>
        <v>729146.21008402109</v>
      </c>
      <c r="X224" s="2">
        <f t="shared" si="6"/>
        <v>20853.789915978909</v>
      </c>
      <c r="Y224" s="2">
        <f t="shared" si="43"/>
        <v>64259821.164946377</v>
      </c>
      <c r="Z224" s="2" t="str">
        <f t="shared" si="8"/>
        <v>HERE</v>
      </c>
      <c r="AA224" s="2">
        <f>IF(Z224="HERE",Y224,AA223+Graph!$G$1*1000)</f>
        <v>64259821.164946377</v>
      </c>
      <c r="AB224" s="2">
        <f t="shared" si="21"/>
        <v>20853.789915978909</v>
      </c>
      <c r="AC224" s="2">
        <f t="shared" si="44"/>
        <v>58475623.675389558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49720327.983349316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154</v>
      </c>
      <c r="C225" s="7"/>
      <c r="D225" s="2" t="e">
        <f t="shared" si="12"/>
        <v>#N/A</v>
      </c>
      <c r="E225" s="2" t="e">
        <f t="shared" si="22"/>
        <v>#N/A</v>
      </c>
      <c r="F225" s="2">
        <v>1070363.0876350403</v>
      </c>
      <c r="G225" s="2">
        <f t="shared" si="41"/>
        <v>738938.14285714284</v>
      </c>
      <c r="H225" s="2">
        <f t="shared" si="45"/>
        <v>121296620.89747883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2318673.9999999939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1091954.8379351795</v>
      </c>
      <c r="Q225" s="2">
        <f t="shared" si="42"/>
        <v>750000</v>
      </c>
      <c r="R225" s="2">
        <f t="shared" si="46"/>
        <v>123485444.84033597</v>
      </c>
      <c r="S225" s="2">
        <f t="shared" si="17"/>
        <v>738938.14285714924</v>
      </c>
      <c r="T225" s="2">
        <f t="shared" si="18"/>
        <v>11061.857142857276</v>
      </c>
      <c r="U225" s="2">
        <f t="shared" si="19"/>
        <v>750000</v>
      </c>
      <c r="V225" s="2">
        <f t="shared" si="34"/>
        <v>59208784.201680064</v>
      </c>
      <c r="W225" s="2">
        <f t="shared" si="20"/>
        <v>733160.52629050612</v>
      </c>
      <c r="X225" s="2">
        <f t="shared" si="6"/>
        <v>16839.473709493876</v>
      </c>
      <c r="Y225" s="2">
        <f t="shared" si="43"/>
        <v>64276660.638655871</v>
      </c>
      <c r="Z225" s="2" t="str">
        <f t="shared" si="8"/>
        <v>HERE</v>
      </c>
      <c r="AA225" s="2">
        <f>IF(Z225="HERE",Y225,AA224+Graph!$G$1*1000)</f>
        <v>64276660.638655871</v>
      </c>
      <c r="AB225" s="2">
        <f t="shared" si="21"/>
        <v>16839.473709493876</v>
      </c>
      <c r="AC225" s="2">
        <f t="shared" si="44"/>
        <v>59208784.201680064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49752770.977647036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155</v>
      </c>
      <c r="C226" s="7"/>
      <c r="D226" s="2" t="e">
        <f t="shared" si="12"/>
        <v>#N/A</v>
      </c>
      <c r="E226" s="2" t="e">
        <f t="shared" si="22"/>
        <v>#N/A</v>
      </c>
      <c r="F226" s="2">
        <v>1074377.4038415253</v>
      </c>
      <c r="G226" s="2">
        <f t="shared" si="41"/>
        <v>738938.14285714284</v>
      </c>
      <c r="H226" s="2">
        <f t="shared" si="45"/>
        <v>122035559.04033598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2329735.8571428512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1096071.6146458685</v>
      </c>
      <c r="Q226" s="2">
        <f t="shared" si="42"/>
        <v>750000</v>
      </c>
      <c r="R226" s="2">
        <f t="shared" si="46"/>
        <v>124235444.84033597</v>
      </c>
      <c r="S226" s="2">
        <f t="shared" si="17"/>
        <v>738938.14285714924</v>
      </c>
      <c r="T226" s="2">
        <f t="shared" si="18"/>
        <v>11061.857142857276</v>
      </c>
      <c r="U226" s="2">
        <f t="shared" si="19"/>
        <v>750000</v>
      </c>
      <c r="V226" s="2">
        <f t="shared" si="34"/>
        <v>59945959.044177055</v>
      </c>
      <c r="W226" s="2">
        <f t="shared" si="20"/>
        <v>737174.84249699116</v>
      </c>
      <c r="X226" s="2">
        <f t="shared" si="6"/>
        <v>12825.157503008842</v>
      </c>
      <c r="Y226" s="2">
        <f t="shared" si="43"/>
        <v>64289485.79615888</v>
      </c>
      <c r="Z226" s="2" t="str">
        <f t="shared" si="8"/>
        <v>HERE</v>
      </c>
      <c r="AA226" s="2">
        <f>IF(Z226="HERE",Y226,AA225+Graph!$G$1*1000)</f>
        <v>64289485.79615888</v>
      </c>
      <c r="AB226" s="2">
        <f t="shared" si="21"/>
        <v>12825.157503008842</v>
      </c>
      <c r="AC226" s="2">
        <f t="shared" si="44"/>
        <v>59945959.044177055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49785414.687755078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156</v>
      </c>
      <c r="C227" s="7"/>
      <c r="D227" s="2" t="e">
        <f t="shared" si="12"/>
        <v>#N/A</v>
      </c>
      <c r="E227" s="2" t="e">
        <f t="shared" si="22"/>
        <v>#N/A</v>
      </c>
      <c r="F227" s="2">
        <v>1078391.7200480103</v>
      </c>
      <c r="G227" s="2">
        <f t="shared" si="41"/>
        <v>738938.14285714284</v>
      </c>
      <c r="H227" s="2">
        <f t="shared" si="45"/>
        <v>122774497.18319313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2340797.7142857085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1100188.3913565278</v>
      </c>
      <c r="Q227" s="2">
        <f t="shared" si="42"/>
        <v>750000</v>
      </c>
      <c r="R227" s="2">
        <f t="shared" si="46"/>
        <v>124985444.84033597</v>
      </c>
      <c r="S227" s="2">
        <f t="shared" si="17"/>
        <v>738938.14285714924</v>
      </c>
      <c r="T227" s="2">
        <f t="shared" si="18"/>
        <v>11061.857142857276</v>
      </c>
      <c r="U227" s="2">
        <f t="shared" si="19"/>
        <v>750000</v>
      </c>
      <c r="V227" s="2">
        <f t="shared" si="34"/>
        <v>60687148.202880532</v>
      </c>
      <c r="W227" s="2">
        <f t="shared" si="20"/>
        <v>741189.15870347619</v>
      </c>
      <c r="X227" s="2">
        <f t="shared" si="6"/>
        <v>8810.8412965238094</v>
      </c>
      <c r="Y227" s="2">
        <f t="shared" si="43"/>
        <v>64298296.637455404</v>
      </c>
      <c r="Z227" s="2" t="str">
        <f t="shared" si="8"/>
        <v>HERE</v>
      </c>
      <c r="AA227" s="2">
        <f>IF(Z227="HERE",Y227,AA226+Graph!$G$1*1000)</f>
        <v>64298296.637455404</v>
      </c>
      <c r="AB227" s="2">
        <f t="shared" si="21"/>
        <v>8810.8412965238094</v>
      </c>
      <c r="AC227" s="2">
        <f t="shared" si="44"/>
        <v>60687148.202880532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49818259.113673449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157</v>
      </c>
      <c r="C228" s="7"/>
      <c r="D228" s="2" t="e">
        <f t="shared" si="12"/>
        <v>#N/A</v>
      </c>
      <c r="E228" s="2" t="e">
        <f t="shared" si="22"/>
        <v>#N/A</v>
      </c>
      <c r="F228" s="2">
        <v>1082406.0362544954</v>
      </c>
      <c r="G228" s="2">
        <f t="shared" si="41"/>
        <v>738938.14285714284</v>
      </c>
      <c r="H228" s="2">
        <f t="shared" si="45"/>
        <v>123513435.32605028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2351859.5714285658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1104305.1680672169</v>
      </c>
      <c r="Q228" s="2">
        <f t="shared" si="42"/>
        <v>750000</v>
      </c>
      <c r="R228" s="2">
        <f t="shared" si="46"/>
        <v>125735444.84033597</v>
      </c>
      <c r="S228" s="2">
        <f t="shared" si="17"/>
        <v>738938.14285714924</v>
      </c>
      <c r="T228" s="2">
        <f t="shared" si="18"/>
        <v>11061.857142857276</v>
      </c>
      <c r="U228" s="2">
        <f t="shared" si="19"/>
        <v>750000</v>
      </c>
      <c r="V228" s="2">
        <f t="shared" si="34"/>
        <v>61432351.677790493</v>
      </c>
      <c r="W228" s="2">
        <f t="shared" si="20"/>
        <v>745203.47490996122</v>
      </c>
      <c r="X228" s="2">
        <f t="shared" si="6"/>
        <v>4796.5250900387764</v>
      </c>
      <c r="Y228" s="2">
        <f t="shared" si="43"/>
        <v>64303093.162545443</v>
      </c>
      <c r="Z228" s="2" t="str">
        <f t="shared" si="8"/>
        <v>HERE</v>
      </c>
      <c r="AA228" s="2">
        <f>IF(Z228="HERE",Y228,AA227+Graph!$G$1*1000)</f>
        <v>64303093.162545443</v>
      </c>
      <c r="AB228" s="2">
        <f t="shared" si="21"/>
        <v>4796.5250900387764</v>
      </c>
      <c r="AC228" s="2">
        <f t="shared" si="44"/>
        <v>61432351.677790493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49851304.25540214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158</v>
      </c>
      <c r="C229" s="7"/>
      <c r="D229" s="2" t="e">
        <f t="shared" si="12"/>
        <v>#N/A</v>
      </c>
      <c r="E229" s="2" t="e">
        <f t="shared" si="22"/>
        <v>#N/A</v>
      </c>
      <c r="F229" s="2">
        <v>1086420.3524609804</v>
      </c>
      <c r="G229" s="2">
        <f t="shared" si="41"/>
        <v>738938.14285714284</v>
      </c>
      <c r="H229" s="2">
        <f t="shared" si="45"/>
        <v>124252373.46890743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2362921.4285714231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1108421.9447779059</v>
      </c>
      <c r="Q229" s="2">
        <f t="shared" si="42"/>
        <v>750000</v>
      </c>
      <c r="R229" s="2">
        <f t="shared" si="46"/>
        <v>126485444.84033597</v>
      </c>
      <c r="S229" s="2">
        <f t="shared" si="17"/>
        <v>738938.14285714924</v>
      </c>
      <c r="T229" s="2">
        <f t="shared" si="18"/>
        <v>11061.857142857276</v>
      </c>
      <c r="U229" s="2">
        <f t="shared" si="19"/>
        <v>750000</v>
      </c>
      <c r="V229" s="2">
        <f t="shared" si="34"/>
        <v>62181569.468906939</v>
      </c>
      <c r="W229" s="2">
        <f t="shared" si="20"/>
        <v>749217.79111644626</v>
      </c>
      <c r="X229" s="2">
        <f t="shared" si="6"/>
        <v>782.20888355374336</v>
      </c>
      <c r="Y229" s="2">
        <f t="shared" si="43"/>
        <v>64303875.371428996</v>
      </c>
      <c r="Z229" s="2" t="str">
        <f t="shared" si="8"/>
        <v>HERE</v>
      </c>
      <c r="AA229" s="2">
        <f>IF(Z229="HERE",Y229,AA228+Graph!$G$1*1000)</f>
        <v>64303875.371428996</v>
      </c>
      <c r="AB229" s="2">
        <f t="shared" si="21"/>
        <v>782.20888355374336</v>
      </c>
      <c r="AC229" s="2">
        <f t="shared" si="44"/>
        <v>62181569.468906939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49884550.112941153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159</v>
      </c>
      <c r="C230" s="7"/>
      <c r="D230" s="2" t="e">
        <f t="shared" si="12"/>
        <v>#N/A</v>
      </c>
      <c r="E230" s="2" t="e">
        <f t="shared" si="22"/>
        <v>#N/A</v>
      </c>
      <c r="F230" s="2">
        <v>1090434.6686674654</v>
      </c>
      <c r="G230" s="2">
        <f t="shared" ref="G230:G293" si="47">IF(F230&gt;750000,$AK$31*1000,F230)</f>
        <v>738938.14285714284</v>
      </c>
      <c r="H230" s="2">
        <f t="shared" si="45"/>
        <v>124991311.61176458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2373983.2857142803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1112538.721488595</v>
      </c>
      <c r="Q230" s="2">
        <f t="shared" ref="Q230:Q293" si="48">IF(P230&gt;750000,750000,P230)</f>
        <v>750000</v>
      </c>
      <c r="R230" s="2">
        <f t="shared" si="46"/>
        <v>127235444.84033597</v>
      </c>
      <c r="S230" s="2">
        <f t="shared" si="17"/>
        <v>738938.14285714924</v>
      </c>
      <c r="T230" s="2">
        <f t="shared" si="18"/>
        <v>11061.857142857276</v>
      </c>
      <c r="U230" s="2">
        <f t="shared" si="19"/>
        <v>750000</v>
      </c>
      <c r="V230" s="2">
        <f t="shared" si="34"/>
        <v>62920507.611764081</v>
      </c>
      <c r="W230" s="2">
        <f t="shared" si="20"/>
        <v>738938.14285714179</v>
      </c>
      <c r="X230" s="2">
        <f t="shared" si="6"/>
        <v>11061.857142858207</v>
      </c>
      <c r="Y230" s="2">
        <f t="shared" si="43"/>
        <v>64314937.228571855</v>
      </c>
      <c r="Z230" s="2" t="str">
        <f t="shared" si="8"/>
        <v>HERE</v>
      </c>
      <c r="AA230" s="2">
        <f>IF(Z230="HERE",Y230,AA229+Graph!$G$1*1000)</f>
        <v>64314937.228571855</v>
      </c>
      <c r="AB230" s="2">
        <f t="shared" si="21"/>
        <v>11061.857142858207</v>
      </c>
      <c r="AC230" s="2">
        <f t="shared" si="44"/>
        <v>62920507.611764081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49917996.686290495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160</v>
      </c>
      <c r="C231" s="7"/>
      <c r="D231" s="2" t="e">
        <f t="shared" si="12"/>
        <v>#N/A</v>
      </c>
      <c r="E231" s="2" t="e">
        <f t="shared" si="22"/>
        <v>#N/A</v>
      </c>
      <c r="F231" s="2">
        <v>1094448.9848739505</v>
      </c>
      <c r="G231" s="2">
        <f t="shared" si="47"/>
        <v>738938.14285714284</v>
      </c>
      <c r="H231" s="2">
        <f t="shared" si="45"/>
        <v>125730249.75462173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2385045.1428571376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1116655.4981992841</v>
      </c>
      <c r="Q231" s="2">
        <f t="shared" si="48"/>
        <v>750000</v>
      </c>
      <c r="R231" s="2">
        <f t="shared" si="46"/>
        <v>127985444.84033597</v>
      </c>
      <c r="S231" s="2">
        <f t="shared" si="17"/>
        <v>738938.14285714924</v>
      </c>
      <c r="T231" s="2">
        <f t="shared" si="18"/>
        <v>11061.857142857276</v>
      </c>
      <c r="U231" s="2">
        <f t="shared" si="19"/>
        <v>750000</v>
      </c>
      <c r="V231" s="2">
        <f t="shared" si="34"/>
        <v>63659445.754621223</v>
      </c>
      <c r="W231" s="2">
        <f t="shared" si="20"/>
        <v>738938.14285714179</v>
      </c>
      <c r="X231" s="2">
        <f t="shared" si="6"/>
        <v>11061.857142858207</v>
      </c>
      <c r="Y231" s="2">
        <f t="shared" si="43"/>
        <v>64325999.085714713</v>
      </c>
      <c r="Z231" s="2" t="str">
        <f t="shared" si="8"/>
        <v>HERE</v>
      </c>
      <c r="AA231" s="2">
        <f>IF(Z231="HERE",Y231,AA230+Graph!$G$1*1000)</f>
        <v>64325999.085714713</v>
      </c>
      <c r="AB231" s="2">
        <f t="shared" si="21"/>
        <v>11061.857142858207</v>
      </c>
      <c r="AC231" s="2">
        <f t="shared" si="44"/>
        <v>62920507.611764081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49951643.975450158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161</v>
      </c>
      <c r="C232" s="7"/>
      <c r="D232" s="2" t="e">
        <f t="shared" si="12"/>
        <v>#N/A</v>
      </c>
      <c r="E232" s="2" t="e">
        <f t="shared" si="22"/>
        <v>#N/A</v>
      </c>
      <c r="F232" s="2">
        <v>1098463.3010804355</v>
      </c>
      <c r="G232" s="2">
        <f t="shared" si="47"/>
        <v>738938.14285714284</v>
      </c>
      <c r="H232" s="2">
        <f t="shared" si="45"/>
        <v>126469187.89747888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2396106.9999999949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1120772.2749099731</v>
      </c>
      <c r="Q232" s="2">
        <f t="shared" si="48"/>
        <v>750000</v>
      </c>
      <c r="R232" s="2">
        <f t="shared" si="46"/>
        <v>128735444.84033597</v>
      </c>
      <c r="S232" s="2">
        <f t="shared" si="17"/>
        <v>738938.14285714924</v>
      </c>
      <c r="T232" s="2">
        <f t="shared" si="18"/>
        <v>11061.857142857276</v>
      </c>
      <c r="U232" s="2">
        <f t="shared" si="19"/>
        <v>750000</v>
      </c>
      <c r="V232" s="2">
        <f t="shared" si="34"/>
        <v>64398383.897478364</v>
      </c>
      <c r="W232" s="2">
        <f t="shared" si="20"/>
        <v>738938.14285714179</v>
      </c>
      <c r="X232" s="2">
        <f t="shared" si="6"/>
        <v>11061.857142858207</v>
      </c>
      <c r="Y232" s="2">
        <f t="shared" si="43"/>
        <v>64337060.942857571</v>
      </c>
      <c r="Z232" s="2" t="str">
        <f t="shared" si="8"/>
        <v>MEEP</v>
      </c>
      <c r="AA232" s="2">
        <f>IF(Z232="HERE",Y232,AA231+Graph!$G$1*1000)</f>
        <v>64745999.085714713</v>
      </c>
      <c r="AB232" s="2">
        <f t="shared" si="21"/>
        <v>420000</v>
      </c>
      <c r="AC232" s="2">
        <f t="shared" si="44"/>
        <v>62920507.611764081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49985491.980420142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162</v>
      </c>
      <c r="C233" s="7"/>
      <c r="D233" s="2" t="e">
        <f t="shared" si="12"/>
        <v>#N/A</v>
      </c>
      <c r="E233" s="2" t="e">
        <f t="shared" si="22"/>
        <v>#N/A</v>
      </c>
      <c r="F233" s="2">
        <v>1102477.6172869205</v>
      </c>
      <c r="G233" s="2">
        <f t="shared" si="47"/>
        <v>738938.14285714284</v>
      </c>
      <c r="H233" s="2">
        <f t="shared" si="45"/>
        <v>127208126.04033603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2407168.8571428522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1124889.0516206324</v>
      </c>
      <c r="Q233" s="2">
        <f t="shared" si="48"/>
        <v>750000</v>
      </c>
      <c r="R233" s="2">
        <f t="shared" si="46"/>
        <v>129485444.84033597</v>
      </c>
      <c r="S233" s="2">
        <f t="shared" si="17"/>
        <v>738938.14285714924</v>
      </c>
      <c r="T233" s="2">
        <f t="shared" si="18"/>
        <v>11061.857142857276</v>
      </c>
      <c r="U233" s="2">
        <f t="shared" si="19"/>
        <v>750000</v>
      </c>
      <c r="V233" s="2">
        <f t="shared" si="34"/>
        <v>65137322.040335506</v>
      </c>
      <c r="W233" s="2">
        <f t="shared" si="20"/>
        <v>738938.14285714179</v>
      </c>
      <c r="X233" s="2">
        <f t="shared" si="6"/>
        <v>11061.857142858207</v>
      </c>
      <c r="Y233" s="2">
        <f t="shared" si="43"/>
        <v>64348122.800000429</v>
      </c>
      <c r="Z233" s="2" t="str">
        <f t="shared" si="8"/>
        <v>MEEP</v>
      </c>
      <c r="AA233" s="2">
        <f>IF(Z233="HERE",Y233,AA232+Graph!$G$1*1000)</f>
        <v>65165999.085714713</v>
      </c>
      <c r="AB233" s="2">
        <f t="shared" si="21"/>
        <v>420000</v>
      </c>
      <c r="AC233" s="2">
        <f t="shared" si="44"/>
        <v>62920507.611764081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50019540.701200455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163</v>
      </c>
      <c r="C234" s="7"/>
      <c r="D234" s="2" t="e">
        <f t="shared" si="12"/>
        <v>#N/A</v>
      </c>
      <c r="E234" s="2" t="e">
        <f t="shared" si="22"/>
        <v>#N/A</v>
      </c>
      <c r="F234" s="2">
        <v>1106491.9334933758</v>
      </c>
      <c r="G234" s="2">
        <f t="shared" si="47"/>
        <v>738938.14285714284</v>
      </c>
      <c r="H234" s="2">
        <f t="shared" si="45"/>
        <v>127947064.18319318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2418230.7142857094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1129005.8283313215</v>
      </c>
      <c r="Q234" s="2">
        <f t="shared" si="48"/>
        <v>750000</v>
      </c>
      <c r="R234" s="2">
        <f t="shared" si="46"/>
        <v>130235444.84033597</v>
      </c>
      <c r="S234" s="2">
        <f t="shared" si="17"/>
        <v>738938.14285714924</v>
      </c>
      <c r="T234" s="2">
        <f t="shared" si="18"/>
        <v>11061.857142857276</v>
      </c>
      <c r="U234" s="2">
        <f t="shared" si="19"/>
        <v>750000</v>
      </c>
      <c r="V234" s="2">
        <f t="shared" si="34"/>
        <v>65876260.183192648</v>
      </c>
      <c r="W234" s="2">
        <f t="shared" si="20"/>
        <v>738938.14285714179</v>
      </c>
      <c r="X234" s="2">
        <f t="shared" si="6"/>
        <v>11061.857142858207</v>
      </c>
      <c r="Y234" s="2">
        <f t="shared" si="43"/>
        <v>64359184.657143287</v>
      </c>
      <c r="Z234" s="2" t="str">
        <f t="shared" si="8"/>
        <v>MEEP</v>
      </c>
      <c r="AA234" s="2">
        <f>IF(Z234="HERE",Y234,AA233+Graph!$G$1*1000)</f>
        <v>65585999.085714713</v>
      </c>
      <c r="AB234" s="2">
        <f t="shared" si="21"/>
        <v>420000</v>
      </c>
      <c r="AC234" s="2">
        <f t="shared" si="44"/>
        <v>62920507.611764081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50053790.13779109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164</v>
      </c>
      <c r="C235" s="7"/>
      <c r="D235" s="2" t="e">
        <f t="shared" si="12"/>
        <v>#N/A</v>
      </c>
      <c r="E235" s="2" t="e">
        <f t="shared" si="22"/>
        <v>#N/A</v>
      </c>
      <c r="F235" s="2">
        <v>1110506.2496998608</v>
      </c>
      <c r="G235" s="2">
        <f t="shared" si="47"/>
        <v>738938.14285714284</v>
      </c>
      <c r="H235" s="2">
        <f t="shared" si="45"/>
        <v>128686002.32605033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2429292.5714285667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1133122.6050420105</v>
      </c>
      <c r="Q235" s="2">
        <f t="shared" si="48"/>
        <v>750000</v>
      </c>
      <c r="R235" s="2">
        <f t="shared" si="46"/>
        <v>130985444.84033597</v>
      </c>
      <c r="S235" s="2">
        <f t="shared" si="17"/>
        <v>738938.14285714924</v>
      </c>
      <c r="T235" s="2">
        <f t="shared" si="18"/>
        <v>11061.857142857276</v>
      </c>
      <c r="U235" s="2">
        <f t="shared" si="19"/>
        <v>750000</v>
      </c>
      <c r="V235" s="2">
        <f t="shared" si="34"/>
        <v>66615198.32604979</v>
      </c>
      <c r="W235" s="2">
        <f t="shared" si="20"/>
        <v>738938.14285714179</v>
      </c>
      <c r="X235" s="2">
        <f t="shared" si="6"/>
        <v>11061.857142858207</v>
      </c>
      <c r="Y235" s="2">
        <f t="shared" si="43"/>
        <v>64370246.514286146</v>
      </c>
      <c r="Z235" s="2" t="str">
        <f t="shared" si="8"/>
        <v>MEEP</v>
      </c>
      <c r="AA235" s="2">
        <f>IF(Z235="HERE",Y235,AA234+Graph!$G$1*1000)</f>
        <v>66005999.085714713</v>
      </c>
      <c r="AB235" s="2">
        <f t="shared" si="21"/>
        <v>420000</v>
      </c>
      <c r="AC235" s="2">
        <f t="shared" si="44"/>
        <v>62920507.611764081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50088240.290192053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165</v>
      </c>
      <c r="C236" s="7"/>
      <c r="D236" s="2" t="e">
        <f t="shared" si="12"/>
        <v>#N/A</v>
      </c>
      <c r="E236" s="2" t="e">
        <f t="shared" si="22"/>
        <v>#N/A</v>
      </c>
      <c r="F236" s="2">
        <v>1114520.5659063458</v>
      </c>
      <c r="G236" s="2">
        <f t="shared" si="47"/>
        <v>738938.14285714284</v>
      </c>
      <c r="H236" s="2">
        <f t="shared" si="45"/>
        <v>129424940.46890748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2440354.428571424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1137239.3817526996</v>
      </c>
      <c r="Q236" s="2">
        <f t="shared" si="48"/>
        <v>750000</v>
      </c>
      <c r="R236" s="2">
        <f t="shared" si="46"/>
        <v>131735444.84033597</v>
      </c>
      <c r="S236" s="2">
        <f t="shared" si="17"/>
        <v>738938.14285714924</v>
      </c>
      <c r="T236" s="2">
        <f t="shared" si="18"/>
        <v>11061.857142857276</v>
      </c>
      <c r="U236" s="2">
        <f t="shared" si="19"/>
        <v>750000</v>
      </c>
      <c r="V236" s="2">
        <f t="shared" si="34"/>
        <v>67354136.468906939</v>
      </c>
      <c r="W236" s="2">
        <f t="shared" si="20"/>
        <v>738938.14285714924</v>
      </c>
      <c r="X236" s="2">
        <f t="shared" si="6"/>
        <v>11061.857142850757</v>
      </c>
      <c r="Y236" s="2">
        <f t="shared" si="43"/>
        <v>64381308.371428996</v>
      </c>
      <c r="Z236" s="2" t="str">
        <f t="shared" si="8"/>
        <v>MEEP</v>
      </c>
      <c r="AA236" s="2">
        <f>IF(Z236="HERE",Y236,AA235+Graph!$G$1*1000)</f>
        <v>66425999.085714713</v>
      </c>
      <c r="AB236" s="2">
        <f t="shared" si="21"/>
        <v>420000</v>
      </c>
      <c r="AC236" s="2">
        <f t="shared" si="44"/>
        <v>62920507.611764081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50122891.158403337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166</v>
      </c>
      <c r="C237" s="7"/>
      <c r="D237" s="2" t="e">
        <f t="shared" si="12"/>
        <v>#N/A</v>
      </c>
      <c r="E237" s="2" t="e">
        <f t="shared" si="22"/>
        <v>#N/A</v>
      </c>
      <c r="F237" s="2">
        <v>1118534.8821128309</v>
      </c>
      <c r="G237" s="2">
        <f t="shared" si="47"/>
        <v>738938.14285714284</v>
      </c>
      <c r="H237" s="2">
        <f t="shared" si="45"/>
        <v>130163878.61176462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2451416.2857142813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1141356.1584633887</v>
      </c>
      <c r="Q237" s="2">
        <f t="shared" si="48"/>
        <v>750000</v>
      </c>
      <c r="R237" s="2">
        <f t="shared" si="46"/>
        <v>132485444.84033597</v>
      </c>
      <c r="S237" s="2">
        <f t="shared" si="17"/>
        <v>738938.14285714924</v>
      </c>
      <c r="T237" s="2">
        <f t="shared" si="18"/>
        <v>11061.857142857276</v>
      </c>
      <c r="U237" s="2">
        <f t="shared" si="19"/>
        <v>750000</v>
      </c>
      <c r="V237" s="2">
        <f t="shared" si="34"/>
        <v>68093074.611764088</v>
      </c>
      <c r="W237" s="2">
        <f t="shared" si="20"/>
        <v>738938.14285714924</v>
      </c>
      <c r="X237" s="2">
        <f t="shared" si="6"/>
        <v>11061.857142850757</v>
      </c>
      <c r="Y237" s="2">
        <f t="shared" si="43"/>
        <v>64392370.228571847</v>
      </c>
      <c r="Z237" s="2" t="str">
        <f t="shared" si="8"/>
        <v>MEEP</v>
      </c>
      <c r="AA237" s="2">
        <f>IF(Z237="HERE",Y237,AA236+Graph!$G$1*1000)</f>
        <v>66845999.085714713</v>
      </c>
      <c r="AB237" s="2">
        <f t="shared" si="21"/>
        <v>420000</v>
      </c>
      <c r="AC237" s="2">
        <f t="shared" si="44"/>
        <v>62920507.611764081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50157742.742424943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167</v>
      </c>
      <c r="C238" s="7"/>
      <c r="D238" s="2" t="e">
        <f t="shared" si="12"/>
        <v>#N/A</v>
      </c>
      <c r="E238" s="2" t="e">
        <f t="shared" si="22"/>
        <v>#N/A</v>
      </c>
      <c r="F238" s="2">
        <v>1122549.1983193159</v>
      </c>
      <c r="G238" s="2">
        <f t="shared" si="47"/>
        <v>738938.14285714284</v>
      </c>
      <c r="H238" s="2">
        <f t="shared" si="45"/>
        <v>130902816.75462177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2462478.1428571385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1145472.9351740777</v>
      </c>
      <c r="Q238" s="2">
        <f t="shared" si="48"/>
        <v>750000</v>
      </c>
      <c r="R238" s="2">
        <f t="shared" si="46"/>
        <v>133235444.84033597</v>
      </c>
      <c r="S238" s="2">
        <f t="shared" si="17"/>
        <v>738938.14285714924</v>
      </c>
      <c r="T238" s="2">
        <f t="shared" si="18"/>
        <v>11061.857142857276</v>
      </c>
      <c r="U238" s="2">
        <f t="shared" si="19"/>
        <v>750000</v>
      </c>
      <c r="V238" s="2">
        <f t="shared" si="34"/>
        <v>68832012.754621238</v>
      </c>
      <c r="W238" s="2">
        <f t="shared" si="20"/>
        <v>738938.14285714924</v>
      </c>
      <c r="X238" s="2">
        <f t="shared" si="6"/>
        <v>11061.857142850757</v>
      </c>
      <c r="Y238" s="2">
        <f t="shared" si="43"/>
        <v>64403432.085714698</v>
      </c>
      <c r="Z238" s="2" t="str">
        <f t="shared" si="8"/>
        <v>MEEP</v>
      </c>
      <c r="AA238" s="2">
        <f>IF(Z238="HERE",Y238,AA237+Graph!$G$1*1000)</f>
        <v>67265999.085714713</v>
      </c>
      <c r="AB238" s="2">
        <f t="shared" si="21"/>
        <v>420000</v>
      </c>
      <c r="AC238" s="2">
        <f t="shared" si="44"/>
        <v>62920507.611764081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168</v>
      </c>
      <c r="C239" s="7"/>
      <c r="D239" s="2" t="e">
        <f t="shared" si="12"/>
        <v>#N/A</v>
      </c>
      <c r="E239" s="2" t="e">
        <f t="shared" si="22"/>
        <v>#N/A</v>
      </c>
      <c r="F239" s="2">
        <v>1126563.5145258009</v>
      </c>
      <c r="G239" s="2">
        <f t="shared" si="47"/>
        <v>738938.14285714284</v>
      </c>
      <c r="H239" s="2">
        <f t="shared" si="45"/>
        <v>131641754.89747892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2473539.9999999958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1149589.711884737</v>
      </c>
      <c r="Q239" s="2">
        <f t="shared" si="48"/>
        <v>750000</v>
      </c>
      <c r="R239" s="2">
        <f t="shared" si="46"/>
        <v>133985444.84033597</v>
      </c>
      <c r="S239" s="2">
        <f t="shared" si="17"/>
        <v>738938.14285714924</v>
      </c>
      <c r="T239" s="2">
        <f t="shared" si="18"/>
        <v>11061.857142857276</v>
      </c>
      <c r="U239" s="2">
        <f t="shared" si="19"/>
        <v>750000</v>
      </c>
      <c r="V239" s="2">
        <f t="shared" si="34"/>
        <v>69570950.897478387</v>
      </c>
      <c r="W239" s="2">
        <f t="shared" si="20"/>
        <v>738938.14285714924</v>
      </c>
      <c r="X239" s="2">
        <f t="shared" si="6"/>
        <v>11061.857142850757</v>
      </c>
      <c r="Y239" s="2">
        <f t="shared" si="43"/>
        <v>64414493.942857549</v>
      </c>
      <c r="Z239" s="2" t="str">
        <f t="shared" si="8"/>
        <v>MEEP</v>
      </c>
      <c r="AA239" s="2">
        <f>IF(Z239="HERE",Y239,AA238+Graph!$G$1*1000)</f>
        <v>67685999.085714713</v>
      </c>
      <c r="AB239" s="2">
        <f t="shared" si="21"/>
        <v>420000</v>
      </c>
      <c r="AC239" s="2">
        <f t="shared" si="44"/>
        <v>62920507.611764081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169</v>
      </c>
      <c r="C240" s="7"/>
      <c r="D240" s="2" t="e">
        <f t="shared" si="12"/>
        <v>#N/A</v>
      </c>
      <c r="E240" s="2" t="e">
        <f t="shared" si="22"/>
        <v>#N/A</v>
      </c>
      <c r="F240" s="2">
        <v>1130577.830732286</v>
      </c>
      <c r="G240" s="2">
        <f t="shared" si="47"/>
        <v>738938.14285714284</v>
      </c>
      <c r="H240" s="2">
        <f t="shared" si="45"/>
        <v>132380693.04033607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2484601.8571428531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1153706.4885954261</v>
      </c>
      <c r="Q240" s="2">
        <f t="shared" si="48"/>
        <v>750000</v>
      </c>
      <c r="R240" s="2">
        <f t="shared" si="46"/>
        <v>134735444.84033597</v>
      </c>
      <c r="S240" s="2">
        <f t="shared" si="17"/>
        <v>738938.14285714924</v>
      </c>
      <c r="T240" s="2">
        <f t="shared" si="18"/>
        <v>11061.857142857276</v>
      </c>
      <c r="U240" s="2">
        <f t="shared" si="19"/>
        <v>750000</v>
      </c>
      <c r="V240" s="2">
        <f t="shared" si="34"/>
        <v>70309889.040335536</v>
      </c>
      <c r="W240" s="2">
        <f t="shared" si="20"/>
        <v>738938.14285714924</v>
      </c>
      <c r="X240" s="2">
        <f t="shared" si="6"/>
        <v>11061.857142850757</v>
      </c>
      <c r="Y240" s="2">
        <f t="shared" si="43"/>
        <v>64425555.800000399</v>
      </c>
      <c r="Z240" s="2" t="str">
        <f t="shared" si="8"/>
        <v>MEEP</v>
      </c>
      <c r="AA240" s="2">
        <f>IF(Z240="HERE",Y240,AA239+Graph!$G$1*1000)</f>
        <v>68105999.085714713</v>
      </c>
      <c r="AB240" s="2">
        <f t="shared" si="21"/>
        <v>420000</v>
      </c>
      <c r="AC240" s="2">
        <f t="shared" si="44"/>
        <v>62920507.611764081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170</v>
      </c>
      <c r="C241" s="7"/>
      <c r="D241" s="2" t="e">
        <f t="shared" si="12"/>
        <v>#N/A</v>
      </c>
      <c r="E241" s="2" t="e">
        <f t="shared" si="22"/>
        <v>#N/A</v>
      </c>
      <c r="F241" s="2">
        <v>1134592.146938771</v>
      </c>
      <c r="G241" s="2">
        <f t="shared" si="47"/>
        <v>738938.14285714284</v>
      </c>
      <c r="H241" s="2">
        <f t="shared" si="45"/>
        <v>133119631.18319322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2495663.7142857104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1157823.2653061152</v>
      </c>
      <c r="Q241" s="2">
        <f t="shared" si="48"/>
        <v>750000</v>
      </c>
      <c r="R241" s="2">
        <f t="shared" si="46"/>
        <v>135485444.84033597</v>
      </c>
      <c r="S241" s="2">
        <f t="shared" si="17"/>
        <v>738938.14285714924</v>
      </c>
      <c r="T241" s="2">
        <f t="shared" si="18"/>
        <v>11061.857142857276</v>
      </c>
      <c r="U241" s="2">
        <f t="shared" si="19"/>
        <v>750000</v>
      </c>
      <c r="V241" s="2">
        <f t="shared" si="34"/>
        <v>71048827.183192685</v>
      </c>
      <c r="W241" s="2">
        <f t="shared" si="20"/>
        <v>738938.14285714924</v>
      </c>
      <c r="X241" s="2">
        <f t="shared" si="6"/>
        <v>11061.857142850757</v>
      </c>
      <c r="Y241" s="2">
        <f t="shared" si="43"/>
        <v>64436617.65714325</v>
      </c>
      <c r="Z241" s="2" t="str">
        <f t="shared" si="8"/>
        <v>MEEP</v>
      </c>
      <c r="AA241" s="2">
        <f>IF(Z241="HERE",Y241,AA240+Graph!$G$1*1000)</f>
        <v>68525999.085714713</v>
      </c>
      <c r="AB241" s="2">
        <f t="shared" si="21"/>
        <v>420000</v>
      </c>
      <c r="AC241" s="2">
        <f t="shared" si="44"/>
        <v>62920507.611764081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171</v>
      </c>
      <c r="C242" s="7"/>
      <c r="D242" s="2" t="e">
        <f t="shared" si="12"/>
        <v>#N/A</v>
      </c>
      <c r="E242" s="2" t="e">
        <f t="shared" si="22"/>
        <v>#N/A</v>
      </c>
      <c r="F242" s="2">
        <v>1138606.463145256</v>
      </c>
      <c r="G242" s="2">
        <f t="shared" si="47"/>
        <v>738938.14285714284</v>
      </c>
      <c r="H242" s="2">
        <f t="shared" si="45"/>
        <v>133858569.32605037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2506725.5714285676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1161940.0420168042</v>
      </c>
      <c r="Q242" s="2">
        <f t="shared" si="48"/>
        <v>750000</v>
      </c>
      <c r="R242" s="2">
        <f t="shared" si="46"/>
        <v>136235444.84033597</v>
      </c>
      <c r="S242" s="2">
        <f t="shared" si="17"/>
        <v>738938.14285714924</v>
      </c>
      <c r="T242" s="2">
        <f t="shared" si="18"/>
        <v>11061.857142857276</v>
      </c>
      <c r="U242" s="2">
        <f t="shared" si="19"/>
        <v>750000</v>
      </c>
      <c r="V242" s="2">
        <f t="shared" si="34"/>
        <v>71787765.326049834</v>
      </c>
      <c r="W242" s="2">
        <f t="shared" si="20"/>
        <v>738938.14285714924</v>
      </c>
      <c r="X242" s="2">
        <f t="shared" si="6"/>
        <v>11061.857142850757</v>
      </c>
      <c r="Y242" s="2">
        <f t="shared" si="43"/>
        <v>64447679.514286101</v>
      </c>
      <c r="Z242" s="2" t="str">
        <f t="shared" si="8"/>
        <v>MEEP</v>
      </c>
      <c r="AA242" s="2">
        <f>IF(Z242="HERE",Y242,AA241+Graph!$G$1*1000)</f>
        <v>68945999.085714713</v>
      </c>
      <c r="AB242" s="2">
        <f t="shared" si="21"/>
        <v>420000</v>
      </c>
      <c r="AC242" s="2">
        <f t="shared" si="44"/>
        <v>62920507.611764081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172</v>
      </c>
      <c r="C243" s="7"/>
      <c r="D243" s="2" t="e">
        <f t="shared" si="12"/>
        <v>#N/A</v>
      </c>
      <c r="E243" s="2" t="e">
        <f t="shared" si="22"/>
        <v>#N/A</v>
      </c>
      <c r="F243" s="2">
        <v>1142620.7793517411</v>
      </c>
      <c r="G243" s="2">
        <f t="shared" si="47"/>
        <v>738938.14285714284</v>
      </c>
      <c r="H243" s="2">
        <f t="shared" si="45"/>
        <v>134597507.46890751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2517787.4285714249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1166056.8187274933</v>
      </c>
      <c r="Q243" s="2">
        <f t="shared" si="48"/>
        <v>750000</v>
      </c>
      <c r="R243" s="2">
        <f t="shared" si="46"/>
        <v>136985444.84033597</v>
      </c>
      <c r="S243" s="2">
        <f t="shared" si="17"/>
        <v>738938.14285713434</v>
      </c>
      <c r="T243" s="2">
        <f t="shared" si="18"/>
        <v>11061.857142857276</v>
      </c>
      <c r="U243" s="2">
        <f t="shared" si="19"/>
        <v>750000</v>
      </c>
      <c r="V243" s="2">
        <f t="shared" si="34"/>
        <v>72526703.468906984</v>
      </c>
      <c r="W243" s="2">
        <f t="shared" si="20"/>
        <v>738938.14285714924</v>
      </c>
      <c r="X243" s="2">
        <f t="shared" si="6"/>
        <v>11061.857142850757</v>
      </c>
      <c r="Y243" s="2">
        <f t="shared" si="43"/>
        <v>64458741.371428952</v>
      </c>
      <c r="Z243" s="2" t="str">
        <f t="shared" si="8"/>
        <v>MEEP</v>
      </c>
      <c r="AA243" s="2">
        <f>IF(Z243="HERE",Y243,AA242+Graph!$G$1*1000)</f>
        <v>69365999.085714713</v>
      </c>
      <c r="AB243" s="2">
        <f t="shared" si="21"/>
        <v>420000</v>
      </c>
      <c r="AC243" s="2">
        <f t="shared" si="44"/>
        <v>62920507.611764081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173</v>
      </c>
      <c r="C244" s="7"/>
      <c r="D244" s="2" t="e">
        <f t="shared" si="12"/>
        <v>#N/A</v>
      </c>
      <c r="E244" s="2" t="e">
        <f t="shared" si="22"/>
        <v>#N/A</v>
      </c>
      <c r="F244" s="2">
        <v>1146635.0955582261</v>
      </c>
      <c r="G244" s="2">
        <f t="shared" si="47"/>
        <v>738938.14285714284</v>
      </c>
      <c r="H244" s="2">
        <f t="shared" si="45"/>
        <v>135336445.61176464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2528849.2857142822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1170173.5954381824</v>
      </c>
      <c r="Q244" s="2">
        <f t="shared" si="48"/>
        <v>750000</v>
      </c>
      <c r="R244" s="2">
        <f t="shared" si="46"/>
        <v>137735444.84033597</v>
      </c>
      <c r="S244" s="2">
        <f t="shared" si="17"/>
        <v>738938.14285713434</v>
      </c>
      <c r="T244" s="2">
        <f t="shared" si="18"/>
        <v>11061.857142857276</v>
      </c>
      <c r="U244" s="2">
        <f t="shared" si="19"/>
        <v>750000</v>
      </c>
      <c r="V244" s="2">
        <f t="shared" si="34"/>
        <v>73265641.611764133</v>
      </c>
      <c r="W244" s="2">
        <f t="shared" si="20"/>
        <v>738938.14285714924</v>
      </c>
      <c r="X244" s="2">
        <f t="shared" si="6"/>
        <v>11061.857142850757</v>
      </c>
      <c r="Y244" s="2">
        <f t="shared" si="43"/>
        <v>64469803.228571802</v>
      </c>
      <c r="Z244" s="2" t="str">
        <f t="shared" si="8"/>
        <v>MEEP</v>
      </c>
      <c r="AA244" s="2">
        <f>IF(Z244="HERE",Y244,AA243+Graph!$G$1*1000)</f>
        <v>69785999.085714713</v>
      </c>
      <c r="AB244" s="2">
        <f t="shared" si="21"/>
        <v>420000</v>
      </c>
      <c r="AC244" s="2">
        <f t="shared" si="44"/>
        <v>62920507.611764081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174</v>
      </c>
      <c r="C245" s="7"/>
      <c r="D245" s="2" t="e">
        <f t="shared" si="12"/>
        <v>#N/A</v>
      </c>
      <c r="E245" s="2" t="e">
        <f t="shared" si="22"/>
        <v>#N/A</v>
      </c>
      <c r="F245" s="2">
        <v>1150649.4117647111</v>
      </c>
      <c r="G245" s="2">
        <f t="shared" si="47"/>
        <v>738938.14285714284</v>
      </c>
      <c r="H245" s="2">
        <f t="shared" si="45"/>
        <v>136075383.75462177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2539911.1428571395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1174290.3721488714</v>
      </c>
      <c r="Q245" s="2">
        <f t="shared" si="48"/>
        <v>750000</v>
      </c>
      <c r="R245" s="2">
        <f t="shared" si="46"/>
        <v>138485444.84033597</v>
      </c>
      <c r="S245" s="2">
        <f t="shared" si="17"/>
        <v>738938.14285713434</v>
      </c>
      <c r="T245" s="2">
        <f t="shared" si="18"/>
        <v>11061.857142857276</v>
      </c>
      <c r="U245" s="2">
        <f t="shared" si="19"/>
        <v>750000</v>
      </c>
      <c r="V245" s="2">
        <f t="shared" si="34"/>
        <v>74004579.754621282</v>
      </c>
      <c r="W245" s="2">
        <f t="shared" si="20"/>
        <v>738938.14285714924</v>
      </c>
      <c r="X245" s="2">
        <f t="shared" si="6"/>
        <v>11061.857142850757</v>
      </c>
      <c r="Y245" s="2">
        <f t="shared" si="43"/>
        <v>64480865.085714653</v>
      </c>
      <c r="Z245" s="2" t="str">
        <f t="shared" si="8"/>
        <v>MEEP</v>
      </c>
      <c r="AA245" s="2">
        <f>IF(Z245="HERE",Y245,AA244+Graph!$G$1*1000)</f>
        <v>70205999.085714713</v>
      </c>
      <c r="AB245" s="2">
        <f t="shared" si="21"/>
        <v>420000</v>
      </c>
      <c r="AC245" s="2">
        <f t="shared" si="44"/>
        <v>62920507.611764081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175</v>
      </c>
      <c r="C246" s="7"/>
      <c r="D246" s="2" t="e">
        <f t="shared" si="12"/>
        <v>#N/A</v>
      </c>
      <c r="E246" s="2" t="e">
        <f t="shared" si="22"/>
        <v>#N/A</v>
      </c>
      <c r="F246" s="2">
        <v>1154663.7279711664</v>
      </c>
      <c r="G246" s="2">
        <f t="shared" si="47"/>
        <v>738938.14285714284</v>
      </c>
      <c r="H246" s="2">
        <f t="shared" si="45"/>
        <v>136814321.89747891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2550972.9999999967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1178407.1488595307</v>
      </c>
      <c r="Q246" s="2">
        <f t="shared" si="48"/>
        <v>750000</v>
      </c>
      <c r="R246" s="2">
        <f t="shared" si="46"/>
        <v>139235444.84033597</v>
      </c>
      <c r="S246" s="2">
        <f t="shared" si="17"/>
        <v>738938.14285713434</v>
      </c>
      <c r="T246" s="2">
        <f t="shared" si="18"/>
        <v>11061.857142857276</v>
      </c>
      <c r="U246" s="2">
        <f t="shared" si="19"/>
        <v>750000</v>
      </c>
      <c r="V246" s="2">
        <f t="shared" si="34"/>
        <v>74743517.897478431</v>
      </c>
      <c r="W246" s="2">
        <f t="shared" si="20"/>
        <v>738938.14285714924</v>
      </c>
      <c r="X246" s="2">
        <f t="shared" si="6"/>
        <v>11061.857142850757</v>
      </c>
      <c r="Y246" s="2">
        <f t="shared" si="43"/>
        <v>64491926.942857504</v>
      </c>
      <c r="Z246" s="2" t="str">
        <f t="shared" si="8"/>
        <v>MEEP</v>
      </c>
      <c r="AA246" s="2">
        <f>IF(Z246="HERE",Y246,AA245+Graph!$G$1*1000)</f>
        <v>70625999.085714713</v>
      </c>
      <c r="AB246" s="2">
        <f t="shared" si="21"/>
        <v>420000</v>
      </c>
      <c r="AC246" s="2">
        <f t="shared" si="44"/>
        <v>62920507.611764081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176</v>
      </c>
      <c r="C247" s="7"/>
      <c r="D247" s="2" t="e">
        <f t="shared" si="12"/>
        <v>#N/A</v>
      </c>
      <c r="E247" s="2" t="e">
        <f t="shared" si="22"/>
        <v>#N/A</v>
      </c>
      <c r="F247" s="2">
        <v>1158678.0441776514</v>
      </c>
      <c r="G247" s="2">
        <f t="shared" si="47"/>
        <v>738938.14285714284</v>
      </c>
      <c r="H247" s="2">
        <f t="shared" si="45"/>
        <v>137553260.04033604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2562034.857142854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1182523.9255702198</v>
      </c>
      <c r="Q247" s="2">
        <f t="shared" si="48"/>
        <v>750000</v>
      </c>
      <c r="R247" s="2">
        <f t="shared" si="46"/>
        <v>139985444.84033597</v>
      </c>
      <c r="S247" s="2">
        <f t="shared" si="17"/>
        <v>738938.14285713434</v>
      </c>
      <c r="T247" s="2">
        <f t="shared" si="18"/>
        <v>11061.857142857276</v>
      </c>
      <c r="U247" s="2">
        <f t="shared" si="19"/>
        <v>750000</v>
      </c>
      <c r="V247" s="2">
        <f t="shared" si="34"/>
        <v>75482456.040335581</v>
      </c>
      <c r="W247" s="2">
        <f t="shared" si="20"/>
        <v>738938.14285714924</v>
      </c>
      <c r="X247" s="2">
        <f t="shared" si="6"/>
        <v>11061.857142850757</v>
      </c>
      <c r="Y247" s="2">
        <f t="shared" si="43"/>
        <v>64502988.800000355</v>
      </c>
      <c r="Z247" s="2" t="str">
        <f t="shared" si="8"/>
        <v>MEEP</v>
      </c>
      <c r="AA247" s="2">
        <f>IF(Z247="HERE",Y247,AA246+Graph!$G$1*1000)</f>
        <v>71045999.085714713</v>
      </c>
      <c r="AB247" s="2">
        <f t="shared" si="21"/>
        <v>420000</v>
      </c>
      <c r="AC247" s="2">
        <f t="shared" si="44"/>
        <v>62920507.611764081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177</v>
      </c>
      <c r="C248" s="7"/>
      <c r="D248" s="2" t="e">
        <f t="shared" si="12"/>
        <v>#N/A</v>
      </c>
      <c r="E248" s="2" t="e">
        <f t="shared" si="22"/>
        <v>#N/A</v>
      </c>
      <c r="F248" s="2">
        <v>1162692.3603841364</v>
      </c>
      <c r="G248" s="2">
        <f t="shared" si="47"/>
        <v>738938.14285714284</v>
      </c>
      <c r="H248" s="2">
        <f t="shared" si="45"/>
        <v>138292198.18319318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2573096.7142857113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1186640.7022809088</v>
      </c>
      <c r="Q248" s="2">
        <f t="shared" si="48"/>
        <v>750000</v>
      </c>
      <c r="R248" s="2">
        <f t="shared" si="46"/>
        <v>140735444.84033597</v>
      </c>
      <c r="S248" s="2">
        <f t="shared" si="17"/>
        <v>738938.14285713434</v>
      </c>
      <c r="T248" s="2">
        <f t="shared" si="18"/>
        <v>11061.857142857276</v>
      </c>
      <c r="U248" s="2">
        <f t="shared" si="19"/>
        <v>750000</v>
      </c>
      <c r="V248" s="2">
        <f t="shared" si="34"/>
        <v>76221394.18319273</v>
      </c>
      <c r="W248" s="2">
        <f t="shared" si="20"/>
        <v>738938.14285714924</v>
      </c>
      <c r="X248" s="2">
        <f t="shared" si="6"/>
        <v>11061.857142850757</v>
      </c>
      <c r="Y248" s="2">
        <f t="shared" si="43"/>
        <v>64514050.657143205</v>
      </c>
      <c r="Z248" s="2" t="str">
        <f t="shared" si="8"/>
        <v>MEEP</v>
      </c>
      <c r="AA248" s="2">
        <f>IF(Z248="HERE",Y248,AA247+Graph!$G$1*1000)</f>
        <v>71465999.085714713</v>
      </c>
      <c r="AB248" s="2">
        <f t="shared" si="21"/>
        <v>420000</v>
      </c>
      <c r="AC248" s="2">
        <f t="shared" si="44"/>
        <v>62920507.611764081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178</v>
      </c>
      <c r="C249" s="7"/>
      <c r="D249" s="2" t="e">
        <f t="shared" si="12"/>
        <v>#N/A</v>
      </c>
      <c r="E249" s="2" t="e">
        <f t="shared" si="22"/>
        <v>#N/A</v>
      </c>
      <c r="F249" s="2">
        <v>1166706.6765906215</v>
      </c>
      <c r="G249" s="2">
        <f t="shared" si="47"/>
        <v>738938.14285714284</v>
      </c>
      <c r="H249" s="2">
        <f t="shared" si="45"/>
        <v>139031136.32605031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2584158.5714285686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1190757.4789915979</v>
      </c>
      <c r="Q249" s="2">
        <f t="shared" si="48"/>
        <v>750000</v>
      </c>
      <c r="R249" s="2">
        <f t="shared" si="46"/>
        <v>141485444.84033597</v>
      </c>
      <c r="S249" s="2">
        <f t="shared" si="17"/>
        <v>738938.14285713434</v>
      </c>
      <c r="T249" s="2">
        <f t="shared" si="18"/>
        <v>11061.857142857276</v>
      </c>
      <c r="U249" s="2">
        <f t="shared" si="19"/>
        <v>750000</v>
      </c>
      <c r="V249" s="2">
        <f t="shared" si="34"/>
        <v>76960332.326049879</v>
      </c>
      <c r="W249" s="2">
        <f t="shared" si="20"/>
        <v>738938.14285714924</v>
      </c>
      <c r="X249" s="2">
        <f t="shared" si="6"/>
        <v>11061.857142850757</v>
      </c>
      <c r="Y249" s="2">
        <f t="shared" si="43"/>
        <v>64525112.514286056</v>
      </c>
      <c r="Z249" s="2" t="str">
        <f t="shared" si="8"/>
        <v>MEEP</v>
      </c>
      <c r="AA249" s="2">
        <f>IF(Z249="HERE",Y249,AA248+Graph!$G$1*1000)</f>
        <v>71885999.085714713</v>
      </c>
      <c r="AB249" s="2">
        <f t="shared" si="21"/>
        <v>420000</v>
      </c>
      <c r="AC249" s="2">
        <f t="shared" si="44"/>
        <v>62920507.611764081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179</v>
      </c>
      <c r="C250" s="7"/>
      <c r="D250" s="2" t="e">
        <f t="shared" si="12"/>
        <v>#N/A</v>
      </c>
      <c r="E250" s="2" t="e">
        <f t="shared" si="22"/>
        <v>#N/A</v>
      </c>
      <c r="F250" s="2">
        <v>1170720.9927971065</v>
      </c>
      <c r="G250" s="2">
        <f t="shared" si="47"/>
        <v>738938.14285714284</v>
      </c>
      <c r="H250" s="2">
        <f t="shared" si="45"/>
        <v>139770074.46890745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2595220.4285714258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1194874.255702287</v>
      </c>
      <c r="Q250" s="2">
        <f t="shared" si="48"/>
        <v>750000</v>
      </c>
      <c r="R250" s="2">
        <f t="shared" si="46"/>
        <v>142235444.84033597</v>
      </c>
      <c r="S250" s="2">
        <f t="shared" si="17"/>
        <v>738938.14285713434</v>
      </c>
      <c r="T250" s="2">
        <f t="shared" si="18"/>
        <v>11061.857142857276</v>
      </c>
      <c r="U250" s="2">
        <f t="shared" si="19"/>
        <v>750000</v>
      </c>
      <c r="V250" s="2">
        <f t="shared" si="34"/>
        <v>77699270.468907028</v>
      </c>
      <c r="W250" s="2">
        <f t="shared" si="20"/>
        <v>738938.14285714924</v>
      </c>
      <c r="X250" s="2">
        <f t="shared" si="6"/>
        <v>11061.857142850757</v>
      </c>
      <c r="Y250" s="2">
        <f t="shared" si="43"/>
        <v>64536174.371428907</v>
      </c>
      <c r="Z250" s="2" t="str">
        <f t="shared" si="8"/>
        <v>MEEP</v>
      </c>
      <c r="AA250" s="2">
        <f>IF(Z250="HERE",Y250,AA249+Graph!$G$1*1000)</f>
        <v>72305999.085714713</v>
      </c>
      <c r="AB250" s="2">
        <f t="shared" si="21"/>
        <v>420000</v>
      </c>
      <c r="AC250" s="2">
        <f t="shared" si="44"/>
        <v>62920507.611764081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180</v>
      </c>
      <c r="C251" s="7"/>
      <c r="D251" s="2" t="e">
        <f t="shared" si="12"/>
        <v>#N/A</v>
      </c>
      <c r="E251" s="2" t="e">
        <f t="shared" si="22"/>
        <v>#N/A</v>
      </c>
      <c r="F251" s="2">
        <v>1174735.3090035915</v>
      </c>
      <c r="G251" s="2">
        <f t="shared" si="47"/>
        <v>738938.14285714284</v>
      </c>
      <c r="H251" s="2">
        <f t="shared" si="45"/>
        <v>140509012.61176458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2606282.2857142831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1198991.032412976</v>
      </c>
      <c r="Q251" s="2">
        <f t="shared" si="48"/>
        <v>750000</v>
      </c>
      <c r="R251" s="2">
        <f t="shared" si="46"/>
        <v>142985444.84033597</v>
      </c>
      <c r="S251" s="2">
        <f t="shared" si="17"/>
        <v>738938.14285713434</v>
      </c>
      <c r="T251" s="2">
        <f t="shared" si="18"/>
        <v>11061.857142857276</v>
      </c>
      <c r="U251" s="2">
        <f t="shared" si="19"/>
        <v>750000</v>
      </c>
      <c r="V251" s="2">
        <f t="shared" si="34"/>
        <v>78438208.611764178</v>
      </c>
      <c r="W251" s="2">
        <f t="shared" si="20"/>
        <v>738938.14285714924</v>
      </c>
      <c r="X251" s="2">
        <f t="shared" si="6"/>
        <v>11061.857142850757</v>
      </c>
      <c r="Y251" s="2">
        <f t="shared" si="43"/>
        <v>64547236.228571758</v>
      </c>
      <c r="Z251" s="2" t="str">
        <f t="shared" si="8"/>
        <v>MEEP</v>
      </c>
      <c r="AA251" s="2">
        <f>IF(Z251="HERE",Y251,AA250+Graph!$G$1*1000)</f>
        <v>72725999.085714713</v>
      </c>
      <c r="AB251" s="2">
        <f t="shared" si="21"/>
        <v>420000</v>
      </c>
      <c r="AC251" s="2">
        <f t="shared" si="44"/>
        <v>62920507.611764081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181</v>
      </c>
      <c r="C252" s="7"/>
      <c r="D252" s="2" t="e">
        <f t="shared" si="12"/>
        <v>#N/A</v>
      </c>
      <c r="E252" s="2" t="e">
        <f t="shared" si="22"/>
        <v>#N/A</v>
      </c>
      <c r="F252" s="2">
        <v>1178749.6252100766</v>
      </c>
      <c r="G252" s="2">
        <f t="shared" si="47"/>
        <v>738938.14285714284</v>
      </c>
      <c r="H252" s="2">
        <f t="shared" si="45"/>
        <v>141247950.75462171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2617344.1428571404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1203107.8091236353</v>
      </c>
      <c r="Q252" s="2">
        <f t="shared" si="48"/>
        <v>750000</v>
      </c>
      <c r="R252" s="2">
        <f t="shared" si="46"/>
        <v>143735444.84033597</v>
      </c>
      <c r="S252" s="2">
        <f t="shared" si="17"/>
        <v>738938.14285713434</v>
      </c>
      <c r="T252" s="2">
        <f t="shared" si="18"/>
        <v>11061.857142857276</v>
      </c>
      <c r="U252" s="2">
        <f t="shared" si="19"/>
        <v>750000</v>
      </c>
      <c r="V252" s="2">
        <f t="shared" si="34"/>
        <v>79177146.754621327</v>
      </c>
      <c r="W252" s="2">
        <f t="shared" si="20"/>
        <v>738938.14285714924</v>
      </c>
      <c r="X252" s="2">
        <f t="shared" si="6"/>
        <v>11061.857142850757</v>
      </c>
      <c r="Y252" s="2">
        <f t="shared" si="43"/>
        <v>64558298.085714608</v>
      </c>
      <c r="Z252" s="2" t="str">
        <f t="shared" si="8"/>
        <v>MEEP</v>
      </c>
      <c r="AA252" s="2">
        <f>IF(Z252="HERE",Y252,AA251+Graph!$G$1*1000)</f>
        <v>73145999.085714713</v>
      </c>
      <c r="AB252" s="2">
        <f t="shared" si="21"/>
        <v>420000</v>
      </c>
      <c r="AC252" s="2">
        <f t="shared" si="44"/>
        <v>62920507.611764081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182</v>
      </c>
      <c r="C253" s="7"/>
      <c r="D253" s="2" t="e">
        <f t="shared" si="12"/>
        <v>#N/A</v>
      </c>
      <c r="E253" s="2" t="e">
        <f t="shared" si="22"/>
        <v>#N/A</v>
      </c>
      <c r="F253" s="2">
        <v>1182763.9414165616</v>
      </c>
      <c r="G253" s="2">
        <f t="shared" si="47"/>
        <v>738938.14285714284</v>
      </c>
      <c r="H253" s="2">
        <f t="shared" si="45"/>
        <v>141986888.89747885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2628405.9999999977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1207224.5858343244</v>
      </c>
      <c r="Q253" s="2">
        <f t="shared" si="48"/>
        <v>750000</v>
      </c>
      <c r="R253" s="2">
        <f t="shared" si="46"/>
        <v>144485444.84033597</v>
      </c>
      <c r="S253" s="2">
        <f t="shared" si="17"/>
        <v>738938.14285713434</v>
      </c>
      <c r="T253" s="2">
        <f t="shared" si="18"/>
        <v>11061.857142857276</v>
      </c>
      <c r="U253" s="2">
        <f t="shared" si="19"/>
        <v>750000</v>
      </c>
      <c r="V253" s="2">
        <f t="shared" si="34"/>
        <v>79916084.897478476</v>
      </c>
      <c r="W253" s="2">
        <f t="shared" si="20"/>
        <v>738938.14285714924</v>
      </c>
      <c r="X253" s="2">
        <f t="shared" si="6"/>
        <v>11061.857142850757</v>
      </c>
      <c r="Y253" s="2">
        <f t="shared" si="43"/>
        <v>64569359.942857459</v>
      </c>
      <c r="Z253" s="2" t="str">
        <f t="shared" si="8"/>
        <v>MEEP</v>
      </c>
      <c r="AA253" s="2">
        <f>IF(Z253="HERE",Y253,AA252+Graph!$G$1*1000)</f>
        <v>73565999.085714713</v>
      </c>
      <c r="AB253" s="2">
        <f t="shared" si="21"/>
        <v>420000</v>
      </c>
      <c r="AC253" s="2">
        <f t="shared" si="44"/>
        <v>62920507.611764081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183</v>
      </c>
      <c r="C254" s="7"/>
      <c r="D254" s="2" t="e">
        <f t="shared" si="12"/>
        <v>#N/A</v>
      </c>
      <c r="E254" s="2" t="e">
        <f t="shared" si="22"/>
        <v>#N/A</v>
      </c>
      <c r="F254" s="2">
        <v>1186778.2576230466</v>
      </c>
      <c r="G254" s="2">
        <f t="shared" si="47"/>
        <v>738938.14285714284</v>
      </c>
      <c r="H254" s="2">
        <f t="shared" si="45"/>
        <v>142725827.04033598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2639467.8571428549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1211341.3625450134</v>
      </c>
      <c r="Q254" s="2">
        <f t="shared" si="48"/>
        <v>750000</v>
      </c>
      <c r="R254" s="2">
        <f t="shared" si="46"/>
        <v>145235444.84033597</v>
      </c>
      <c r="S254" s="2">
        <f t="shared" si="17"/>
        <v>738938.14285713434</v>
      </c>
      <c r="T254" s="2">
        <f t="shared" si="18"/>
        <v>11061.857142857276</v>
      </c>
      <c r="U254" s="2">
        <f t="shared" si="19"/>
        <v>750000</v>
      </c>
      <c r="V254" s="2">
        <f t="shared" si="34"/>
        <v>80655023.040335625</v>
      </c>
      <c r="W254" s="2">
        <f t="shared" si="20"/>
        <v>738938.14285714924</v>
      </c>
      <c r="X254" s="2">
        <f t="shared" si="6"/>
        <v>11061.857142850757</v>
      </c>
      <c r="Y254" s="2">
        <f t="shared" si="43"/>
        <v>64580421.80000031</v>
      </c>
      <c r="Z254" s="2" t="str">
        <f t="shared" si="8"/>
        <v>MEEP</v>
      </c>
      <c r="AA254" s="2">
        <f>IF(Z254="HERE",Y254,AA253+Graph!$G$1*1000)</f>
        <v>73985999.085714713</v>
      </c>
      <c r="AB254" s="2">
        <f t="shared" si="21"/>
        <v>420000</v>
      </c>
      <c r="AC254" s="2">
        <f t="shared" si="44"/>
        <v>62920507.611764081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184</v>
      </c>
      <c r="C255" s="7"/>
      <c r="D255" s="2" t="e">
        <f t="shared" si="12"/>
        <v>#N/A</v>
      </c>
      <c r="E255" s="2" t="e">
        <f t="shared" si="22"/>
        <v>#N/A</v>
      </c>
      <c r="F255" s="2">
        <v>1190792.5738295317</v>
      </c>
      <c r="G255" s="2">
        <f t="shared" si="47"/>
        <v>738938.14285714284</v>
      </c>
      <c r="H255" s="2">
        <f t="shared" si="45"/>
        <v>143464765.18319312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2650529.7142857122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1215458.1392557025</v>
      </c>
      <c r="Q255" s="2">
        <f t="shared" si="48"/>
        <v>750000</v>
      </c>
      <c r="R255" s="2">
        <f t="shared" si="46"/>
        <v>145985444.84033597</v>
      </c>
      <c r="S255" s="2">
        <f t="shared" si="17"/>
        <v>738938.14285713434</v>
      </c>
      <c r="T255" s="2">
        <f t="shared" si="18"/>
        <v>11061.857142857276</v>
      </c>
      <c r="U255" s="2">
        <f t="shared" si="19"/>
        <v>750000</v>
      </c>
      <c r="V255" s="2">
        <f t="shared" si="34"/>
        <v>81393961.183192775</v>
      </c>
      <c r="W255" s="2">
        <f t="shared" si="20"/>
        <v>738938.14285714924</v>
      </c>
      <c r="X255" s="2">
        <f t="shared" si="6"/>
        <v>11061.857142850757</v>
      </c>
      <c r="Y255" s="2">
        <f t="shared" si="43"/>
        <v>64591483.657143161</v>
      </c>
      <c r="Z255" s="2" t="str">
        <f t="shared" si="8"/>
        <v>MEEP</v>
      </c>
      <c r="AA255" s="2">
        <f>IF(Z255="HERE",Y255,AA254+Graph!$G$1*1000)</f>
        <v>74405999.085714713</v>
      </c>
      <c r="AB255" s="2">
        <f t="shared" si="21"/>
        <v>420000</v>
      </c>
      <c r="AC255" s="2">
        <f t="shared" si="44"/>
        <v>62920507.611764081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185</v>
      </c>
      <c r="C256" s="7"/>
      <c r="D256" s="2" t="e">
        <f t="shared" si="12"/>
        <v>#N/A</v>
      </c>
      <c r="E256" s="2" t="e">
        <f t="shared" si="22"/>
        <v>#N/A</v>
      </c>
      <c r="F256" s="2">
        <v>1194806.8900360167</v>
      </c>
      <c r="G256" s="2">
        <f t="shared" si="47"/>
        <v>738938.14285714284</v>
      </c>
      <c r="H256" s="2">
        <f t="shared" si="45"/>
        <v>144203703.32605025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2661591.5714285695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1219574.9159663916</v>
      </c>
      <c r="Q256" s="2">
        <f t="shared" si="48"/>
        <v>750000</v>
      </c>
      <c r="R256" s="2">
        <f t="shared" si="46"/>
        <v>146735444.84033597</v>
      </c>
      <c r="S256" s="2">
        <f t="shared" si="17"/>
        <v>738938.14285713434</v>
      </c>
      <c r="T256" s="2">
        <f t="shared" si="18"/>
        <v>11061.857142857276</v>
      </c>
      <c r="U256" s="2">
        <f t="shared" si="19"/>
        <v>750000</v>
      </c>
      <c r="V256" s="2">
        <f t="shared" si="34"/>
        <v>82132899.326049924</v>
      </c>
      <c r="W256" s="2">
        <f t="shared" si="20"/>
        <v>738938.14285714924</v>
      </c>
      <c r="X256" s="2">
        <f t="shared" si="6"/>
        <v>11061.857142850757</v>
      </c>
      <c r="Y256" s="2">
        <f t="shared" si="43"/>
        <v>64602545.514286011</v>
      </c>
      <c r="Z256" s="2" t="str">
        <f t="shared" si="8"/>
        <v>MEEP</v>
      </c>
      <c r="AA256" s="2">
        <f>IF(Z256="HERE",Y256,AA255+Graph!$G$1*1000)</f>
        <v>74825999.085714713</v>
      </c>
      <c r="AB256" s="2">
        <f t="shared" si="21"/>
        <v>420000</v>
      </c>
      <c r="AC256" s="2">
        <f t="shared" si="44"/>
        <v>62920507.611764081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186</v>
      </c>
      <c r="C257" s="7"/>
      <c r="D257" s="2" t="e">
        <f t="shared" si="12"/>
        <v>#N/A</v>
      </c>
      <c r="E257" s="2" t="e">
        <f t="shared" si="22"/>
        <v>#N/A</v>
      </c>
      <c r="F257" s="2">
        <v>1198821.2062425017</v>
      </c>
      <c r="G257" s="2">
        <f t="shared" si="47"/>
        <v>738938.14285714284</v>
      </c>
      <c r="H257" s="2">
        <f t="shared" si="45"/>
        <v>144942641.46890739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2672653.4285714268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1223691.6926770806</v>
      </c>
      <c r="Q257" s="2">
        <f t="shared" si="48"/>
        <v>750000</v>
      </c>
      <c r="R257" s="2">
        <f t="shared" si="46"/>
        <v>147485444.84033597</v>
      </c>
      <c r="S257" s="2">
        <f t="shared" si="17"/>
        <v>738938.14285713434</v>
      </c>
      <c r="T257" s="2">
        <f t="shared" si="18"/>
        <v>11061.857142857276</v>
      </c>
      <c r="U257" s="2">
        <f t="shared" si="19"/>
        <v>750000</v>
      </c>
      <c r="V257" s="2">
        <f t="shared" si="34"/>
        <v>82871837.468907073</v>
      </c>
      <c r="W257" s="2">
        <f t="shared" si="20"/>
        <v>738938.14285714924</v>
      </c>
      <c r="X257" s="2">
        <f t="shared" si="6"/>
        <v>11061.857142850757</v>
      </c>
      <c r="Y257" s="2">
        <f t="shared" si="43"/>
        <v>64613607.371428862</v>
      </c>
      <c r="Z257" s="2" t="str">
        <f t="shared" si="8"/>
        <v>MEEP</v>
      </c>
      <c r="AA257" s="2">
        <f>IF(Z257="HERE",Y257,AA256+Graph!$G$1*1000)</f>
        <v>75245999.085714713</v>
      </c>
      <c r="AB257" s="2">
        <f t="shared" si="21"/>
        <v>420000</v>
      </c>
      <c r="AC257" s="2">
        <f t="shared" si="44"/>
        <v>62920507.611764081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187</v>
      </c>
      <c r="C258" s="7"/>
      <c r="D258" s="2" t="e">
        <f t="shared" si="12"/>
        <v>#N/A</v>
      </c>
      <c r="E258" s="2" t="e">
        <f t="shared" si="22"/>
        <v>#N/A</v>
      </c>
      <c r="F258" s="2">
        <v>1202835.522448957</v>
      </c>
      <c r="G258" s="2">
        <f t="shared" si="47"/>
        <v>738938.14285714284</v>
      </c>
      <c r="H258" s="2">
        <f t="shared" si="45"/>
        <v>145681579.61176452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2683715.2857142841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1227808.4693877399</v>
      </c>
      <c r="Q258" s="2">
        <f t="shared" si="48"/>
        <v>750000</v>
      </c>
      <c r="R258" s="2">
        <f t="shared" si="46"/>
        <v>148235444.84033597</v>
      </c>
      <c r="S258" s="2">
        <f t="shared" si="17"/>
        <v>738938.14285713434</v>
      </c>
      <c r="T258" s="2">
        <f t="shared" si="18"/>
        <v>11061.857142857276</v>
      </c>
      <c r="U258" s="2">
        <f t="shared" si="19"/>
        <v>750000</v>
      </c>
      <c r="V258" s="2">
        <f t="shared" si="34"/>
        <v>83610775.611764222</v>
      </c>
      <c r="W258" s="2">
        <f t="shared" si="20"/>
        <v>738938.14285714924</v>
      </c>
      <c r="X258" s="2">
        <f t="shared" si="6"/>
        <v>11061.857142850757</v>
      </c>
      <c r="Y258" s="2">
        <f t="shared" si="43"/>
        <v>64624669.228571713</v>
      </c>
      <c r="Z258" s="2" t="str">
        <f t="shared" si="8"/>
        <v>MEEP</v>
      </c>
      <c r="AA258" s="2">
        <f>IF(Z258="HERE",Y258,AA257+Graph!$G$1*1000)</f>
        <v>75665999.085714713</v>
      </c>
      <c r="AB258" s="2">
        <f t="shared" si="21"/>
        <v>420000</v>
      </c>
      <c r="AC258" s="2">
        <f t="shared" si="44"/>
        <v>62920507.611764081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188</v>
      </c>
      <c r="C259" s="7"/>
      <c r="D259" s="2" t="e">
        <f t="shared" si="12"/>
        <v>#N/A</v>
      </c>
      <c r="E259" s="2" t="e">
        <f t="shared" si="22"/>
        <v>#N/A</v>
      </c>
      <c r="F259" s="2">
        <v>1206849.838655442</v>
      </c>
      <c r="G259" s="2">
        <f t="shared" si="47"/>
        <v>738938.14285714284</v>
      </c>
      <c r="H259" s="2">
        <f t="shared" si="45"/>
        <v>146420517.75462165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2694777.1428571413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1231925.246098429</v>
      </c>
      <c r="Q259" s="2">
        <f t="shared" si="48"/>
        <v>750000</v>
      </c>
      <c r="R259" s="2">
        <f t="shared" si="46"/>
        <v>148985444.84033597</v>
      </c>
      <c r="S259" s="2">
        <f t="shared" si="17"/>
        <v>738938.14285713434</v>
      </c>
      <c r="T259" s="2">
        <f t="shared" si="18"/>
        <v>11061.857142857276</v>
      </c>
      <c r="U259" s="2">
        <f t="shared" si="19"/>
        <v>750000</v>
      </c>
      <c r="V259" s="2">
        <f t="shared" si="34"/>
        <v>84349713.754621372</v>
      </c>
      <c r="W259" s="2">
        <f t="shared" si="20"/>
        <v>738938.14285714924</v>
      </c>
      <c r="X259" s="2">
        <f t="shared" si="6"/>
        <v>11061.857142850757</v>
      </c>
      <c r="Y259" s="2">
        <f t="shared" si="43"/>
        <v>64635731.085714564</v>
      </c>
      <c r="Z259" s="2" t="str">
        <f t="shared" si="8"/>
        <v>MEEP</v>
      </c>
      <c r="AA259" s="2">
        <f>IF(Z259="HERE",Y259,AA258+Graph!$G$1*1000)</f>
        <v>76085999.085714713</v>
      </c>
      <c r="AB259" s="2">
        <f t="shared" si="21"/>
        <v>420000</v>
      </c>
      <c r="AC259" s="2">
        <f t="shared" si="44"/>
        <v>62920507.611764081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189</v>
      </c>
      <c r="C260" s="7"/>
      <c r="D260" s="2" t="e">
        <f t="shared" si="12"/>
        <v>#N/A</v>
      </c>
      <c r="E260" s="2" t="e">
        <f t="shared" si="22"/>
        <v>#N/A</v>
      </c>
      <c r="F260" s="2">
        <v>1210864.154861927</v>
      </c>
      <c r="G260" s="2">
        <f t="shared" si="47"/>
        <v>738938.14285714284</v>
      </c>
      <c r="H260" s="2">
        <f t="shared" si="45"/>
        <v>147159455.89747879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2705838.9999999986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1236042.022809118</v>
      </c>
      <c r="Q260" s="2">
        <f t="shared" si="48"/>
        <v>750000</v>
      </c>
      <c r="R260" s="2">
        <f t="shared" si="46"/>
        <v>149735444.84033597</v>
      </c>
      <c r="S260" s="2">
        <f t="shared" si="17"/>
        <v>738938.14285713434</v>
      </c>
      <c r="T260" s="2">
        <f t="shared" si="18"/>
        <v>11061.857142857276</v>
      </c>
      <c r="U260" s="2">
        <f t="shared" si="19"/>
        <v>750000</v>
      </c>
      <c r="V260" s="2">
        <f t="shared" si="34"/>
        <v>85088651.897478521</v>
      </c>
      <c r="W260" s="2">
        <f t="shared" si="20"/>
        <v>738938.14285714924</v>
      </c>
      <c r="X260" s="2">
        <f t="shared" si="6"/>
        <v>11061.857142850757</v>
      </c>
      <c r="Y260" s="2">
        <f t="shared" si="43"/>
        <v>64646792.942857414</v>
      </c>
      <c r="Z260" s="2" t="str">
        <f t="shared" si="8"/>
        <v>MEEP</v>
      </c>
      <c r="AA260" s="2">
        <f>IF(Z260="HERE",Y260,AA259+Graph!$G$1*1000)</f>
        <v>76505999.085714713</v>
      </c>
      <c r="AB260" s="2">
        <f t="shared" si="21"/>
        <v>420000</v>
      </c>
      <c r="AC260" s="2">
        <f t="shared" si="44"/>
        <v>62920507.611764081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190</v>
      </c>
      <c r="C261" s="7"/>
      <c r="D261" s="2" t="e">
        <f t="shared" si="12"/>
        <v>#N/A</v>
      </c>
      <c r="E261" s="2" t="e">
        <f t="shared" si="22"/>
        <v>#N/A</v>
      </c>
      <c r="F261" s="2">
        <v>1214878.4710684121</v>
      </c>
      <c r="G261" s="2">
        <f t="shared" si="47"/>
        <v>738938.14285714284</v>
      </c>
      <c r="H261" s="2">
        <f t="shared" si="45"/>
        <v>147898394.04033592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2716900.8571428559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1240158.7995198071</v>
      </c>
      <c r="Q261" s="2">
        <f t="shared" si="48"/>
        <v>750000</v>
      </c>
      <c r="R261" s="2">
        <f t="shared" si="46"/>
        <v>150485444.84033597</v>
      </c>
      <c r="S261" s="2">
        <f t="shared" si="17"/>
        <v>738938.14285713434</v>
      </c>
      <c r="T261" s="2">
        <f t="shared" si="18"/>
        <v>11061.857142857276</v>
      </c>
      <c r="U261" s="2">
        <f t="shared" si="19"/>
        <v>750000</v>
      </c>
      <c r="V261" s="2">
        <f t="shared" si="34"/>
        <v>85827590.04033567</v>
      </c>
      <c r="W261" s="2">
        <f t="shared" si="20"/>
        <v>738938.14285714924</v>
      </c>
      <c r="X261" s="2">
        <f t="shared" si="6"/>
        <v>11061.857142850757</v>
      </c>
      <c r="Y261" s="2">
        <f t="shared" si="43"/>
        <v>64657854.800000265</v>
      </c>
      <c r="Z261" s="2" t="str">
        <f t="shared" si="8"/>
        <v>MEEP</v>
      </c>
      <c r="AA261" s="2">
        <f>IF(Z261="HERE",Y261,AA260+Graph!$G$1*1000)</f>
        <v>76925999.085714713</v>
      </c>
      <c r="AB261" s="2">
        <f t="shared" si="21"/>
        <v>420000</v>
      </c>
      <c r="AC261" s="2">
        <f t="shared" si="44"/>
        <v>62920507.611764081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191</v>
      </c>
      <c r="C262" s="7"/>
      <c r="D262" s="2" t="e">
        <f t="shared" si="12"/>
        <v>#N/A</v>
      </c>
      <c r="E262" s="2" t="e">
        <f t="shared" si="22"/>
        <v>#N/A</v>
      </c>
      <c r="F262" s="2">
        <v>1218892.7872748971</v>
      </c>
      <c r="G262" s="2">
        <f t="shared" si="47"/>
        <v>738938.14285714284</v>
      </c>
      <c r="H262" s="2">
        <f t="shared" si="45"/>
        <v>148637332.18319306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2727962.7142857132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1244275.5762304962</v>
      </c>
      <c r="Q262" s="2">
        <f t="shared" si="48"/>
        <v>750000</v>
      </c>
      <c r="R262" s="2">
        <f t="shared" si="46"/>
        <v>151235444.84033597</v>
      </c>
      <c r="S262" s="2">
        <f t="shared" si="17"/>
        <v>738938.14285713434</v>
      </c>
      <c r="T262" s="2">
        <f t="shared" si="18"/>
        <v>11061.857142857276</v>
      </c>
      <c r="U262" s="2">
        <f t="shared" si="19"/>
        <v>750000</v>
      </c>
      <c r="V262" s="2">
        <f t="shared" si="34"/>
        <v>86566528.183192819</v>
      </c>
      <c r="W262" s="2">
        <f t="shared" si="20"/>
        <v>738938.14285714924</v>
      </c>
      <c r="X262" s="2">
        <f t="shared" si="6"/>
        <v>11061.857142850757</v>
      </c>
      <c r="Y262" s="2">
        <f t="shared" si="43"/>
        <v>64668916.657143116</v>
      </c>
      <c r="Z262" s="2" t="str">
        <f t="shared" si="8"/>
        <v>MEEP</v>
      </c>
      <c r="AA262" s="2">
        <f>IF(Z262="HERE",Y262,AA261+Graph!$G$1*1000)</f>
        <v>77345999.085714713</v>
      </c>
      <c r="AB262" s="2">
        <f t="shared" si="21"/>
        <v>420000</v>
      </c>
      <c r="AC262" s="2">
        <f t="shared" si="44"/>
        <v>62920507.611764081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192</v>
      </c>
      <c r="C263" s="7"/>
      <c r="D263" s="2" t="e">
        <f t="shared" si="12"/>
        <v>#N/A</v>
      </c>
      <c r="E263" s="2" t="e">
        <f t="shared" si="22"/>
        <v>#N/A</v>
      </c>
      <c r="F263" s="2">
        <v>1222907.1034813821</v>
      </c>
      <c r="G263" s="2">
        <f t="shared" si="47"/>
        <v>738938.14285714284</v>
      </c>
      <c r="H263" s="2">
        <f t="shared" si="45"/>
        <v>149376270.32605019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2739024.5714285704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1248392.3529411852</v>
      </c>
      <c r="Q263" s="2">
        <f t="shared" si="48"/>
        <v>750000</v>
      </c>
      <c r="R263" s="2">
        <f t="shared" si="46"/>
        <v>151985444.84033597</v>
      </c>
      <c r="S263" s="2">
        <f t="shared" si="17"/>
        <v>738938.14285713434</v>
      </c>
      <c r="T263" s="2">
        <f t="shared" si="18"/>
        <v>11061.857142857276</v>
      </c>
      <c r="U263" s="2">
        <f t="shared" si="19"/>
        <v>750000</v>
      </c>
      <c r="V263" s="2">
        <f t="shared" si="34"/>
        <v>87305466.326049969</v>
      </c>
      <c r="W263" s="2">
        <f t="shared" si="20"/>
        <v>738938.14285714924</v>
      </c>
      <c r="X263" s="2">
        <f t="shared" si="6"/>
        <v>11061.857142850757</v>
      </c>
      <c r="Y263" s="2">
        <f t="shared" si="43"/>
        <v>64679978.514285967</v>
      </c>
      <c r="Z263" s="2" t="str">
        <f t="shared" si="8"/>
        <v>MEEP</v>
      </c>
      <c r="AA263" s="2">
        <f>IF(Z263="HERE",Y263,AA262+Graph!$G$1*1000)</f>
        <v>77765999.085714713</v>
      </c>
      <c r="AB263" s="2">
        <f t="shared" si="21"/>
        <v>420000</v>
      </c>
      <c r="AC263" s="2">
        <f t="shared" si="44"/>
        <v>62920507.611764081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193</v>
      </c>
      <c r="C264" s="7"/>
      <c r="D264" s="2" t="e">
        <f t="shared" si="12"/>
        <v>#N/A</v>
      </c>
      <c r="E264" s="2" t="e">
        <f t="shared" si="22"/>
        <v>#N/A</v>
      </c>
      <c r="F264" s="2">
        <v>1226921.4196878672</v>
      </c>
      <c r="G264" s="2">
        <f t="shared" si="47"/>
        <v>738938.14285714284</v>
      </c>
      <c r="H264" s="2">
        <f t="shared" si="45"/>
        <v>150115208.46890733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2750086.4285714277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1252509.1296518445</v>
      </c>
      <c r="Q264" s="2">
        <f t="shared" si="48"/>
        <v>750000</v>
      </c>
      <c r="R264" s="2">
        <f t="shared" si="46"/>
        <v>152735444.84033597</v>
      </c>
      <c r="S264" s="2">
        <f t="shared" si="17"/>
        <v>738938.14285713434</v>
      </c>
      <c r="T264" s="2">
        <f t="shared" si="18"/>
        <v>11061.857142857276</v>
      </c>
      <c r="U264" s="2">
        <f t="shared" si="19"/>
        <v>750000</v>
      </c>
      <c r="V264" s="2">
        <f t="shared" si="34"/>
        <v>88044404.468907118</v>
      </c>
      <c r="W264" s="2">
        <f t="shared" si="20"/>
        <v>738938.14285714924</v>
      </c>
      <c r="X264" s="2">
        <f t="shared" si="6"/>
        <v>11061.857142850757</v>
      </c>
      <c r="Y264" s="2">
        <f t="shared" si="43"/>
        <v>64691040.371428818</v>
      </c>
      <c r="Z264" s="2" t="str">
        <f t="shared" si="8"/>
        <v>MEEP</v>
      </c>
      <c r="AA264" s="2">
        <f>IF(Z264="HERE",Y264,AA263+Graph!$G$1*1000)</f>
        <v>78185999.085714713</v>
      </c>
      <c r="AB264" s="2">
        <f t="shared" si="21"/>
        <v>420000</v>
      </c>
      <c r="AC264" s="2">
        <f t="shared" si="44"/>
        <v>62920507.611764081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194</v>
      </c>
      <c r="C265" s="7"/>
      <c r="D265" s="2" t="e">
        <f t="shared" si="12"/>
        <v>#N/A</v>
      </c>
      <c r="E265" s="2" t="e">
        <f t="shared" si="22"/>
        <v>#N/A</v>
      </c>
      <c r="F265" s="2">
        <v>1230935.7358943522</v>
      </c>
      <c r="G265" s="2">
        <f t="shared" si="47"/>
        <v>738938.14285714284</v>
      </c>
      <c r="H265" s="2">
        <f t="shared" si="45"/>
        <v>150854146.61176446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2761148.285714285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1256625.9063625336</v>
      </c>
      <c r="Q265" s="2">
        <f t="shared" si="48"/>
        <v>750000</v>
      </c>
      <c r="R265" s="2">
        <f t="shared" si="46"/>
        <v>153485444.84033597</v>
      </c>
      <c r="S265" s="2">
        <f t="shared" si="17"/>
        <v>738938.14285713434</v>
      </c>
      <c r="T265" s="2">
        <f t="shared" si="18"/>
        <v>11061.857142857276</v>
      </c>
      <c r="U265" s="2">
        <f t="shared" si="19"/>
        <v>750000</v>
      </c>
      <c r="V265" s="2">
        <f t="shared" si="34"/>
        <v>88783342.611764267</v>
      </c>
      <c r="W265" s="2">
        <f t="shared" si="20"/>
        <v>738938.14285714924</v>
      </c>
      <c r="X265" s="2">
        <f t="shared" si="6"/>
        <v>11061.857142850757</v>
      </c>
      <c r="Y265" s="2">
        <f t="shared" si="43"/>
        <v>64702102.228571668</v>
      </c>
      <c r="Z265" s="2" t="str">
        <f t="shared" si="8"/>
        <v>MEEP</v>
      </c>
      <c r="AA265" s="2">
        <f>IF(Z265="HERE",Y265,AA264+Graph!$G$1*1000)</f>
        <v>78605999.085714713</v>
      </c>
      <c r="AB265" s="2">
        <f t="shared" si="21"/>
        <v>420000</v>
      </c>
      <c r="AC265" s="2">
        <f t="shared" si="44"/>
        <v>62920507.611764081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195</v>
      </c>
      <c r="C266" s="7"/>
      <c r="D266" s="2" t="e">
        <f t="shared" si="12"/>
        <v>#N/A</v>
      </c>
      <c r="E266" s="2" t="e">
        <f t="shared" si="22"/>
        <v>#N/A</v>
      </c>
      <c r="F266" s="2">
        <v>1234950.0521008372</v>
      </c>
      <c r="G266" s="2">
        <f t="shared" si="47"/>
        <v>738938.14285714284</v>
      </c>
      <c r="H266" s="2">
        <f t="shared" si="45"/>
        <v>151593084.7546216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2772210.1428571423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1260742.6830732226</v>
      </c>
      <c r="Q266" s="2">
        <f t="shared" si="48"/>
        <v>750000</v>
      </c>
      <c r="R266" s="2">
        <f t="shared" si="46"/>
        <v>154235444.84033597</v>
      </c>
      <c r="S266" s="2">
        <f t="shared" si="17"/>
        <v>738938.14285713434</v>
      </c>
      <c r="T266" s="2">
        <f t="shared" si="18"/>
        <v>11061.857142857276</v>
      </c>
      <c r="U266" s="2">
        <f t="shared" si="19"/>
        <v>750000</v>
      </c>
      <c r="V266" s="2">
        <f t="shared" si="34"/>
        <v>89522280.754621416</v>
      </c>
      <c r="W266" s="2">
        <f t="shared" si="20"/>
        <v>738938.14285714924</v>
      </c>
      <c r="X266" s="2">
        <f t="shared" si="6"/>
        <v>11061.857142850757</v>
      </c>
      <c r="Y266" s="2">
        <f t="shared" si="43"/>
        <v>64713164.085714519</v>
      </c>
      <c r="Z266" s="2" t="str">
        <f t="shared" si="8"/>
        <v>MEEP</v>
      </c>
      <c r="AA266" s="2">
        <f>IF(Z266="HERE",Y266,AA265+Graph!$G$1*1000)</f>
        <v>79025999.085714713</v>
      </c>
      <c r="AB266" s="2">
        <f t="shared" si="21"/>
        <v>420000</v>
      </c>
      <c r="AC266" s="2">
        <f t="shared" si="44"/>
        <v>62920507.611764081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196</v>
      </c>
      <c r="C267" s="7"/>
      <c r="D267" s="2" t="e">
        <f t="shared" si="12"/>
        <v>#N/A</v>
      </c>
      <c r="E267" s="2" t="e">
        <f t="shared" si="22"/>
        <v>#N/A</v>
      </c>
      <c r="F267" s="2">
        <v>1238964.3683073223</v>
      </c>
      <c r="G267" s="2">
        <f t="shared" si="47"/>
        <v>738938.14285714284</v>
      </c>
      <c r="H267" s="2">
        <f t="shared" si="45"/>
        <v>152332022.89747873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2783271.9999999995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1264859.4597839117</v>
      </c>
      <c r="Q267" s="2">
        <f t="shared" si="48"/>
        <v>750000</v>
      </c>
      <c r="R267" s="2">
        <f t="shared" si="46"/>
        <v>154985444.84033597</v>
      </c>
      <c r="S267" s="2">
        <f t="shared" si="17"/>
        <v>738938.14285713434</v>
      </c>
      <c r="T267" s="2">
        <f t="shared" si="18"/>
        <v>11061.857142857276</v>
      </c>
      <c r="U267" s="2">
        <f t="shared" si="19"/>
        <v>750000</v>
      </c>
      <c r="V267" s="2">
        <f t="shared" si="34"/>
        <v>90261218.897478566</v>
      </c>
      <c r="W267" s="2">
        <f t="shared" si="20"/>
        <v>738938.14285714924</v>
      </c>
      <c r="X267" s="2">
        <f t="shared" si="6"/>
        <v>11061.857142850757</v>
      </c>
      <c r="Y267" s="2">
        <f t="shared" si="43"/>
        <v>64724225.94285737</v>
      </c>
      <c r="Z267" s="2" t="str">
        <f t="shared" si="8"/>
        <v>MEEP</v>
      </c>
      <c r="AA267" s="2">
        <f>IF(Z267="HERE",Y267,AA266+Graph!$G$1*1000)</f>
        <v>79445999.085714713</v>
      </c>
      <c r="AB267" s="2">
        <f t="shared" si="21"/>
        <v>420000</v>
      </c>
      <c r="AC267" s="2">
        <f t="shared" si="44"/>
        <v>62920507.611764081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197</v>
      </c>
      <c r="C268" s="7"/>
      <c r="D268" s="2" t="e">
        <f t="shared" si="12"/>
        <v>#N/A</v>
      </c>
      <c r="E268" s="2" t="e">
        <f t="shared" si="22"/>
        <v>#N/A</v>
      </c>
      <c r="F268" s="2">
        <v>1242978.6845138073</v>
      </c>
      <c r="G268" s="2">
        <f t="shared" si="47"/>
        <v>738938.14285714284</v>
      </c>
      <c r="H268" s="2">
        <f t="shared" si="45"/>
        <v>153070961.04033586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2794333.8571428568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1268976.2364946008</v>
      </c>
      <c r="Q268" s="2">
        <f t="shared" si="48"/>
        <v>750000</v>
      </c>
      <c r="R268" s="2">
        <f t="shared" si="46"/>
        <v>155735444.84033597</v>
      </c>
      <c r="S268" s="2">
        <f t="shared" si="17"/>
        <v>738938.14285713434</v>
      </c>
      <c r="T268" s="2">
        <f t="shared" si="18"/>
        <v>11061.857142857276</v>
      </c>
      <c r="U268" s="2">
        <f t="shared" si="19"/>
        <v>750000</v>
      </c>
      <c r="V268" s="2">
        <f t="shared" si="34"/>
        <v>91000157.040335715</v>
      </c>
      <c r="W268" s="2">
        <f t="shared" si="20"/>
        <v>738938.14285714924</v>
      </c>
      <c r="X268" s="2">
        <f t="shared" si="6"/>
        <v>11061.857142850757</v>
      </c>
      <c r="Y268" s="2">
        <f t="shared" si="43"/>
        <v>64735287.800000221</v>
      </c>
      <c r="Z268" s="2" t="str">
        <f t="shared" si="8"/>
        <v>MEEP</v>
      </c>
      <c r="AA268" s="2">
        <f>IF(Z268="HERE",Y268,AA267+Graph!$G$1*1000)</f>
        <v>79865999.085714713</v>
      </c>
      <c r="AB268" s="2">
        <f t="shared" si="21"/>
        <v>420000</v>
      </c>
      <c r="AC268" s="2">
        <f t="shared" si="44"/>
        <v>62920507.611764081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198</v>
      </c>
      <c r="C269" s="7"/>
      <c r="D269" s="2" t="e">
        <f t="shared" si="12"/>
        <v>#N/A</v>
      </c>
      <c r="E269" s="2" t="e">
        <f t="shared" si="22"/>
        <v>#N/A</v>
      </c>
      <c r="F269" s="2">
        <v>1246993.0007202923</v>
      </c>
      <c r="G269" s="2">
        <f t="shared" si="47"/>
        <v>738938.14285714284</v>
      </c>
      <c r="H269" s="2">
        <f t="shared" si="45"/>
        <v>153809899.183193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2805395.7142857141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1273093.0132052898</v>
      </c>
      <c r="Q269" s="2">
        <f t="shared" si="48"/>
        <v>750000</v>
      </c>
      <c r="R269" s="2">
        <f t="shared" si="46"/>
        <v>156485444.84033597</v>
      </c>
      <c r="S269" s="2">
        <f t="shared" si="17"/>
        <v>738938.14285713434</v>
      </c>
      <c r="T269" s="2">
        <f t="shared" si="18"/>
        <v>11061.857142857276</v>
      </c>
      <c r="U269" s="2">
        <f t="shared" si="19"/>
        <v>750000</v>
      </c>
      <c r="V269" s="2">
        <f t="shared" si="34"/>
        <v>91739095.183192864</v>
      </c>
      <c r="W269" s="2">
        <f t="shared" si="20"/>
        <v>738938.14285714924</v>
      </c>
      <c r="X269" s="2">
        <f t="shared" si="6"/>
        <v>11061.857142850757</v>
      </c>
      <c r="Y269" s="2">
        <f t="shared" si="43"/>
        <v>64746349.657143071</v>
      </c>
      <c r="Z269" s="2" t="str">
        <f t="shared" si="8"/>
        <v>MEEP</v>
      </c>
      <c r="AA269" s="2">
        <f>IF(Z269="HERE",Y269,AA268+Graph!$G$1*1000)</f>
        <v>80285999.085714713</v>
      </c>
      <c r="AB269" s="2">
        <f t="shared" si="21"/>
        <v>420000</v>
      </c>
      <c r="AC269" s="2">
        <f t="shared" si="44"/>
        <v>62920507.611764081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199</v>
      </c>
      <c r="C270" s="7"/>
      <c r="D270" s="2" t="e">
        <f t="shared" si="12"/>
        <v>#N/A</v>
      </c>
      <c r="E270" s="2" t="e">
        <f t="shared" si="22"/>
        <v>#N/A</v>
      </c>
      <c r="F270" s="2">
        <v>1251007.3169267476</v>
      </c>
      <c r="G270" s="2">
        <f t="shared" si="47"/>
        <v>738938.14285714284</v>
      </c>
      <c r="H270" s="2">
        <f t="shared" si="45"/>
        <v>154548837.32605013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2816457.5714285714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1277209.7899159491</v>
      </c>
      <c r="Q270" s="2">
        <f t="shared" si="48"/>
        <v>750000</v>
      </c>
      <c r="R270" s="2">
        <f t="shared" si="46"/>
        <v>157235444.84033597</v>
      </c>
      <c r="S270" s="2">
        <f t="shared" si="17"/>
        <v>738938.14285713434</v>
      </c>
      <c r="T270" s="2">
        <f t="shared" si="18"/>
        <v>11061.857142857276</v>
      </c>
      <c r="U270" s="2">
        <f t="shared" si="19"/>
        <v>750000</v>
      </c>
      <c r="V270" s="2">
        <f t="shared" si="34"/>
        <v>92478033.326050013</v>
      </c>
      <c r="W270" s="2">
        <f t="shared" si="20"/>
        <v>738938.14285714924</v>
      </c>
      <c r="X270" s="2">
        <f t="shared" si="6"/>
        <v>11061.857142850757</v>
      </c>
      <c r="Y270" s="2">
        <f t="shared" si="43"/>
        <v>64757411.514285922</v>
      </c>
      <c r="Z270" s="2" t="str">
        <f t="shared" si="8"/>
        <v>MEEP</v>
      </c>
      <c r="AA270" s="2">
        <f>IF(Z270="HERE",Y270,AA269+Graph!$G$1*1000)</f>
        <v>80705999.085714713</v>
      </c>
      <c r="AB270" s="2">
        <f t="shared" si="21"/>
        <v>420000</v>
      </c>
      <c r="AC270" s="2">
        <f t="shared" si="44"/>
        <v>62920507.611764081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200</v>
      </c>
      <c r="C271" s="7"/>
      <c r="D271" s="2" t="e">
        <f t="shared" si="12"/>
        <v>#N/A</v>
      </c>
      <c r="E271" s="2" t="e">
        <f t="shared" si="22"/>
        <v>#N/A</v>
      </c>
      <c r="F271" s="2">
        <v>1255021.6331332326</v>
      </c>
      <c r="G271" s="2">
        <f t="shared" si="47"/>
        <v>738938.14285714284</v>
      </c>
      <c r="H271" s="2">
        <f t="shared" si="45"/>
        <v>155287775.46890727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2827519.4285714286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1281326.5666266382</v>
      </c>
      <c r="Q271" s="2">
        <f t="shared" si="48"/>
        <v>750000</v>
      </c>
      <c r="R271" s="2">
        <f t="shared" si="46"/>
        <v>157985444.84033597</v>
      </c>
      <c r="S271" s="2">
        <f t="shared" si="17"/>
        <v>738938.14285713434</v>
      </c>
      <c r="T271" s="2">
        <f t="shared" si="18"/>
        <v>11061.857142857276</v>
      </c>
      <c r="U271" s="2">
        <f t="shared" si="19"/>
        <v>750000</v>
      </c>
      <c r="V271" s="2">
        <f t="shared" si="34"/>
        <v>93216971.468907163</v>
      </c>
      <c r="W271" s="2">
        <f t="shared" si="20"/>
        <v>738938.14285714924</v>
      </c>
      <c r="X271" s="2">
        <f t="shared" si="6"/>
        <v>11061.857142850757</v>
      </c>
      <c r="Y271" s="2">
        <f t="shared" si="43"/>
        <v>64768473.371428773</v>
      </c>
      <c r="Z271" s="2" t="str">
        <f t="shared" si="8"/>
        <v>MEEP</v>
      </c>
      <c r="AA271" s="2">
        <f>IF(Z271="HERE",Y271,AA270+Graph!$G$1*1000)</f>
        <v>81125999.085714713</v>
      </c>
      <c r="AB271" s="2">
        <f t="shared" si="21"/>
        <v>420000</v>
      </c>
      <c r="AC271" s="2">
        <f t="shared" si="44"/>
        <v>62920507.611764081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201</v>
      </c>
      <c r="C272" s="7"/>
      <c r="D272" s="2" t="e">
        <f t="shared" si="12"/>
        <v>#N/A</v>
      </c>
      <c r="E272" s="2" t="e">
        <f t="shared" si="22"/>
        <v>#N/A</v>
      </c>
      <c r="F272" s="2">
        <v>1259035.9493397176</v>
      </c>
      <c r="G272" s="2">
        <f t="shared" si="47"/>
        <v>738938.14285714284</v>
      </c>
      <c r="H272" s="2">
        <f t="shared" si="45"/>
        <v>156026713.6117644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2838581.2857142859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1285443.3433373272</v>
      </c>
      <c r="Q272" s="2">
        <f t="shared" si="48"/>
        <v>750000</v>
      </c>
      <c r="R272" s="2">
        <f t="shared" si="46"/>
        <v>158735444.84033597</v>
      </c>
      <c r="S272" s="2">
        <f t="shared" si="17"/>
        <v>738938.14285713434</v>
      </c>
      <c r="T272" s="2">
        <f t="shared" si="18"/>
        <v>11061.857142857276</v>
      </c>
      <c r="U272" s="2">
        <f t="shared" si="19"/>
        <v>750000</v>
      </c>
      <c r="V272" s="2">
        <f t="shared" si="34"/>
        <v>93955909.611764312</v>
      </c>
      <c r="W272" s="2">
        <f t="shared" si="20"/>
        <v>738938.14285714924</v>
      </c>
      <c r="X272" s="2">
        <f t="shared" si="6"/>
        <v>11061.857142850757</v>
      </c>
      <c r="Y272" s="2">
        <f t="shared" si="43"/>
        <v>64779535.228571624</v>
      </c>
      <c r="Z272" s="2" t="str">
        <f t="shared" si="8"/>
        <v>MEEP</v>
      </c>
      <c r="AA272" s="2">
        <f>IF(Z272="HERE",Y272,AA271+Graph!$G$1*1000)</f>
        <v>81545999.085714713</v>
      </c>
      <c r="AB272" s="2">
        <f t="shared" si="21"/>
        <v>420000</v>
      </c>
      <c r="AC272" s="2">
        <f t="shared" si="44"/>
        <v>62920507.611764081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202</v>
      </c>
      <c r="C273" s="7"/>
      <c r="D273" s="2" t="e">
        <f t="shared" si="12"/>
        <v>#N/A</v>
      </c>
      <c r="E273" s="2" t="e">
        <f t="shared" si="22"/>
        <v>#N/A</v>
      </c>
      <c r="F273" s="2">
        <v>1263050.2655462027</v>
      </c>
      <c r="G273" s="2">
        <f t="shared" si="47"/>
        <v>738938.14285714284</v>
      </c>
      <c r="H273" s="2">
        <f t="shared" si="45"/>
        <v>156765651.75462154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2849643.1428571432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1289560.1200480163</v>
      </c>
      <c r="Q273" s="2">
        <f t="shared" si="48"/>
        <v>750000</v>
      </c>
      <c r="R273" s="2">
        <f t="shared" si="46"/>
        <v>159485444.84033597</v>
      </c>
      <c r="S273" s="2">
        <f t="shared" si="17"/>
        <v>738938.14285713434</v>
      </c>
      <c r="T273" s="2">
        <f t="shared" si="18"/>
        <v>11061.857142857276</v>
      </c>
      <c r="U273" s="2">
        <f t="shared" si="19"/>
        <v>750000</v>
      </c>
      <c r="V273" s="2">
        <f t="shared" si="34"/>
        <v>94694847.754621461</v>
      </c>
      <c r="W273" s="2">
        <f t="shared" si="20"/>
        <v>738938.14285714924</v>
      </c>
      <c r="X273" s="2">
        <f t="shared" si="6"/>
        <v>11061.857142850757</v>
      </c>
      <c r="Y273" s="2">
        <f t="shared" si="43"/>
        <v>64790597.085714474</v>
      </c>
      <c r="Z273" s="2" t="str">
        <f t="shared" si="8"/>
        <v>MEEP</v>
      </c>
      <c r="AA273" s="2">
        <f>IF(Z273="HERE",Y273,AA272+Graph!$G$1*1000)</f>
        <v>81965999.085714713</v>
      </c>
      <c r="AB273" s="2">
        <f t="shared" si="21"/>
        <v>420000</v>
      </c>
      <c r="AC273" s="2">
        <f t="shared" si="44"/>
        <v>62920507.611764081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203</v>
      </c>
      <c r="C274" s="7"/>
      <c r="D274" s="2" t="e">
        <f t="shared" si="12"/>
        <v>#N/A</v>
      </c>
      <c r="E274" s="2" t="e">
        <f t="shared" si="22"/>
        <v>#N/A</v>
      </c>
      <c r="F274" s="2">
        <v>1267064.5817526877</v>
      </c>
      <c r="G274" s="2">
        <f t="shared" si="47"/>
        <v>738938.14285714284</v>
      </c>
      <c r="H274" s="2">
        <f t="shared" si="45"/>
        <v>157504589.89747867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2860705.0000000005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1293676.8967587054</v>
      </c>
      <c r="Q274" s="2">
        <f t="shared" si="48"/>
        <v>750000</v>
      </c>
      <c r="R274" s="2">
        <f t="shared" si="46"/>
        <v>160235444.84033597</v>
      </c>
      <c r="S274" s="2">
        <f t="shared" si="17"/>
        <v>738938.14285713434</v>
      </c>
      <c r="T274" s="2">
        <f t="shared" si="18"/>
        <v>11061.857142857276</v>
      </c>
      <c r="U274" s="2">
        <f t="shared" si="19"/>
        <v>750000</v>
      </c>
      <c r="V274" s="2">
        <f t="shared" si="34"/>
        <v>95433785.89747861</v>
      </c>
      <c r="W274" s="2">
        <f t="shared" si="20"/>
        <v>738938.14285714924</v>
      </c>
      <c r="X274" s="2">
        <f t="shared" si="6"/>
        <v>11061.857142850757</v>
      </c>
      <c r="Y274" s="2">
        <f t="shared" si="43"/>
        <v>64801658.942857325</v>
      </c>
      <c r="Z274" s="2" t="str">
        <f t="shared" si="8"/>
        <v>MEEP</v>
      </c>
      <c r="AA274" s="2">
        <f>IF(Z274="HERE",Y274,AA273+Graph!$G$1*1000)</f>
        <v>82385999.085714713</v>
      </c>
      <c r="AB274" s="2">
        <f t="shared" si="21"/>
        <v>420000</v>
      </c>
      <c r="AC274" s="2">
        <f t="shared" si="44"/>
        <v>62920507.611764081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204</v>
      </c>
      <c r="C275" s="7"/>
      <c r="D275" s="2" t="e">
        <f t="shared" si="12"/>
        <v>#N/A</v>
      </c>
      <c r="E275" s="2" t="e">
        <f t="shared" si="22"/>
        <v>#N/A</v>
      </c>
      <c r="F275" s="2">
        <v>1271078.8979591727</v>
      </c>
      <c r="G275" s="2">
        <f t="shared" si="47"/>
        <v>738938.14285714284</v>
      </c>
      <c r="H275" s="2">
        <f t="shared" si="45"/>
        <v>158243528.0403358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2871766.8571428577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1297793.6734693944</v>
      </c>
      <c r="Q275" s="2">
        <f t="shared" si="48"/>
        <v>750000</v>
      </c>
      <c r="R275" s="2">
        <f t="shared" si="46"/>
        <v>160985444.84033597</v>
      </c>
      <c r="S275" s="2">
        <f t="shared" si="17"/>
        <v>738938.14285713434</v>
      </c>
      <c r="T275" s="2">
        <f t="shared" si="18"/>
        <v>11061.857142857276</v>
      </c>
      <c r="U275" s="2">
        <f t="shared" si="19"/>
        <v>750000</v>
      </c>
      <c r="V275" s="2">
        <f t="shared" si="34"/>
        <v>96172724.04033576</v>
      </c>
      <c r="W275" s="2">
        <f t="shared" si="20"/>
        <v>738938.14285714924</v>
      </c>
      <c r="X275" s="2">
        <f t="shared" si="6"/>
        <v>11061.857142850757</v>
      </c>
      <c r="Y275" s="2">
        <f t="shared" si="43"/>
        <v>64812720.800000176</v>
      </c>
      <c r="Z275" s="2" t="str">
        <f t="shared" si="8"/>
        <v>MEEP</v>
      </c>
      <c r="AA275" s="2">
        <f>IF(Z275="HERE",Y275,AA274+Graph!$G$1*1000)</f>
        <v>82805999.085714713</v>
      </c>
      <c r="AB275" s="2">
        <f t="shared" si="21"/>
        <v>420000</v>
      </c>
      <c r="AC275" s="2">
        <f t="shared" si="44"/>
        <v>62920507.611764081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205</v>
      </c>
      <c r="C276" s="7"/>
      <c r="D276" s="2" t="e">
        <f t="shared" si="12"/>
        <v>#N/A</v>
      </c>
      <c r="E276" s="2" t="e">
        <f t="shared" si="22"/>
        <v>#N/A</v>
      </c>
      <c r="F276" s="2">
        <v>1275093.2141656578</v>
      </c>
      <c r="G276" s="2">
        <f t="shared" si="47"/>
        <v>738938.14285714284</v>
      </c>
      <c r="H276" s="2">
        <f t="shared" si="45"/>
        <v>158982466.18319294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2882828.714285715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1301910.4501800835</v>
      </c>
      <c r="Q276" s="2">
        <f t="shared" si="48"/>
        <v>750000</v>
      </c>
      <c r="R276" s="2">
        <f t="shared" si="46"/>
        <v>161735444.84033597</v>
      </c>
      <c r="S276" s="2">
        <f t="shared" si="17"/>
        <v>738938.14285713434</v>
      </c>
      <c r="T276" s="2">
        <f t="shared" si="18"/>
        <v>11061.857142857276</v>
      </c>
      <c r="U276" s="2">
        <f t="shared" si="19"/>
        <v>750000</v>
      </c>
      <c r="V276" s="2">
        <f t="shared" si="34"/>
        <v>96911662.183192909</v>
      </c>
      <c r="W276" s="2">
        <f t="shared" si="20"/>
        <v>738938.14285714924</v>
      </c>
      <c r="X276" s="2">
        <f t="shared" si="6"/>
        <v>11061.857142850757</v>
      </c>
      <c r="Y276" s="2">
        <f t="shared" si="43"/>
        <v>64823782.657143027</v>
      </c>
      <c r="Z276" s="2" t="str">
        <f t="shared" si="8"/>
        <v>MEEP</v>
      </c>
      <c r="AA276" s="2">
        <f>IF(Z276="HERE",Y276,AA275+Graph!$G$1*1000)</f>
        <v>83225999.085714713</v>
      </c>
      <c r="AB276" s="2">
        <f t="shared" si="21"/>
        <v>420000</v>
      </c>
      <c r="AC276" s="2">
        <f t="shared" si="44"/>
        <v>62920507.611764081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206</v>
      </c>
      <c r="C277" s="7"/>
      <c r="D277" s="2" t="e">
        <f t="shared" si="12"/>
        <v>#N/A</v>
      </c>
      <c r="E277" s="2" t="e">
        <f t="shared" si="22"/>
        <v>#N/A</v>
      </c>
      <c r="F277" s="2">
        <v>1279107.5303721428</v>
      </c>
      <c r="G277" s="2">
        <f t="shared" si="47"/>
        <v>738938.14285714284</v>
      </c>
      <c r="H277" s="2">
        <f t="shared" si="45"/>
        <v>159721404.32605007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2893890.5714285723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1306027.2268907428</v>
      </c>
      <c r="Q277" s="2">
        <f t="shared" si="48"/>
        <v>750000</v>
      </c>
      <c r="R277" s="2">
        <f t="shared" si="46"/>
        <v>162485444.84033597</v>
      </c>
      <c r="S277" s="2">
        <f t="shared" si="17"/>
        <v>738938.14285713434</v>
      </c>
      <c r="T277" s="2">
        <f t="shared" si="18"/>
        <v>11061.857142857276</v>
      </c>
      <c r="U277" s="2">
        <f t="shared" si="19"/>
        <v>750000</v>
      </c>
      <c r="V277" s="2">
        <f t="shared" si="34"/>
        <v>97650600.326050058</v>
      </c>
      <c r="W277" s="2">
        <f t="shared" si="20"/>
        <v>738938.14285714924</v>
      </c>
      <c r="X277" s="2">
        <f t="shared" si="6"/>
        <v>11061.857142850757</v>
      </c>
      <c r="Y277" s="2">
        <f t="shared" si="43"/>
        <v>64834844.514285877</v>
      </c>
      <c r="Z277" s="2" t="str">
        <f t="shared" si="8"/>
        <v>MEEP</v>
      </c>
      <c r="AA277" s="2">
        <f>IF(Z277="HERE",Y277,AA276+Graph!$G$1*1000)</f>
        <v>83645999.085714713</v>
      </c>
      <c r="AB277" s="2">
        <f t="shared" si="21"/>
        <v>420000</v>
      </c>
      <c r="AC277" s="2">
        <f t="shared" si="44"/>
        <v>62920507.611764081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207</v>
      </c>
      <c r="C278" s="7"/>
      <c r="D278" s="2" t="e">
        <f t="shared" si="12"/>
        <v>#N/A</v>
      </c>
      <c r="E278" s="2" t="e">
        <f t="shared" si="22"/>
        <v>#N/A</v>
      </c>
      <c r="F278" s="2">
        <v>1283121.8465786278</v>
      </c>
      <c r="G278" s="2">
        <f t="shared" si="47"/>
        <v>738938.14285714284</v>
      </c>
      <c r="H278" s="2">
        <f t="shared" si="45"/>
        <v>160460342.46890721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2904952.4285714296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1310144.0036014318</v>
      </c>
      <c r="Q278" s="2">
        <f t="shared" si="48"/>
        <v>750000</v>
      </c>
      <c r="R278" s="2">
        <f t="shared" si="46"/>
        <v>163235444.84033597</v>
      </c>
      <c r="S278" s="2">
        <f t="shared" si="17"/>
        <v>738938.14285713434</v>
      </c>
      <c r="T278" s="2">
        <f t="shared" si="18"/>
        <v>11061.857142857276</v>
      </c>
      <c r="U278" s="2">
        <f t="shared" si="19"/>
        <v>750000</v>
      </c>
      <c r="V278" s="2">
        <f t="shared" si="34"/>
        <v>98389538.468907207</v>
      </c>
      <c r="W278" s="2">
        <f t="shared" si="20"/>
        <v>738938.14285714924</v>
      </c>
      <c r="X278" s="2">
        <f t="shared" si="6"/>
        <v>11061.857142850757</v>
      </c>
      <c r="Y278" s="2">
        <f t="shared" si="43"/>
        <v>64845906.371428728</v>
      </c>
      <c r="Z278" s="2" t="str">
        <f t="shared" si="8"/>
        <v>MEEP</v>
      </c>
      <c r="AA278" s="2">
        <f>IF(Z278="HERE",Y278,AA277+Graph!$G$1*1000)</f>
        <v>84065999.085714713</v>
      </c>
      <c r="AB278" s="2">
        <f t="shared" si="21"/>
        <v>420000</v>
      </c>
      <c r="AC278" s="2">
        <f t="shared" si="44"/>
        <v>62920507.611764081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208</v>
      </c>
      <c r="C279" s="7"/>
      <c r="D279" s="2" t="e">
        <f t="shared" si="12"/>
        <v>#N/A</v>
      </c>
      <c r="E279" s="2" t="e">
        <f t="shared" si="22"/>
        <v>#N/A</v>
      </c>
      <c r="F279" s="2">
        <v>1287136.1627851129</v>
      </c>
      <c r="G279" s="2">
        <f t="shared" si="47"/>
        <v>738938.14285714284</v>
      </c>
      <c r="H279" s="2">
        <f t="shared" si="45"/>
        <v>161199280.61176434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2916014.2857142868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1314260.7803121209</v>
      </c>
      <c r="Q279" s="2">
        <f t="shared" si="48"/>
        <v>750000</v>
      </c>
      <c r="R279" s="2">
        <f t="shared" si="46"/>
        <v>163985444.84033597</v>
      </c>
      <c r="S279" s="2">
        <f t="shared" si="17"/>
        <v>738938.14285713434</v>
      </c>
      <c r="T279" s="2">
        <f t="shared" si="18"/>
        <v>11061.857142857276</v>
      </c>
      <c r="U279" s="2">
        <f t="shared" si="19"/>
        <v>750000</v>
      </c>
      <c r="V279" s="2">
        <f t="shared" si="34"/>
        <v>99128476.611764356</v>
      </c>
      <c r="W279" s="2">
        <f t="shared" si="20"/>
        <v>738938.14285714924</v>
      </c>
      <c r="X279" s="2">
        <f t="shared" si="6"/>
        <v>11061.857142850757</v>
      </c>
      <c r="Y279" s="2">
        <f t="shared" si="43"/>
        <v>64856968.228571579</v>
      </c>
      <c r="Z279" s="2" t="str">
        <f t="shared" si="8"/>
        <v>MEEP</v>
      </c>
      <c r="AA279" s="2">
        <f>IF(Z279="HERE",Y279,AA278+Graph!$G$1*1000)</f>
        <v>84485999.085714713</v>
      </c>
      <c r="AB279" s="2">
        <f t="shared" si="21"/>
        <v>420000</v>
      </c>
      <c r="AC279" s="2">
        <f t="shared" si="44"/>
        <v>62920507.611764081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209</v>
      </c>
      <c r="C280" s="7"/>
      <c r="D280" s="2" t="e">
        <f t="shared" si="12"/>
        <v>#N/A</v>
      </c>
      <c r="E280" s="2" t="e">
        <f t="shared" si="22"/>
        <v>#N/A</v>
      </c>
      <c r="F280" s="2">
        <v>1291150.4789915979</v>
      </c>
      <c r="G280" s="2">
        <f t="shared" si="47"/>
        <v>738938.14285714284</v>
      </c>
      <c r="H280" s="2">
        <f t="shared" si="45"/>
        <v>161938218.75462148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2927076.1428571441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1318377.55702281</v>
      </c>
      <c r="Q280" s="2">
        <f t="shared" si="48"/>
        <v>750000</v>
      </c>
      <c r="R280" s="2">
        <f t="shared" si="46"/>
        <v>164735444.84033597</v>
      </c>
      <c r="S280" s="2">
        <f t="shared" si="17"/>
        <v>738938.14285713434</v>
      </c>
      <c r="T280" s="2">
        <f t="shared" si="18"/>
        <v>11061.857142857276</v>
      </c>
      <c r="U280" s="2">
        <f t="shared" si="19"/>
        <v>750000</v>
      </c>
      <c r="V280" s="2">
        <f t="shared" si="34"/>
        <v>99867414.754621506</v>
      </c>
      <c r="W280" s="2">
        <f t="shared" si="20"/>
        <v>738938.14285714924</v>
      </c>
      <c r="X280" s="2">
        <f t="shared" si="6"/>
        <v>11061.857142850757</v>
      </c>
      <c r="Y280" s="2">
        <f t="shared" si="43"/>
        <v>64868030.08571443</v>
      </c>
      <c r="Z280" s="2" t="str">
        <f t="shared" si="8"/>
        <v>MEEP</v>
      </c>
      <c r="AA280" s="2">
        <f>IF(Z280="HERE",Y280,AA279+Graph!$G$1*1000)</f>
        <v>84905999.085714713</v>
      </c>
      <c r="AB280" s="2">
        <f t="shared" si="21"/>
        <v>420000</v>
      </c>
      <c r="AC280" s="2">
        <f t="shared" si="44"/>
        <v>62920507.611764081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210</v>
      </c>
      <c r="C281" s="7"/>
      <c r="D281" s="2" t="e">
        <f t="shared" si="12"/>
        <v>#N/A</v>
      </c>
      <c r="E281" s="2" t="e">
        <f t="shared" si="22"/>
        <v>#N/A</v>
      </c>
      <c r="F281" s="2">
        <v>1295164.7951980829</v>
      </c>
      <c r="G281" s="2">
        <f t="shared" si="47"/>
        <v>738938.14285714284</v>
      </c>
      <c r="H281" s="2">
        <f t="shared" si="45"/>
        <v>162677156.89747861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2938138.0000000014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1322494.3337334991</v>
      </c>
      <c r="Q281" s="2">
        <f t="shared" si="48"/>
        <v>750000</v>
      </c>
      <c r="R281" s="2">
        <f t="shared" si="46"/>
        <v>165485444.84033597</v>
      </c>
      <c r="S281" s="2">
        <f t="shared" si="17"/>
        <v>738938.14285713434</v>
      </c>
      <c r="T281" s="2">
        <f t="shared" si="18"/>
        <v>11061.857142857276</v>
      </c>
      <c r="U281" s="2">
        <f t="shared" si="19"/>
        <v>750000</v>
      </c>
      <c r="V281" s="2">
        <f t="shared" si="34"/>
        <v>100606352.89747865</v>
      </c>
      <c r="W281" s="2">
        <f t="shared" si="20"/>
        <v>738938.14285714924</v>
      </c>
      <c r="X281" s="2">
        <f t="shared" si="6"/>
        <v>11061.857142850757</v>
      </c>
      <c r="Y281" s="2">
        <f t="shared" si="43"/>
        <v>64879091.94285728</v>
      </c>
      <c r="Z281" s="2" t="str">
        <f t="shared" si="8"/>
        <v>MEEP</v>
      </c>
      <c r="AA281" s="2">
        <f>IF(Z281="HERE",Y281,AA280+Graph!$G$1*1000)</f>
        <v>85325999.085714713</v>
      </c>
      <c r="AB281" s="2">
        <f t="shared" si="21"/>
        <v>420000</v>
      </c>
      <c r="AC281" s="2">
        <f t="shared" si="44"/>
        <v>62920507.611764081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211</v>
      </c>
      <c r="C282" s="7"/>
      <c r="D282" s="2" t="e">
        <f t="shared" si="12"/>
        <v>#N/A</v>
      </c>
      <c r="E282" s="2" t="e">
        <f t="shared" si="22"/>
        <v>#N/A</v>
      </c>
      <c r="F282" s="2">
        <v>1299179.111404568</v>
      </c>
      <c r="G282" s="2">
        <f t="shared" si="47"/>
        <v>738938.14285714284</v>
      </c>
      <c r="H282" s="2">
        <f t="shared" si="45"/>
        <v>163416095.04033574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2949199.8571428587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1326611.1104441881</v>
      </c>
      <c r="Q282" s="2">
        <f t="shared" si="48"/>
        <v>750000</v>
      </c>
      <c r="R282" s="2">
        <f t="shared" si="46"/>
        <v>166235444.84033597</v>
      </c>
      <c r="S282" s="2">
        <f t="shared" si="17"/>
        <v>738938.14285713434</v>
      </c>
      <c r="T282" s="2">
        <f t="shared" si="18"/>
        <v>11061.857142857276</v>
      </c>
      <c r="U282" s="2">
        <f t="shared" si="19"/>
        <v>750000</v>
      </c>
      <c r="V282" s="2">
        <f t="shared" si="34"/>
        <v>101345291.0403358</v>
      </c>
      <c r="W282" s="2">
        <f t="shared" si="20"/>
        <v>738938.14285714924</v>
      </c>
      <c r="X282" s="2">
        <f t="shared" si="6"/>
        <v>11061.857142850757</v>
      </c>
      <c r="Y282" s="2">
        <f t="shared" si="43"/>
        <v>64890153.800000131</v>
      </c>
      <c r="Z282" s="2" t="str">
        <f t="shared" si="8"/>
        <v>MEEP</v>
      </c>
      <c r="AA282" s="2">
        <f>IF(Z282="HERE",Y282,AA281+Graph!$G$1*1000)</f>
        <v>85745999.085714713</v>
      </c>
      <c r="AB282" s="2">
        <f t="shared" si="21"/>
        <v>420000</v>
      </c>
      <c r="AC282" s="2">
        <f t="shared" si="44"/>
        <v>62920507.611764081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212</v>
      </c>
      <c r="C283" s="7"/>
      <c r="D283" s="2" t="e">
        <f t="shared" si="12"/>
        <v>#N/A</v>
      </c>
      <c r="E283" s="2" t="e">
        <f t="shared" si="22"/>
        <v>#N/A</v>
      </c>
      <c r="F283" s="2">
        <v>1303193.4276110232</v>
      </c>
      <c r="G283" s="2">
        <f t="shared" si="47"/>
        <v>738938.14285714284</v>
      </c>
      <c r="H283" s="2">
        <f t="shared" si="45"/>
        <v>164155033.18319288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2960261.7142857159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1330727.8871548474</v>
      </c>
      <c r="Q283" s="2">
        <f t="shared" si="48"/>
        <v>750000</v>
      </c>
      <c r="R283" s="2">
        <f t="shared" si="46"/>
        <v>166985444.84033597</v>
      </c>
      <c r="S283" s="2">
        <f t="shared" si="17"/>
        <v>738938.14285713434</v>
      </c>
      <c r="T283" s="2">
        <f t="shared" si="18"/>
        <v>11061.857142857276</v>
      </c>
      <c r="U283" s="2">
        <f t="shared" si="19"/>
        <v>750000</v>
      </c>
      <c r="V283" s="2">
        <f t="shared" si="34"/>
        <v>102084229.18319295</v>
      </c>
      <c r="W283" s="2">
        <f t="shared" si="20"/>
        <v>738938.14285714924</v>
      </c>
      <c r="X283" s="2">
        <f t="shared" si="6"/>
        <v>11061.857142850757</v>
      </c>
      <c r="Y283" s="2">
        <f t="shared" si="43"/>
        <v>64901215.657142982</v>
      </c>
      <c r="Z283" s="2" t="str">
        <f t="shared" si="8"/>
        <v>MEEP</v>
      </c>
      <c r="AA283" s="2">
        <f>IF(Z283="HERE",Y283,AA282+Graph!$G$1*1000)</f>
        <v>86165999.085714713</v>
      </c>
      <c r="AB283" s="2">
        <f t="shared" si="21"/>
        <v>420000</v>
      </c>
      <c r="AC283" s="2">
        <f t="shared" si="44"/>
        <v>62920507.611764081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213</v>
      </c>
      <c r="C284" s="7"/>
      <c r="D284" s="2" t="e">
        <f t="shared" si="12"/>
        <v>#N/A</v>
      </c>
      <c r="E284" s="2" t="e">
        <f t="shared" si="22"/>
        <v>#N/A</v>
      </c>
      <c r="F284" s="2">
        <v>1307207.7438175082</v>
      </c>
      <c r="G284" s="2">
        <f t="shared" si="47"/>
        <v>738938.14285714284</v>
      </c>
      <c r="H284" s="2">
        <f t="shared" si="45"/>
        <v>164893971.32605001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2971323.5714285732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1334844.6638655365</v>
      </c>
      <c r="Q284" s="2">
        <f t="shared" si="48"/>
        <v>750000</v>
      </c>
      <c r="R284" s="2">
        <f t="shared" si="46"/>
        <v>167735444.84033597</v>
      </c>
      <c r="S284" s="2">
        <f t="shared" si="17"/>
        <v>738938.14285713434</v>
      </c>
      <c r="T284" s="2">
        <f t="shared" si="18"/>
        <v>11061.857142857276</v>
      </c>
      <c r="U284" s="2">
        <f t="shared" si="19"/>
        <v>750000</v>
      </c>
      <c r="V284" s="2">
        <f t="shared" si="34"/>
        <v>102823167.3260501</v>
      </c>
      <c r="W284" s="2">
        <f t="shared" si="20"/>
        <v>738938.14285714924</v>
      </c>
      <c r="X284" s="2">
        <f t="shared" si="6"/>
        <v>11061.857142850757</v>
      </c>
      <c r="Y284" s="2">
        <f t="shared" si="43"/>
        <v>64912277.514285833</v>
      </c>
      <c r="Z284" s="2" t="str">
        <f t="shared" si="8"/>
        <v>MEEP</v>
      </c>
      <c r="AA284" s="2">
        <f>IF(Z284="HERE",Y284,AA283+Graph!$G$1*1000)</f>
        <v>86585999.085714713</v>
      </c>
      <c r="AB284" s="2">
        <f t="shared" si="21"/>
        <v>420000</v>
      </c>
      <c r="AC284" s="2">
        <f t="shared" si="44"/>
        <v>62920507.611764081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214</v>
      </c>
      <c r="C285" s="7"/>
      <c r="D285" s="2" t="e">
        <f t="shared" si="12"/>
        <v>#N/A</v>
      </c>
      <c r="E285" s="2" t="e">
        <f t="shared" si="22"/>
        <v>#N/A</v>
      </c>
      <c r="F285" s="2">
        <v>1311222.0600239933</v>
      </c>
      <c r="G285" s="2">
        <f t="shared" si="47"/>
        <v>738938.14285714284</v>
      </c>
      <c r="H285" s="2">
        <f t="shared" si="45"/>
        <v>165632909.46890715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2982385.4285714305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1338961.4405762255</v>
      </c>
      <c r="Q285" s="2">
        <f t="shared" si="48"/>
        <v>750000</v>
      </c>
      <c r="R285" s="2">
        <f t="shared" si="46"/>
        <v>168485444.84033597</v>
      </c>
      <c r="S285" s="2">
        <f t="shared" si="17"/>
        <v>738938.14285713434</v>
      </c>
      <c r="T285" s="2">
        <f t="shared" si="18"/>
        <v>11061.857142857276</v>
      </c>
      <c r="U285" s="2">
        <f t="shared" si="19"/>
        <v>750000</v>
      </c>
      <c r="V285" s="2">
        <f t="shared" si="34"/>
        <v>103562105.46890725</v>
      </c>
      <c r="W285" s="2">
        <f t="shared" si="20"/>
        <v>738938.14285714924</v>
      </c>
      <c r="X285" s="2">
        <f t="shared" si="6"/>
        <v>11061.857142850757</v>
      </c>
      <c r="Y285" s="2">
        <f t="shared" si="43"/>
        <v>64923339.371428683</v>
      </c>
      <c r="Z285" s="2" t="str">
        <f t="shared" si="8"/>
        <v>MEEP</v>
      </c>
      <c r="AA285" s="2">
        <f>IF(Z285="HERE",Y285,AA284+Graph!$G$1*1000)</f>
        <v>87005999.085714713</v>
      </c>
      <c r="AB285" s="2">
        <f t="shared" si="21"/>
        <v>420000</v>
      </c>
      <c r="AC285" s="2">
        <f t="shared" si="44"/>
        <v>62920507.611764081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215</v>
      </c>
      <c r="C286" s="7"/>
      <c r="D286" s="2" t="e">
        <f t="shared" si="12"/>
        <v>#N/A</v>
      </c>
      <c r="E286" s="2" t="e">
        <f t="shared" si="22"/>
        <v>#N/A</v>
      </c>
      <c r="F286" s="2">
        <v>1315236.3762304783</v>
      </c>
      <c r="G286" s="2">
        <f t="shared" si="47"/>
        <v>738938.14285714284</v>
      </c>
      <c r="H286" s="2">
        <f t="shared" si="45"/>
        <v>166371847.61176428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2993447.2857142878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1343078.2172869146</v>
      </c>
      <c r="Q286" s="2">
        <f t="shared" si="48"/>
        <v>750000</v>
      </c>
      <c r="R286" s="2">
        <f t="shared" si="46"/>
        <v>169235444.84033597</v>
      </c>
      <c r="S286" s="2">
        <f t="shared" si="17"/>
        <v>738938.14285713434</v>
      </c>
      <c r="T286" s="2">
        <f t="shared" si="18"/>
        <v>11061.857142857276</v>
      </c>
      <c r="U286" s="2">
        <f t="shared" si="19"/>
        <v>750000</v>
      </c>
      <c r="V286" s="2">
        <f t="shared" si="34"/>
        <v>104301043.6117644</v>
      </c>
      <c r="W286" s="2">
        <f t="shared" si="20"/>
        <v>738938.14285714924</v>
      </c>
      <c r="X286" s="2">
        <f t="shared" ref="X286:X385" si="51">SUM(U286-W286)</f>
        <v>11061.857142850757</v>
      </c>
      <c r="Y286" s="2">
        <f t="shared" si="43"/>
        <v>64934401.228571534</v>
      </c>
      <c r="Z286" s="2" t="str">
        <f t="shared" ref="Z286:Z385" si="52">IF(V286&lt;Y286,"HERE","MEEP")</f>
        <v>MEEP</v>
      </c>
      <c r="AA286" s="2">
        <f>IF(Z286="HERE",Y286,AA285+Graph!$G$1*1000)</f>
        <v>87425999.085714713</v>
      </c>
      <c r="AB286" s="2">
        <f t="shared" si="21"/>
        <v>420000</v>
      </c>
      <c r="AC286" s="2">
        <f t="shared" si="44"/>
        <v>62920507.611764081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216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1319250.6924369633</v>
      </c>
      <c r="G287" s="2">
        <f t="shared" si="47"/>
        <v>738938.14285714284</v>
      </c>
      <c r="H287" s="2">
        <f t="shared" si="45"/>
        <v>167110785.75462142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3004509.1428571451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1347194.9939976037</v>
      </c>
      <c r="Q287" s="2">
        <f t="shared" si="48"/>
        <v>750000</v>
      </c>
      <c r="R287" s="2">
        <f t="shared" si="46"/>
        <v>169985444.84033597</v>
      </c>
      <c r="S287" s="2">
        <f t="shared" ref="S287:S385" si="58">SUM(H287-H286)</f>
        <v>738938.14285713434</v>
      </c>
      <c r="T287" s="2">
        <f t="shared" ref="T287:T385" si="59">SUM(L287-L286)</f>
        <v>11061.857142857276</v>
      </c>
      <c r="U287" s="2">
        <f t="shared" ref="U287:U385" si="60">SUM(R287-R286)</f>
        <v>750000</v>
      </c>
      <c r="V287" s="2">
        <f t="shared" si="34"/>
        <v>105039981.75462155</v>
      </c>
      <c r="W287" s="2">
        <f t="shared" ref="W287:W385" si="61">SUM(V287-V286)</f>
        <v>738938.14285714924</v>
      </c>
      <c r="X287" s="2">
        <f t="shared" si="51"/>
        <v>11061.857142850757</v>
      </c>
      <c r="Y287" s="2">
        <f t="shared" ref="Y287:Y350" si="62">IF(COUNT($C288)=0,IF(COUNT($C287)=1,C287,SUM(Y286+X287)),C287)</f>
        <v>64945463.085714385</v>
      </c>
      <c r="Z287" s="2" t="str">
        <f t="shared" si="52"/>
        <v>MEEP</v>
      </c>
      <c r="AA287" s="2">
        <f>IF(Z287="HERE",Y287,AA286+Graph!$G$1*1000)</f>
        <v>87845999.085714713</v>
      </c>
      <c r="AB287" s="2">
        <f t="shared" ref="AB287:AB385" si="63">SUM(AA287-AA286)</f>
        <v>420000</v>
      </c>
      <c r="AC287" s="2">
        <f t="shared" ref="AC287:AC350" si="64">IF(Z288="HERE",V287,AC286)</f>
        <v>62920507.611764081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217</v>
      </c>
      <c r="C288" s="7"/>
      <c r="D288" s="2" t="e">
        <f t="shared" si="55"/>
        <v>#N/A</v>
      </c>
      <c r="E288" s="2" t="e">
        <f t="shared" si="22"/>
        <v>#N/A</v>
      </c>
      <c r="F288" s="2">
        <v>1323265.0086434484</v>
      </c>
      <c r="G288" s="2">
        <f t="shared" si="47"/>
        <v>738938.14285714284</v>
      </c>
      <c r="H288" s="2">
        <f t="shared" ref="H288:H351" si="65">IF(COUNT($C289)=0,IF(COUNT($C288)=1,C288,SUM(H287+G288)),C288)</f>
        <v>167849723.89747855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3015571.0000000023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1351311.7707082927</v>
      </c>
      <c r="Q288" s="2">
        <f t="shared" si="48"/>
        <v>750000</v>
      </c>
      <c r="R288" s="2">
        <f t="shared" ref="R288:R351" si="66">IF(COUNT($C289)=0,IF(COUNT($C288)=1,M288,SUM(R287+Q288)),M288)</f>
        <v>170735444.84033597</v>
      </c>
      <c r="S288" s="2">
        <f t="shared" si="58"/>
        <v>738938.14285713434</v>
      </c>
      <c r="T288" s="2">
        <f t="shared" si="59"/>
        <v>11061.857142857276</v>
      </c>
      <c r="U288" s="2">
        <f t="shared" si="60"/>
        <v>750000</v>
      </c>
      <c r="V288" s="2">
        <f t="shared" si="34"/>
        <v>105778919.8974787</v>
      </c>
      <c r="W288" s="2">
        <f t="shared" si="61"/>
        <v>738938.14285714924</v>
      </c>
      <c r="X288" s="2">
        <f t="shared" si="51"/>
        <v>11061.857142850757</v>
      </c>
      <c r="Y288" s="2">
        <f t="shared" si="62"/>
        <v>64956524.942857236</v>
      </c>
      <c r="Z288" s="2" t="str">
        <f t="shared" si="52"/>
        <v>MEEP</v>
      </c>
      <c r="AA288" s="2">
        <f>IF(Z288="HERE",Y288,AA287+Graph!$G$1*1000)</f>
        <v>88265999.085714713</v>
      </c>
      <c r="AB288" s="2">
        <f t="shared" si="63"/>
        <v>420000</v>
      </c>
      <c r="AC288" s="2">
        <f t="shared" si="64"/>
        <v>62920507.611764081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218</v>
      </c>
      <c r="C289" s="7"/>
      <c r="D289" s="2" t="e">
        <f t="shared" si="55"/>
        <v>#N/A</v>
      </c>
      <c r="E289" s="2" t="e">
        <f t="shared" si="22"/>
        <v>#N/A</v>
      </c>
      <c r="F289" s="2">
        <v>1327279.3248499334</v>
      </c>
      <c r="G289" s="2">
        <f t="shared" si="47"/>
        <v>738938.14285714284</v>
      </c>
      <c r="H289" s="2">
        <f t="shared" si="65"/>
        <v>168588662.04033569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3026632.8571428596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1355428.547418952</v>
      </c>
      <c r="Q289" s="2">
        <f t="shared" si="48"/>
        <v>750000</v>
      </c>
      <c r="R289" s="2">
        <f t="shared" si="66"/>
        <v>171485444.84033597</v>
      </c>
      <c r="S289" s="2">
        <f t="shared" si="58"/>
        <v>738938.14285713434</v>
      </c>
      <c r="T289" s="2">
        <f t="shared" si="59"/>
        <v>11061.857142857276</v>
      </c>
      <c r="U289" s="2">
        <f t="shared" si="60"/>
        <v>750000</v>
      </c>
      <c r="V289" s="2">
        <f t="shared" si="34"/>
        <v>106517858.04033585</v>
      </c>
      <c r="W289" s="2">
        <f t="shared" si="61"/>
        <v>738938.14285714924</v>
      </c>
      <c r="X289" s="2">
        <f t="shared" si="51"/>
        <v>11061.857142850757</v>
      </c>
      <c r="Y289" s="2">
        <f t="shared" si="62"/>
        <v>64967586.800000086</v>
      </c>
      <c r="Z289" s="2" t="str">
        <f t="shared" si="52"/>
        <v>MEEP</v>
      </c>
      <c r="AA289" s="2">
        <f>IF(Z289="HERE",Y289,AA288+Graph!$G$1*1000)</f>
        <v>88685999.085714713</v>
      </c>
      <c r="AB289" s="2">
        <f t="shared" si="63"/>
        <v>420000</v>
      </c>
      <c r="AC289" s="2">
        <f t="shared" si="64"/>
        <v>62920507.611764081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219</v>
      </c>
      <c r="C290" s="7"/>
      <c r="D290" s="2" t="e">
        <f t="shared" si="55"/>
        <v>#N/A</v>
      </c>
      <c r="E290" s="2" t="e">
        <f t="shared" si="22"/>
        <v>#N/A</v>
      </c>
      <c r="F290" s="2">
        <v>1331293.6410564184</v>
      </c>
      <c r="G290" s="2">
        <f t="shared" si="47"/>
        <v>738938.14285714284</v>
      </c>
      <c r="H290" s="2">
        <f t="shared" si="65"/>
        <v>169327600.18319282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3037694.7142857169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1359545.3241296411</v>
      </c>
      <c r="Q290" s="2">
        <f t="shared" si="48"/>
        <v>750000</v>
      </c>
      <c r="R290" s="2">
        <f t="shared" si="66"/>
        <v>172235444.84033597</v>
      </c>
      <c r="S290" s="2">
        <f t="shared" si="58"/>
        <v>738938.14285713434</v>
      </c>
      <c r="T290" s="2">
        <f t="shared" si="59"/>
        <v>11061.857142857276</v>
      </c>
      <c r="U290" s="2">
        <f t="shared" si="60"/>
        <v>750000</v>
      </c>
      <c r="V290" s="2">
        <f t="shared" si="34"/>
        <v>107256796.183193</v>
      </c>
      <c r="W290" s="2">
        <f t="shared" si="61"/>
        <v>738938.14285714924</v>
      </c>
      <c r="X290" s="2">
        <f t="shared" si="51"/>
        <v>11061.857142850757</v>
      </c>
      <c r="Y290" s="2">
        <f t="shared" si="62"/>
        <v>64978648.657142937</v>
      </c>
      <c r="Z290" s="2" t="str">
        <f t="shared" si="52"/>
        <v>MEEP</v>
      </c>
      <c r="AA290" s="2">
        <f>IF(Z290="HERE",Y290,AA289+Graph!$G$1*1000)</f>
        <v>89105999.085714713</v>
      </c>
      <c r="AB290" s="2">
        <f t="shared" si="63"/>
        <v>420000</v>
      </c>
      <c r="AC290" s="2">
        <f t="shared" si="64"/>
        <v>62920507.611764081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220</v>
      </c>
      <c r="C291" s="7"/>
      <c r="D291" s="2" t="e">
        <f t="shared" si="55"/>
        <v>#N/A</v>
      </c>
      <c r="E291" s="2" t="e">
        <f t="shared" si="22"/>
        <v>#N/A</v>
      </c>
      <c r="F291" s="2">
        <v>1335307.9572629035</v>
      </c>
      <c r="G291" s="2">
        <f t="shared" si="47"/>
        <v>738938.14285714284</v>
      </c>
      <c r="H291" s="2">
        <f t="shared" si="65"/>
        <v>170066538.32604995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3048756.5714285742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1363662.1008403301</v>
      </c>
      <c r="Q291" s="2">
        <f t="shared" si="48"/>
        <v>750000</v>
      </c>
      <c r="R291" s="2">
        <f t="shared" si="66"/>
        <v>172985444.84033597</v>
      </c>
      <c r="S291" s="2">
        <f t="shared" si="58"/>
        <v>738938.14285713434</v>
      </c>
      <c r="T291" s="2">
        <f t="shared" si="59"/>
        <v>11061.857142857276</v>
      </c>
      <c r="U291" s="2">
        <f t="shared" si="60"/>
        <v>750000</v>
      </c>
      <c r="V291" s="2">
        <f t="shared" si="34"/>
        <v>107995734.32605015</v>
      </c>
      <c r="W291" s="2">
        <f t="shared" si="61"/>
        <v>738938.14285714924</v>
      </c>
      <c r="X291" s="2">
        <f t="shared" si="51"/>
        <v>11061.857142850757</v>
      </c>
      <c r="Y291" s="2">
        <f t="shared" si="62"/>
        <v>64989710.514285788</v>
      </c>
      <c r="Z291" s="2" t="str">
        <f t="shared" si="52"/>
        <v>MEEP</v>
      </c>
      <c r="AA291" s="2">
        <f>IF(Z291="HERE",Y291,AA290+Graph!$G$1*1000)</f>
        <v>89525999.085714713</v>
      </c>
      <c r="AB291" s="2">
        <f t="shared" si="63"/>
        <v>420000</v>
      </c>
      <c r="AC291" s="2">
        <f t="shared" si="64"/>
        <v>62920507.611764081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221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1339322.2734693885</v>
      </c>
      <c r="G292" s="2">
        <f t="shared" si="47"/>
        <v>738938.14285714284</v>
      </c>
      <c r="H292" s="2">
        <f t="shared" si="65"/>
        <v>170805476.46890709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3059818.4285714314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1367778.8775510192</v>
      </c>
      <c r="Q292" s="2">
        <f t="shared" si="48"/>
        <v>750000</v>
      </c>
      <c r="R292" s="2">
        <f t="shared" si="66"/>
        <v>173735444.84033597</v>
      </c>
      <c r="S292" s="2">
        <f t="shared" si="58"/>
        <v>738938.14285713434</v>
      </c>
      <c r="T292" s="2">
        <f t="shared" si="59"/>
        <v>11061.857142857276</v>
      </c>
      <c r="U292" s="2">
        <f t="shared" si="60"/>
        <v>750000</v>
      </c>
      <c r="V292" s="2">
        <f t="shared" si="34"/>
        <v>108734672.4689073</v>
      </c>
      <c r="W292" s="2">
        <f t="shared" si="61"/>
        <v>738938.14285714924</v>
      </c>
      <c r="X292" s="2">
        <f t="shared" si="51"/>
        <v>11061.857142850757</v>
      </c>
      <c r="Y292" s="2">
        <f t="shared" si="62"/>
        <v>65000772.371428639</v>
      </c>
      <c r="Z292" s="2" t="str">
        <f t="shared" si="52"/>
        <v>MEEP</v>
      </c>
      <c r="AA292" s="2">
        <f>IF(Z292="HERE",Y292,AA291+Graph!$G$1*1000)</f>
        <v>89945999.085714713</v>
      </c>
      <c r="AB292" s="2">
        <f t="shared" si="63"/>
        <v>420000</v>
      </c>
      <c r="AC292" s="2">
        <f t="shared" si="64"/>
        <v>62920507.611764081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222</v>
      </c>
      <c r="C293" s="7"/>
      <c r="D293" s="2" t="e">
        <f t="shared" si="55"/>
        <v>#N/A</v>
      </c>
      <c r="E293" s="2" t="e">
        <f t="shared" si="67"/>
        <v>#N/A</v>
      </c>
      <c r="F293" s="2">
        <v>1343336.5896758735</v>
      </c>
      <c r="G293" s="2">
        <f t="shared" si="47"/>
        <v>738938.14285714284</v>
      </c>
      <c r="H293" s="2">
        <f t="shared" si="65"/>
        <v>171544414.61176422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3070880.2857142887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1371895.6542617083</v>
      </c>
      <c r="Q293" s="2">
        <f t="shared" si="48"/>
        <v>750000</v>
      </c>
      <c r="R293" s="2">
        <f t="shared" si="66"/>
        <v>174485444.84033597</v>
      </c>
      <c r="S293" s="2">
        <f t="shared" si="58"/>
        <v>738938.14285713434</v>
      </c>
      <c r="T293" s="2">
        <f t="shared" si="59"/>
        <v>11061.857142857276</v>
      </c>
      <c r="U293" s="2">
        <f t="shared" si="60"/>
        <v>750000</v>
      </c>
      <c r="V293" s="2">
        <f t="shared" si="34"/>
        <v>109473610.61176445</v>
      </c>
      <c r="W293" s="2">
        <f t="shared" si="61"/>
        <v>738938.14285714924</v>
      </c>
      <c r="X293" s="2">
        <f t="shared" si="51"/>
        <v>11061.857142850757</v>
      </c>
      <c r="Y293" s="2">
        <f t="shared" si="62"/>
        <v>65011834.228571489</v>
      </c>
      <c r="Z293" s="2" t="str">
        <f t="shared" si="52"/>
        <v>MEEP</v>
      </c>
      <c r="AA293" s="2">
        <f>IF(Z293="HERE",Y293,AA292+Graph!$G$1*1000)</f>
        <v>90365999.085714713</v>
      </c>
      <c r="AB293" s="2">
        <f t="shared" si="63"/>
        <v>420000</v>
      </c>
      <c r="AC293" s="2">
        <f t="shared" si="64"/>
        <v>62920507.611764081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223</v>
      </c>
      <c r="C294" s="7"/>
      <c r="D294" s="2" t="e">
        <f t="shared" si="55"/>
        <v>#N/A</v>
      </c>
      <c r="E294" s="2" t="e">
        <f t="shared" si="67"/>
        <v>#N/A</v>
      </c>
      <c r="F294" s="2">
        <v>1347350.9058823586</v>
      </c>
      <c r="G294" s="2">
        <f t="shared" ref="G294:G357" si="70">IF(F294&gt;750000,$AK$31*1000,F294)</f>
        <v>738938.14285714284</v>
      </c>
      <c r="H294" s="2">
        <f t="shared" si="65"/>
        <v>172283352.75462136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3081942.142857146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1376012.4309723973</v>
      </c>
      <c r="Q294" s="2">
        <f t="shared" ref="Q294:Q357" si="71">IF(P294&gt;750000,750000,P294)</f>
        <v>750000</v>
      </c>
      <c r="R294" s="2">
        <f t="shared" si="66"/>
        <v>175235444.84033597</v>
      </c>
      <c r="S294" s="2">
        <f t="shared" si="58"/>
        <v>738938.14285713434</v>
      </c>
      <c r="T294" s="2">
        <f t="shared" si="59"/>
        <v>11061.857142857276</v>
      </c>
      <c r="U294" s="2">
        <f t="shared" si="60"/>
        <v>750000</v>
      </c>
      <c r="V294" s="2">
        <f t="shared" si="34"/>
        <v>110212548.7546216</v>
      </c>
      <c r="W294" s="2">
        <f t="shared" si="61"/>
        <v>738938.14285714924</v>
      </c>
      <c r="X294" s="2">
        <f t="shared" si="51"/>
        <v>11061.857142850757</v>
      </c>
      <c r="Y294" s="2">
        <f t="shared" si="62"/>
        <v>65022896.08571434</v>
      </c>
      <c r="Z294" s="2" t="str">
        <f t="shared" si="52"/>
        <v>MEEP</v>
      </c>
      <c r="AA294" s="2">
        <f>IF(Z294="HERE",Y294,AA293+Graph!$G$1*1000)</f>
        <v>90785999.085714713</v>
      </c>
      <c r="AB294" s="2">
        <f t="shared" si="63"/>
        <v>420000</v>
      </c>
      <c r="AC294" s="2">
        <f t="shared" si="64"/>
        <v>62920507.611764081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224</v>
      </c>
      <c r="C295" s="7"/>
      <c r="D295" s="2" t="e">
        <f t="shared" si="55"/>
        <v>#N/A</v>
      </c>
      <c r="E295" s="2" t="e">
        <f t="shared" si="67"/>
        <v>#N/A</v>
      </c>
      <c r="F295" s="2">
        <v>1351365.2220888138</v>
      </c>
      <c r="G295" s="2">
        <f t="shared" si="70"/>
        <v>738938.14285714284</v>
      </c>
      <c r="H295" s="2">
        <f t="shared" si="65"/>
        <v>173022290.89747849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3093004.0000000033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1380129.2076830566</v>
      </c>
      <c r="Q295" s="2">
        <f t="shared" si="71"/>
        <v>750000</v>
      </c>
      <c r="R295" s="2">
        <f t="shared" si="66"/>
        <v>175985444.84033597</v>
      </c>
      <c r="S295" s="2">
        <f t="shared" si="58"/>
        <v>738938.14285713434</v>
      </c>
      <c r="T295" s="2">
        <f t="shared" si="59"/>
        <v>11061.857142857276</v>
      </c>
      <c r="U295" s="2">
        <f t="shared" si="60"/>
        <v>750000</v>
      </c>
      <c r="V295" s="2">
        <f t="shared" si="34"/>
        <v>110951486.89747874</v>
      </c>
      <c r="W295" s="2">
        <f t="shared" si="61"/>
        <v>738938.14285714924</v>
      </c>
      <c r="X295" s="2">
        <f t="shared" si="51"/>
        <v>11061.857142850757</v>
      </c>
      <c r="Y295" s="2">
        <f t="shared" si="62"/>
        <v>65033957.942857191</v>
      </c>
      <c r="Z295" s="2" t="str">
        <f t="shared" si="52"/>
        <v>MEEP</v>
      </c>
      <c r="AA295" s="2">
        <f>IF(Z295="HERE",Y295,AA294+Graph!$G$1*1000)</f>
        <v>91205999.085714713</v>
      </c>
      <c r="AB295" s="2">
        <f t="shared" si="63"/>
        <v>420000</v>
      </c>
      <c r="AC295" s="2">
        <f t="shared" si="64"/>
        <v>62920507.611764081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225</v>
      </c>
      <c r="C296" s="7"/>
      <c r="D296" s="2" t="e">
        <f t="shared" si="55"/>
        <v>#N/A</v>
      </c>
      <c r="E296" s="2" t="e">
        <f t="shared" si="67"/>
        <v>#N/A</v>
      </c>
      <c r="F296" s="2">
        <v>1355379.5382952988</v>
      </c>
      <c r="G296" s="2">
        <f t="shared" si="70"/>
        <v>738938.14285714284</v>
      </c>
      <c r="H296" s="2">
        <f t="shared" si="65"/>
        <v>173761229.04033563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3104065.8571428605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1384245.9843937457</v>
      </c>
      <c r="Q296" s="2">
        <f t="shared" si="71"/>
        <v>750000</v>
      </c>
      <c r="R296" s="2">
        <f t="shared" si="66"/>
        <v>176735444.84033597</v>
      </c>
      <c r="S296" s="2">
        <f t="shared" si="58"/>
        <v>738938.14285713434</v>
      </c>
      <c r="T296" s="2">
        <f t="shared" si="59"/>
        <v>11061.857142857276</v>
      </c>
      <c r="U296" s="2">
        <f t="shared" si="60"/>
        <v>750000</v>
      </c>
      <c r="V296" s="2">
        <f t="shared" si="34"/>
        <v>111690425.04033589</v>
      </c>
      <c r="W296" s="2">
        <f t="shared" si="61"/>
        <v>738938.14285714924</v>
      </c>
      <c r="X296" s="2">
        <f t="shared" si="51"/>
        <v>11061.857142850757</v>
      </c>
      <c r="Y296" s="2">
        <f t="shared" si="62"/>
        <v>65045019.800000042</v>
      </c>
      <c r="Z296" s="2" t="str">
        <f t="shared" si="52"/>
        <v>MEEP</v>
      </c>
      <c r="AA296" s="2">
        <f>IF(Z296="HERE",Y296,AA295+Graph!$G$1*1000)</f>
        <v>91625999.085714713</v>
      </c>
      <c r="AB296" s="2">
        <f t="shared" si="63"/>
        <v>420000</v>
      </c>
      <c r="AC296" s="2">
        <f t="shared" si="64"/>
        <v>62920507.611764081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226</v>
      </c>
      <c r="C297" s="7"/>
      <c r="D297" s="2" t="e">
        <f t="shared" si="55"/>
        <v>#N/A</v>
      </c>
      <c r="E297" s="2" t="e">
        <f t="shared" si="67"/>
        <v>#N/A</v>
      </c>
      <c r="F297" s="2">
        <v>1359393.8545017838</v>
      </c>
      <c r="G297" s="2">
        <f t="shared" si="70"/>
        <v>738938.14285714284</v>
      </c>
      <c r="H297" s="2">
        <f t="shared" si="65"/>
        <v>174500167.18319276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3115127.7142857178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1388362.7611044347</v>
      </c>
      <c r="Q297" s="2">
        <f t="shared" si="71"/>
        <v>750000</v>
      </c>
      <c r="R297" s="2">
        <f t="shared" si="66"/>
        <v>177485444.84033597</v>
      </c>
      <c r="S297" s="2">
        <f t="shared" si="58"/>
        <v>738938.14285713434</v>
      </c>
      <c r="T297" s="2">
        <f t="shared" si="59"/>
        <v>11061.857142857276</v>
      </c>
      <c r="U297" s="2">
        <f t="shared" si="60"/>
        <v>750000</v>
      </c>
      <c r="V297" s="2">
        <f t="shared" si="34"/>
        <v>112429363.18319304</v>
      </c>
      <c r="W297" s="2">
        <f t="shared" si="61"/>
        <v>738938.14285714924</v>
      </c>
      <c r="X297" s="2">
        <f t="shared" si="51"/>
        <v>11061.857142850757</v>
      </c>
      <c r="Y297" s="2">
        <f t="shared" si="62"/>
        <v>65056081.657142892</v>
      </c>
      <c r="Z297" s="2" t="str">
        <f t="shared" si="52"/>
        <v>MEEP</v>
      </c>
      <c r="AA297" s="2">
        <f>IF(Z297="HERE",Y297,AA296+Graph!$G$1*1000)</f>
        <v>92045999.085714713</v>
      </c>
      <c r="AB297" s="2">
        <f t="shared" si="63"/>
        <v>420000</v>
      </c>
      <c r="AC297" s="2">
        <f t="shared" si="64"/>
        <v>62920507.611764081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227</v>
      </c>
      <c r="C298" s="7"/>
      <c r="D298" s="2" t="e">
        <f t="shared" si="55"/>
        <v>#N/A</v>
      </c>
      <c r="E298" s="2" t="e">
        <f t="shared" si="67"/>
        <v>#N/A</v>
      </c>
      <c r="F298" s="2">
        <v>1363408.1707082689</v>
      </c>
      <c r="G298" s="2">
        <f t="shared" si="70"/>
        <v>738938.14285714284</v>
      </c>
      <c r="H298" s="2">
        <f t="shared" si="65"/>
        <v>175239105.32604989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3126189.5714285751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1392479.5378151238</v>
      </c>
      <c r="Q298" s="2">
        <f t="shared" si="71"/>
        <v>750000</v>
      </c>
      <c r="R298" s="2">
        <f t="shared" si="66"/>
        <v>178235444.84033597</v>
      </c>
      <c r="S298" s="2">
        <f t="shared" si="58"/>
        <v>738938.14285713434</v>
      </c>
      <c r="T298" s="2">
        <f t="shared" si="59"/>
        <v>11061.857142857276</v>
      </c>
      <c r="U298" s="2">
        <f t="shared" si="60"/>
        <v>750000</v>
      </c>
      <c r="V298" s="2">
        <f t="shared" si="34"/>
        <v>113168301.32605019</v>
      </c>
      <c r="W298" s="2">
        <f t="shared" si="61"/>
        <v>738938.14285714924</v>
      </c>
      <c r="X298" s="2">
        <f t="shared" si="51"/>
        <v>11061.857142850757</v>
      </c>
      <c r="Y298" s="2">
        <f t="shared" si="62"/>
        <v>65067143.514285743</v>
      </c>
      <c r="Z298" s="2" t="str">
        <f t="shared" si="52"/>
        <v>MEEP</v>
      </c>
      <c r="AA298" s="2">
        <f>IF(Z298="HERE",Y298,AA297+Graph!$G$1*1000)</f>
        <v>92465999.085714713</v>
      </c>
      <c r="AB298" s="2">
        <f t="shared" si="63"/>
        <v>420000</v>
      </c>
      <c r="AC298" s="2">
        <f t="shared" si="64"/>
        <v>62920507.611764081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228</v>
      </c>
      <c r="C299" s="7"/>
      <c r="D299" s="2" t="e">
        <f t="shared" si="55"/>
        <v>#N/A</v>
      </c>
      <c r="E299" s="2" t="e">
        <f t="shared" si="67"/>
        <v>#N/A</v>
      </c>
      <c r="F299" s="2">
        <v>1367422.4869147539</v>
      </c>
      <c r="G299" s="2">
        <f t="shared" si="70"/>
        <v>738938.14285714284</v>
      </c>
      <c r="H299" s="2">
        <f t="shared" si="65"/>
        <v>175978043.46890703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3137251.4285714324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1396596.3145258129</v>
      </c>
      <c r="Q299" s="2">
        <f t="shared" si="71"/>
        <v>750000</v>
      </c>
      <c r="R299" s="2">
        <f t="shared" si="66"/>
        <v>178985444.84033597</v>
      </c>
      <c r="S299" s="2">
        <f t="shared" si="58"/>
        <v>738938.14285713434</v>
      </c>
      <c r="T299" s="2">
        <f t="shared" si="59"/>
        <v>11061.857142857276</v>
      </c>
      <c r="U299" s="2">
        <f t="shared" si="60"/>
        <v>750000</v>
      </c>
      <c r="V299" s="2">
        <f t="shared" si="34"/>
        <v>113907239.46890734</v>
      </c>
      <c r="W299" s="2">
        <f t="shared" si="61"/>
        <v>738938.14285714924</v>
      </c>
      <c r="X299" s="2">
        <f t="shared" si="51"/>
        <v>11061.857142850757</v>
      </c>
      <c r="Y299" s="2">
        <f t="shared" si="62"/>
        <v>65078205.371428594</v>
      </c>
      <c r="Z299" s="2" t="str">
        <f t="shared" si="52"/>
        <v>MEEP</v>
      </c>
      <c r="AA299" s="2">
        <f>IF(Z299="HERE",Y299,AA298+Graph!$G$1*1000)</f>
        <v>92885999.085714713</v>
      </c>
      <c r="AB299" s="2">
        <f t="shared" si="63"/>
        <v>420000</v>
      </c>
      <c r="AC299" s="2">
        <f t="shared" si="64"/>
        <v>62920507.611764081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229</v>
      </c>
      <c r="C300" s="7"/>
      <c r="D300" s="2" t="e">
        <f t="shared" si="55"/>
        <v>#N/A</v>
      </c>
      <c r="E300" s="2" t="e">
        <f t="shared" si="67"/>
        <v>#N/A</v>
      </c>
      <c r="F300" s="2">
        <v>1371436.8031212389</v>
      </c>
      <c r="G300" s="2">
        <f t="shared" si="70"/>
        <v>738938.14285714284</v>
      </c>
      <c r="H300" s="2">
        <f t="shared" si="65"/>
        <v>176716981.61176416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3148313.2857142896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1400713.0912365019</v>
      </c>
      <c r="Q300" s="2">
        <f t="shared" si="71"/>
        <v>750000</v>
      </c>
      <c r="R300" s="2">
        <f t="shared" si="66"/>
        <v>179735444.84033597</v>
      </c>
      <c r="S300" s="2">
        <f t="shared" si="58"/>
        <v>738938.14285713434</v>
      </c>
      <c r="T300" s="2">
        <f t="shared" si="59"/>
        <v>11061.857142857276</v>
      </c>
      <c r="U300" s="2">
        <f t="shared" si="60"/>
        <v>750000</v>
      </c>
      <c r="V300" s="2">
        <f t="shared" si="34"/>
        <v>114646177.61176449</v>
      </c>
      <c r="W300" s="2">
        <f t="shared" si="61"/>
        <v>738938.14285714924</v>
      </c>
      <c r="X300" s="2">
        <f t="shared" si="51"/>
        <v>11061.857142850757</v>
      </c>
      <c r="Y300" s="2">
        <f t="shared" si="62"/>
        <v>65089267.228571445</v>
      </c>
      <c r="Z300" s="2" t="str">
        <f t="shared" si="52"/>
        <v>MEEP</v>
      </c>
      <c r="AA300" s="2">
        <f>IF(Z300="HERE",Y300,AA299+Graph!$G$1*1000)</f>
        <v>93305999.085714713</v>
      </c>
      <c r="AB300" s="2">
        <f t="shared" si="63"/>
        <v>420000</v>
      </c>
      <c r="AC300" s="2">
        <f t="shared" si="64"/>
        <v>62920507.611764081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230</v>
      </c>
      <c r="C301" s="7"/>
      <c r="D301" s="2" t="e">
        <f t="shared" si="55"/>
        <v>#N/A</v>
      </c>
      <c r="E301" s="2" t="e">
        <f t="shared" si="67"/>
        <v>#N/A</v>
      </c>
      <c r="F301" s="2">
        <v>1375451.119327724</v>
      </c>
      <c r="G301" s="2">
        <f t="shared" si="70"/>
        <v>738938.14285714284</v>
      </c>
      <c r="H301" s="2">
        <f t="shared" si="65"/>
        <v>177455919.7546213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3159375.1428571469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1404829.867947191</v>
      </c>
      <c r="Q301" s="2">
        <f t="shared" si="71"/>
        <v>750000</v>
      </c>
      <c r="R301" s="2">
        <f t="shared" si="66"/>
        <v>180485444.84033597</v>
      </c>
      <c r="S301" s="2">
        <f t="shared" si="58"/>
        <v>738938.14285713434</v>
      </c>
      <c r="T301" s="2">
        <f t="shared" si="59"/>
        <v>11061.857142857276</v>
      </c>
      <c r="U301" s="2">
        <f t="shared" si="60"/>
        <v>750000</v>
      </c>
      <c r="V301" s="2">
        <f t="shared" si="34"/>
        <v>115385115.75462164</v>
      </c>
      <c r="W301" s="2">
        <f t="shared" si="61"/>
        <v>738938.14285714924</v>
      </c>
      <c r="X301" s="2">
        <f t="shared" si="51"/>
        <v>11061.857142850757</v>
      </c>
      <c r="Y301" s="2">
        <f t="shared" si="62"/>
        <v>65100329.085714296</v>
      </c>
      <c r="Z301" s="2" t="str">
        <f t="shared" si="52"/>
        <v>MEEP</v>
      </c>
      <c r="AA301" s="2">
        <f>IF(Z301="HERE",Y301,AA300+Graph!$G$1*1000)</f>
        <v>93725999.085714713</v>
      </c>
      <c r="AB301" s="2">
        <f t="shared" si="63"/>
        <v>420000</v>
      </c>
      <c r="AC301" s="2">
        <f t="shared" si="64"/>
        <v>62920507.611764081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231</v>
      </c>
      <c r="C302" s="7"/>
      <c r="D302" s="2" t="e">
        <f t="shared" si="55"/>
        <v>#N/A</v>
      </c>
      <c r="E302" s="2" t="e">
        <f t="shared" si="67"/>
        <v>#N/A</v>
      </c>
      <c r="F302" s="2">
        <v>1379465.435534209</v>
      </c>
      <c r="G302" s="2">
        <f t="shared" si="70"/>
        <v>738938.14285714284</v>
      </c>
      <c r="H302" s="2">
        <f t="shared" si="65"/>
        <v>178194857.89747843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3170437.0000000042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1408946.6446578503</v>
      </c>
      <c r="Q302" s="2">
        <f t="shared" si="71"/>
        <v>750000</v>
      </c>
      <c r="R302" s="2">
        <f t="shared" si="66"/>
        <v>181235444.84033597</v>
      </c>
      <c r="S302" s="2">
        <f t="shared" si="58"/>
        <v>738938.14285713434</v>
      </c>
      <c r="T302" s="2">
        <f t="shared" si="59"/>
        <v>11061.857142857276</v>
      </c>
      <c r="U302" s="2">
        <f t="shared" si="60"/>
        <v>750000</v>
      </c>
      <c r="V302" s="2">
        <f t="shared" si="34"/>
        <v>116124053.89747879</v>
      </c>
      <c r="W302" s="2">
        <f t="shared" si="61"/>
        <v>738938.14285714924</v>
      </c>
      <c r="X302" s="2">
        <f t="shared" si="51"/>
        <v>11061.857142850757</v>
      </c>
      <c r="Y302" s="2">
        <f t="shared" si="62"/>
        <v>65111390.942857146</v>
      </c>
      <c r="Z302" s="2" t="str">
        <f t="shared" si="52"/>
        <v>MEEP</v>
      </c>
      <c r="AA302" s="2">
        <f>IF(Z302="HERE",Y302,AA301+Graph!$G$1*1000)</f>
        <v>94145999.085714713</v>
      </c>
      <c r="AB302" s="2">
        <f t="shared" si="63"/>
        <v>420000</v>
      </c>
      <c r="AC302" s="2">
        <f t="shared" si="64"/>
        <v>62920507.611764081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232</v>
      </c>
      <c r="C303" s="7"/>
      <c r="D303" s="2" t="e">
        <f t="shared" si="55"/>
        <v>#N/A</v>
      </c>
      <c r="E303" s="2" t="e">
        <f t="shared" si="67"/>
        <v>#N/A</v>
      </c>
      <c r="F303" s="2">
        <v>1383479.751740694</v>
      </c>
      <c r="G303" s="2">
        <f t="shared" si="70"/>
        <v>738938.14285714284</v>
      </c>
      <c r="H303" s="2">
        <f t="shared" si="65"/>
        <v>178933796.04033557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3181498.8571428615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1413063.4213685393</v>
      </c>
      <c r="Q303" s="2">
        <f t="shared" si="71"/>
        <v>750000</v>
      </c>
      <c r="R303" s="2">
        <f t="shared" si="66"/>
        <v>181985444.84033597</v>
      </c>
      <c r="S303" s="2">
        <f t="shared" si="58"/>
        <v>738938.14285713434</v>
      </c>
      <c r="T303" s="2">
        <f t="shared" si="59"/>
        <v>11061.857142857276</v>
      </c>
      <c r="U303" s="2">
        <f t="shared" si="60"/>
        <v>750000</v>
      </c>
      <c r="V303" s="2">
        <f t="shared" si="34"/>
        <v>116862992.04033594</v>
      </c>
      <c r="W303" s="2">
        <f t="shared" si="61"/>
        <v>738938.14285714924</v>
      </c>
      <c r="X303" s="2">
        <f t="shared" si="51"/>
        <v>11061.857142850757</v>
      </c>
      <c r="Y303" s="2">
        <f t="shared" si="62"/>
        <v>65122452.799999997</v>
      </c>
      <c r="Z303" s="2" t="str">
        <f t="shared" si="52"/>
        <v>MEEP</v>
      </c>
      <c r="AA303" s="2">
        <f>IF(Z303="HERE",Y303,AA302+Graph!$G$1*1000)</f>
        <v>94565999.085714713</v>
      </c>
      <c r="AB303" s="2">
        <f t="shared" si="63"/>
        <v>420000</v>
      </c>
      <c r="AC303" s="2">
        <f t="shared" si="64"/>
        <v>62920507.611764081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233</v>
      </c>
      <c r="C304" s="7"/>
      <c r="D304" s="2" t="e">
        <f t="shared" si="55"/>
        <v>#N/A</v>
      </c>
      <c r="E304" s="2" t="e">
        <f t="shared" si="67"/>
        <v>#N/A</v>
      </c>
      <c r="F304" s="2">
        <v>1387494.0679471791</v>
      </c>
      <c r="G304" s="2">
        <f t="shared" si="70"/>
        <v>738938.14285714284</v>
      </c>
      <c r="H304" s="2">
        <f t="shared" si="65"/>
        <v>179672734.1831927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3192560.7142857187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1417180.1980792284</v>
      </c>
      <c r="Q304" s="2">
        <f t="shared" si="71"/>
        <v>750000</v>
      </c>
      <c r="R304" s="2">
        <f t="shared" si="66"/>
        <v>182735444.84033597</v>
      </c>
      <c r="S304" s="2">
        <f t="shared" si="58"/>
        <v>738938.14285713434</v>
      </c>
      <c r="T304" s="2">
        <f t="shared" si="59"/>
        <v>11061.857142857276</v>
      </c>
      <c r="U304" s="2">
        <f t="shared" si="60"/>
        <v>750000</v>
      </c>
      <c r="V304" s="2">
        <f t="shared" si="34"/>
        <v>117601930.18319309</v>
      </c>
      <c r="W304" s="2">
        <f t="shared" si="61"/>
        <v>738938.14285714924</v>
      </c>
      <c r="X304" s="2">
        <f t="shared" si="51"/>
        <v>11061.857142850757</v>
      </c>
      <c r="Y304" s="2">
        <f t="shared" si="62"/>
        <v>65133514.657142848</v>
      </c>
      <c r="Z304" s="2" t="str">
        <f t="shared" si="52"/>
        <v>MEEP</v>
      </c>
      <c r="AA304" s="2">
        <f>IF(Z304="HERE",Y304,AA303+Graph!$G$1*1000)</f>
        <v>94985999.085714713</v>
      </c>
      <c r="AB304" s="2">
        <f t="shared" si="63"/>
        <v>420000</v>
      </c>
      <c r="AC304" s="2">
        <f t="shared" si="64"/>
        <v>62920507.611764081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234</v>
      </c>
      <c r="C305" s="7"/>
      <c r="D305" s="2" t="e">
        <f t="shared" si="55"/>
        <v>#N/A</v>
      </c>
      <c r="E305" s="2" t="e">
        <f t="shared" si="67"/>
        <v>#N/A</v>
      </c>
      <c r="F305" s="2">
        <v>1391508.3841536641</v>
      </c>
      <c r="G305" s="2">
        <f t="shared" si="70"/>
        <v>738938.14285714284</v>
      </c>
      <c r="H305" s="2">
        <f t="shared" si="65"/>
        <v>180411672.32604983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3203622.571428576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1421296.9747899175</v>
      </c>
      <c r="Q305" s="2">
        <f t="shared" si="71"/>
        <v>750000</v>
      </c>
      <c r="R305" s="2">
        <f t="shared" si="66"/>
        <v>183485444.84033597</v>
      </c>
      <c r="S305" s="2">
        <f t="shared" si="58"/>
        <v>738938.14285713434</v>
      </c>
      <c r="T305" s="2">
        <f t="shared" si="59"/>
        <v>11061.857142857276</v>
      </c>
      <c r="U305" s="2">
        <f t="shared" si="60"/>
        <v>750000</v>
      </c>
      <c r="V305" s="2">
        <f t="shared" si="34"/>
        <v>118340868.32605024</v>
      </c>
      <c r="W305" s="2">
        <f t="shared" si="61"/>
        <v>738938.14285714924</v>
      </c>
      <c r="X305" s="2">
        <f t="shared" si="51"/>
        <v>11061.857142850757</v>
      </c>
      <c r="Y305" s="2">
        <f t="shared" si="62"/>
        <v>65144576.514285699</v>
      </c>
      <c r="Z305" s="2" t="str">
        <f t="shared" si="52"/>
        <v>MEEP</v>
      </c>
      <c r="AA305" s="2">
        <f>IF(Z305="HERE",Y305,AA304+Graph!$G$1*1000)</f>
        <v>95405999.085714713</v>
      </c>
      <c r="AB305" s="2">
        <f t="shared" si="63"/>
        <v>420000</v>
      </c>
      <c r="AC305" s="2">
        <f t="shared" si="64"/>
        <v>62920507.611764081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235</v>
      </c>
      <c r="C306" s="7"/>
      <c r="D306" s="2" t="e">
        <f t="shared" si="55"/>
        <v>#N/A</v>
      </c>
      <c r="E306" s="2" t="e">
        <f t="shared" si="67"/>
        <v>#N/A</v>
      </c>
      <c r="F306" s="2">
        <v>1395522.7003601491</v>
      </c>
      <c r="G306" s="2">
        <f t="shared" si="70"/>
        <v>738938.14285714284</v>
      </c>
      <c r="H306" s="2">
        <f t="shared" si="65"/>
        <v>181150610.46890697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3214684.4285714333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1425413.7515006065</v>
      </c>
      <c r="Q306" s="2">
        <f t="shared" si="71"/>
        <v>750000</v>
      </c>
      <c r="R306" s="2">
        <f t="shared" si="66"/>
        <v>184235444.84033597</v>
      </c>
      <c r="S306" s="2">
        <f t="shared" si="58"/>
        <v>738938.14285713434</v>
      </c>
      <c r="T306" s="2">
        <f t="shared" si="59"/>
        <v>11061.857142857276</v>
      </c>
      <c r="U306" s="2">
        <f t="shared" si="60"/>
        <v>750000</v>
      </c>
      <c r="V306" s="2">
        <f t="shared" si="34"/>
        <v>119079806.46890739</v>
      </c>
      <c r="W306" s="2">
        <f t="shared" si="61"/>
        <v>738938.14285714924</v>
      </c>
      <c r="X306" s="2">
        <f t="shared" si="51"/>
        <v>11061.857142850757</v>
      </c>
      <c r="Y306" s="2">
        <f t="shared" si="62"/>
        <v>65155638.371428549</v>
      </c>
      <c r="Z306" s="2" t="str">
        <f t="shared" si="52"/>
        <v>MEEP</v>
      </c>
      <c r="AA306" s="2">
        <f>IF(Z306="HERE",Y306,AA305+Graph!$G$1*1000)</f>
        <v>95825999.085714713</v>
      </c>
      <c r="AB306" s="2">
        <f t="shared" si="63"/>
        <v>420000</v>
      </c>
      <c r="AC306" s="2">
        <f t="shared" si="64"/>
        <v>62920507.611764081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236</v>
      </c>
      <c r="C307" s="7"/>
      <c r="D307" s="2" t="e">
        <f t="shared" si="55"/>
        <v>#N/A</v>
      </c>
      <c r="E307" s="2" t="e">
        <f t="shared" si="67"/>
        <v>#N/A</v>
      </c>
      <c r="F307" s="2">
        <v>1399537.0165666044</v>
      </c>
      <c r="G307" s="2">
        <f t="shared" si="70"/>
        <v>738938.14285714284</v>
      </c>
      <c r="H307" s="2">
        <f t="shared" si="65"/>
        <v>181889548.6117641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3225746.2857142906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1429530.5282112956</v>
      </c>
      <c r="Q307" s="2">
        <f t="shared" si="71"/>
        <v>750000</v>
      </c>
      <c r="R307" s="2">
        <f t="shared" si="66"/>
        <v>184985444.84033597</v>
      </c>
      <c r="S307" s="2">
        <f t="shared" si="58"/>
        <v>738938.14285713434</v>
      </c>
      <c r="T307" s="2">
        <f t="shared" si="59"/>
        <v>11061.857142857276</v>
      </c>
      <c r="U307" s="2">
        <f t="shared" si="60"/>
        <v>750000</v>
      </c>
      <c r="V307" s="2">
        <f t="shared" si="34"/>
        <v>119818744.61176454</v>
      </c>
      <c r="W307" s="2">
        <f t="shared" si="61"/>
        <v>738938.14285714924</v>
      </c>
      <c r="X307" s="2">
        <f t="shared" si="51"/>
        <v>11061.857142850757</v>
      </c>
      <c r="Y307" s="2">
        <f t="shared" si="62"/>
        <v>65166700.2285714</v>
      </c>
      <c r="Z307" s="2" t="str">
        <f t="shared" si="52"/>
        <v>MEEP</v>
      </c>
      <c r="AA307" s="2">
        <f>IF(Z307="HERE",Y307,AA306+Graph!$G$1*1000)</f>
        <v>96245999.085714713</v>
      </c>
      <c r="AB307" s="2">
        <f t="shared" si="63"/>
        <v>420000</v>
      </c>
      <c r="AC307" s="2">
        <f t="shared" si="64"/>
        <v>62920507.611764081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237</v>
      </c>
      <c r="C308" s="7"/>
      <c r="D308" s="2" t="e">
        <f t="shared" si="55"/>
        <v>#N/A</v>
      </c>
      <c r="E308" s="2" t="e">
        <f t="shared" si="67"/>
        <v>#N/A</v>
      </c>
      <c r="F308" s="2">
        <v>1403551.3327730894</v>
      </c>
      <c r="G308" s="2">
        <f t="shared" si="70"/>
        <v>738938.14285714284</v>
      </c>
      <c r="H308" s="2">
        <f t="shared" si="65"/>
        <v>182628486.75462124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3236808.1428571478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1433647.3049219549</v>
      </c>
      <c r="Q308" s="2">
        <f t="shared" si="71"/>
        <v>750000</v>
      </c>
      <c r="R308" s="2">
        <f t="shared" si="66"/>
        <v>185735444.84033597</v>
      </c>
      <c r="S308" s="2">
        <f t="shared" si="58"/>
        <v>738938.14285713434</v>
      </c>
      <c r="T308" s="2">
        <f t="shared" si="59"/>
        <v>11061.857142857276</v>
      </c>
      <c r="U308" s="2">
        <f t="shared" si="60"/>
        <v>750000</v>
      </c>
      <c r="V308" s="2">
        <f t="shared" si="34"/>
        <v>120557682.75462168</v>
      </c>
      <c r="W308" s="2">
        <f t="shared" si="61"/>
        <v>738938.14285714924</v>
      </c>
      <c r="X308" s="2">
        <f t="shared" si="51"/>
        <v>11061.857142850757</v>
      </c>
      <c r="Y308" s="2">
        <f t="shared" si="62"/>
        <v>65177762.085714251</v>
      </c>
      <c r="Z308" s="2" t="str">
        <f t="shared" si="52"/>
        <v>MEEP</v>
      </c>
      <c r="AA308" s="2">
        <f>IF(Z308="HERE",Y308,AA307+Graph!$G$1*1000)</f>
        <v>96665999.085714713</v>
      </c>
      <c r="AB308" s="2">
        <f t="shared" si="63"/>
        <v>420000</v>
      </c>
      <c r="AC308" s="2">
        <f t="shared" si="64"/>
        <v>62920507.611764081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238</v>
      </c>
      <c r="C309" s="7"/>
      <c r="D309" s="2" t="e">
        <f t="shared" si="55"/>
        <v>#N/A</v>
      </c>
      <c r="E309" s="2" t="e">
        <f t="shared" si="67"/>
        <v>#N/A</v>
      </c>
      <c r="F309" s="2">
        <v>1407565.6489795744</v>
      </c>
      <c r="G309" s="2">
        <f t="shared" si="70"/>
        <v>738938.14285714284</v>
      </c>
      <c r="H309" s="2">
        <f t="shared" si="65"/>
        <v>183367424.89747837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3247870.0000000051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1437764.0816326439</v>
      </c>
      <c r="Q309" s="2">
        <f t="shared" si="71"/>
        <v>750000</v>
      </c>
      <c r="R309" s="2">
        <f t="shared" si="66"/>
        <v>186485444.84033597</v>
      </c>
      <c r="S309" s="2">
        <f t="shared" si="58"/>
        <v>738938.14285713434</v>
      </c>
      <c r="T309" s="2">
        <f t="shared" si="59"/>
        <v>11061.857142857276</v>
      </c>
      <c r="U309" s="2">
        <f t="shared" si="60"/>
        <v>750000</v>
      </c>
      <c r="V309" s="2">
        <f t="shared" si="34"/>
        <v>121296620.89747883</v>
      </c>
      <c r="W309" s="2">
        <f t="shared" si="61"/>
        <v>738938.14285714924</v>
      </c>
      <c r="X309" s="2">
        <f t="shared" si="51"/>
        <v>11061.857142850757</v>
      </c>
      <c r="Y309" s="2">
        <f t="shared" si="62"/>
        <v>65188823.942857102</v>
      </c>
      <c r="Z309" s="2" t="str">
        <f t="shared" si="52"/>
        <v>MEEP</v>
      </c>
      <c r="AA309" s="2">
        <f>IF(Z309="HERE",Y309,AA308+Graph!$G$1*1000)</f>
        <v>97085999.085714713</v>
      </c>
      <c r="AB309" s="2">
        <f t="shared" si="63"/>
        <v>420000</v>
      </c>
      <c r="AC309" s="2">
        <f t="shared" si="64"/>
        <v>62920507.611764081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239</v>
      </c>
      <c r="C310" s="7"/>
      <c r="D310" s="2" t="e">
        <f t="shared" si="55"/>
        <v>#N/A</v>
      </c>
      <c r="E310" s="2" t="e">
        <f t="shared" si="67"/>
        <v>#N/A</v>
      </c>
      <c r="F310" s="2">
        <v>1411579.9651860595</v>
      </c>
      <c r="G310" s="2">
        <f t="shared" si="70"/>
        <v>738938.14285714284</v>
      </c>
      <c r="H310" s="2">
        <f t="shared" si="65"/>
        <v>184106363.04033551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3258931.8571428624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1441880.858343333</v>
      </c>
      <c r="Q310" s="2">
        <f t="shared" si="71"/>
        <v>750000</v>
      </c>
      <c r="R310" s="2">
        <f t="shared" si="66"/>
        <v>187235444.84033597</v>
      </c>
      <c r="S310" s="2">
        <f t="shared" si="58"/>
        <v>738938.14285713434</v>
      </c>
      <c r="T310" s="2">
        <f t="shared" si="59"/>
        <v>11061.857142857276</v>
      </c>
      <c r="U310" s="2">
        <f t="shared" si="60"/>
        <v>750000</v>
      </c>
      <c r="V310" s="2">
        <f t="shared" si="34"/>
        <v>122035559.04033598</v>
      </c>
      <c r="W310" s="2">
        <f t="shared" si="61"/>
        <v>738938.14285714924</v>
      </c>
      <c r="X310" s="2">
        <f t="shared" si="51"/>
        <v>11061.857142850757</v>
      </c>
      <c r="Y310" s="2">
        <f t="shared" si="62"/>
        <v>65199885.799999952</v>
      </c>
      <c r="Z310" s="2" t="str">
        <f t="shared" si="52"/>
        <v>MEEP</v>
      </c>
      <c r="AA310" s="2">
        <f>IF(Z310="HERE",Y310,AA309+Graph!$G$1*1000)</f>
        <v>97505999.085714713</v>
      </c>
      <c r="AB310" s="2">
        <f t="shared" si="63"/>
        <v>420000</v>
      </c>
      <c r="AC310" s="2">
        <f t="shared" si="64"/>
        <v>62920507.611764081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240</v>
      </c>
      <c r="C311" s="7"/>
      <c r="D311" s="2" t="e">
        <f t="shared" si="55"/>
        <v>#N/A</v>
      </c>
      <c r="E311" s="2" t="e">
        <f t="shared" si="67"/>
        <v>#N/A</v>
      </c>
      <c r="F311" s="2">
        <v>1415594.2813925445</v>
      </c>
      <c r="G311" s="2">
        <f t="shared" si="70"/>
        <v>738938.14285714284</v>
      </c>
      <c r="H311" s="2">
        <f t="shared" si="65"/>
        <v>184845301.18319264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3269993.7142857197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1445997.6350540221</v>
      </c>
      <c r="Q311" s="2">
        <f t="shared" si="71"/>
        <v>750000</v>
      </c>
      <c r="R311" s="2">
        <f t="shared" si="66"/>
        <v>187985444.84033597</v>
      </c>
      <c r="S311" s="2">
        <f t="shared" si="58"/>
        <v>738938.14285713434</v>
      </c>
      <c r="T311" s="2">
        <f t="shared" si="59"/>
        <v>11061.857142857276</v>
      </c>
      <c r="U311" s="2">
        <f t="shared" si="60"/>
        <v>750000</v>
      </c>
      <c r="V311" s="2">
        <f t="shared" si="34"/>
        <v>122774497.18319313</v>
      </c>
      <c r="W311" s="2">
        <f t="shared" si="61"/>
        <v>738938.14285714924</v>
      </c>
      <c r="X311" s="2">
        <f t="shared" si="51"/>
        <v>11061.857142850757</v>
      </c>
      <c r="Y311" s="2">
        <f t="shared" si="62"/>
        <v>65210947.657142803</v>
      </c>
      <c r="Z311" s="2" t="str">
        <f t="shared" si="52"/>
        <v>MEEP</v>
      </c>
      <c r="AA311" s="2">
        <f>IF(Z311="HERE",Y311,AA310+Graph!$G$1*1000)</f>
        <v>97925999.085714713</v>
      </c>
      <c r="AB311" s="2">
        <f t="shared" si="63"/>
        <v>420000</v>
      </c>
      <c r="AC311" s="2">
        <f t="shared" si="64"/>
        <v>62920507.611764081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241</v>
      </c>
      <c r="C312" s="7"/>
      <c r="D312" s="2" t="e">
        <f t="shared" si="55"/>
        <v>#N/A</v>
      </c>
      <c r="E312" s="2" t="e">
        <f t="shared" si="67"/>
        <v>#N/A</v>
      </c>
      <c r="F312" s="2">
        <v>1419608.5975990295</v>
      </c>
      <c r="G312" s="2">
        <f t="shared" si="70"/>
        <v>738938.14285714284</v>
      </c>
      <c r="H312" s="2">
        <f t="shared" si="65"/>
        <v>185584239.32604977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3281055.5714285769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1450114.4117647111</v>
      </c>
      <c r="Q312" s="2">
        <f t="shared" si="71"/>
        <v>750000</v>
      </c>
      <c r="R312" s="2">
        <f t="shared" si="66"/>
        <v>188735444.84033597</v>
      </c>
      <c r="S312" s="2">
        <f t="shared" si="58"/>
        <v>738938.14285713434</v>
      </c>
      <c r="T312" s="2">
        <f t="shared" si="59"/>
        <v>11061.857142857276</v>
      </c>
      <c r="U312" s="2">
        <f t="shared" si="60"/>
        <v>750000</v>
      </c>
      <c r="V312" s="2">
        <f t="shared" si="34"/>
        <v>123513435.32605028</v>
      </c>
      <c r="W312" s="2">
        <f t="shared" si="61"/>
        <v>738938.14285714924</v>
      </c>
      <c r="X312" s="2">
        <f t="shared" si="51"/>
        <v>11061.857142850757</v>
      </c>
      <c r="Y312" s="2">
        <f t="shared" si="62"/>
        <v>65222009.514285654</v>
      </c>
      <c r="Z312" s="2" t="str">
        <f t="shared" si="52"/>
        <v>MEEP</v>
      </c>
      <c r="AA312" s="2">
        <f>IF(Z312="HERE",Y312,AA311+Graph!$G$1*1000)</f>
        <v>98345999.085714713</v>
      </c>
      <c r="AB312" s="2">
        <f t="shared" si="63"/>
        <v>420000</v>
      </c>
      <c r="AC312" s="2">
        <f t="shared" si="64"/>
        <v>62920507.611764081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242</v>
      </c>
      <c r="C313" s="7"/>
      <c r="D313" s="2" t="e">
        <f t="shared" si="55"/>
        <v>#N/A</v>
      </c>
      <c r="E313" s="2" t="e">
        <f t="shared" si="67"/>
        <v>#N/A</v>
      </c>
      <c r="F313" s="2">
        <v>1423622.9138055146</v>
      </c>
      <c r="G313" s="2">
        <f t="shared" si="70"/>
        <v>738938.14285714284</v>
      </c>
      <c r="H313" s="2">
        <f t="shared" si="65"/>
        <v>186323177.46890691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3292117.4285714342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1454231.1884754002</v>
      </c>
      <c r="Q313" s="2">
        <f t="shared" si="71"/>
        <v>750000</v>
      </c>
      <c r="R313" s="2">
        <f t="shared" si="66"/>
        <v>189485444.84033597</v>
      </c>
      <c r="S313" s="2">
        <f t="shared" si="58"/>
        <v>738938.14285713434</v>
      </c>
      <c r="T313" s="2">
        <f t="shared" si="59"/>
        <v>11061.857142857276</v>
      </c>
      <c r="U313" s="2">
        <f t="shared" si="60"/>
        <v>750000</v>
      </c>
      <c r="V313" s="2">
        <f t="shared" si="34"/>
        <v>124252373.46890743</v>
      </c>
      <c r="W313" s="2">
        <f t="shared" si="61"/>
        <v>738938.14285714924</v>
      </c>
      <c r="X313" s="2">
        <f t="shared" si="51"/>
        <v>11061.857142850757</v>
      </c>
      <c r="Y313" s="2">
        <f t="shared" si="62"/>
        <v>65233071.371428505</v>
      </c>
      <c r="Z313" s="2" t="str">
        <f t="shared" si="52"/>
        <v>MEEP</v>
      </c>
      <c r="AA313" s="2">
        <f>IF(Z313="HERE",Y313,AA312+Graph!$G$1*1000)</f>
        <v>98765999.085714713</v>
      </c>
      <c r="AB313" s="2">
        <f t="shared" si="63"/>
        <v>420000</v>
      </c>
      <c r="AC313" s="2">
        <f t="shared" si="64"/>
        <v>62920507.611764081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243</v>
      </c>
      <c r="C314" s="7"/>
      <c r="D314" s="2" t="e">
        <f t="shared" si="55"/>
        <v>#N/A</v>
      </c>
      <c r="E314" s="2" t="e">
        <f t="shared" si="67"/>
        <v>#N/A</v>
      </c>
      <c r="F314" s="2">
        <v>1427637.2300119996</v>
      </c>
      <c r="G314" s="2">
        <f t="shared" si="70"/>
        <v>738938.14285714284</v>
      </c>
      <c r="H314" s="2">
        <f t="shared" si="65"/>
        <v>187062115.61176404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3303179.2857142915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1458347.9651860595</v>
      </c>
      <c r="Q314" s="2">
        <f t="shared" si="71"/>
        <v>750000</v>
      </c>
      <c r="R314" s="2">
        <f t="shared" si="66"/>
        <v>190235444.84033597</v>
      </c>
      <c r="S314" s="2">
        <f t="shared" si="58"/>
        <v>738938.14285713434</v>
      </c>
      <c r="T314" s="2">
        <f t="shared" si="59"/>
        <v>11061.857142857276</v>
      </c>
      <c r="U314" s="2">
        <f t="shared" si="60"/>
        <v>750000</v>
      </c>
      <c r="V314" s="2">
        <f t="shared" si="34"/>
        <v>124991311.61176458</v>
      </c>
      <c r="W314" s="2">
        <f t="shared" si="61"/>
        <v>738938.14285714924</v>
      </c>
      <c r="X314" s="2">
        <f t="shared" si="51"/>
        <v>11061.857142850757</v>
      </c>
      <c r="Y314" s="2">
        <f t="shared" si="62"/>
        <v>65244133.228571355</v>
      </c>
      <c r="Z314" s="2" t="str">
        <f t="shared" si="52"/>
        <v>MEEP</v>
      </c>
      <c r="AA314" s="2">
        <f>IF(Z314="HERE",Y314,AA313+Graph!$G$1*1000)</f>
        <v>99185999.085714713</v>
      </c>
      <c r="AB314" s="2">
        <f t="shared" si="63"/>
        <v>420000</v>
      </c>
      <c r="AC314" s="2">
        <f t="shared" si="64"/>
        <v>62920507.611764081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244</v>
      </c>
      <c r="C315" s="7"/>
      <c r="D315" s="2" t="e">
        <f t="shared" si="55"/>
        <v>#N/A</v>
      </c>
      <c r="E315" s="2" t="e">
        <f t="shared" si="67"/>
        <v>#N/A</v>
      </c>
      <c r="F315" s="2">
        <v>1431651.5462184846</v>
      </c>
      <c r="G315" s="2">
        <f t="shared" si="70"/>
        <v>738938.14285714284</v>
      </c>
      <c r="H315" s="2">
        <f t="shared" si="65"/>
        <v>187801053.75462118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3314241.1428571488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1462464.7418967485</v>
      </c>
      <c r="Q315" s="2">
        <f t="shared" si="71"/>
        <v>750000</v>
      </c>
      <c r="R315" s="2">
        <f t="shared" si="66"/>
        <v>190985444.84033597</v>
      </c>
      <c r="S315" s="2">
        <f t="shared" si="58"/>
        <v>738938.14285713434</v>
      </c>
      <c r="T315" s="2">
        <f t="shared" si="59"/>
        <v>11061.857142857276</v>
      </c>
      <c r="U315" s="2">
        <f t="shared" si="60"/>
        <v>750000</v>
      </c>
      <c r="V315" s="2">
        <f t="shared" si="34"/>
        <v>125730249.75462173</v>
      </c>
      <c r="W315" s="2">
        <f t="shared" si="61"/>
        <v>738938.14285714924</v>
      </c>
      <c r="X315" s="2">
        <f t="shared" si="51"/>
        <v>11061.857142850757</v>
      </c>
      <c r="Y315" s="2">
        <f t="shared" si="62"/>
        <v>65255195.085714206</v>
      </c>
      <c r="Z315" s="2" t="str">
        <f t="shared" si="52"/>
        <v>MEEP</v>
      </c>
      <c r="AA315" s="2">
        <f>IF(Z315="HERE",Y315,AA314+Graph!$G$1*1000)</f>
        <v>99605999.085714713</v>
      </c>
      <c r="AB315" s="2">
        <f t="shared" si="63"/>
        <v>420000</v>
      </c>
      <c r="AC315" s="2">
        <f t="shared" si="64"/>
        <v>62920507.611764081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245</v>
      </c>
      <c r="C316" s="7"/>
      <c r="D316" s="2" t="e">
        <f t="shared" si="55"/>
        <v>#N/A</v>
      </c>
      <c r="E316" s="2" t="e">
        <f t="shared" si="67"/>
        <v>#N/A</v>
      </c>
      <c r="F316" s="2">
        <v>1435665.8624249697</v>
      </c>
      <c r="G316" s="2">
        <f t="shared" si="70"/>
        <v>738938.14285714284</v>
      </c>
      <c r="H316" s="2">
        <f t="shared" si="65"/>
        <v>188539991.89747831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3325303.0000000061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1466581.5186074376</v>
      </c>
      <c r="Q316" s="2">
        <f t="shared" si="71"/>
        <v>750000</v>
      </c>
      <c r="R316" s="2">
        <f t="shared" si="66"/>
        <v>191735444.84033597</v>
      </c>
      <c r="S316" s="2">
        <f t="shared" si="58"/>
        <v>738938.14285713434</v>
      </c>
      <c r="T316" s="2">
        <f t="shared" si="59"/>
        <v>11061.857142857276</v>
      </c>
      <c r="U316" s="2">
        <f t="shared" si="60"/>
        <v>750000</v>
      </c>
      <c r="V316" s="2">
        <f t="shared" si="34"/>
        <v>126469187.89747888</v>
      </c>
      <c r="W316" s="2">
        <f t="shared" si="61"/>
        <v>738938.14285714924</v>
      </c>
      <c r="X316" s="2">
        <f t="shared" si="51"/>
        <v>11061.857142850757</v>
      </c>
      <c r="Y316" s="2">
        <f t="shared" si="62"/>
        <v>65266256.942857057</v>
      </c>
      <c r="Z316" s="2" t="str">
        <f t="shared" si="52"/>
        <v>MEEP</v>
      </c>
      <c r="AA316" s="2">
        <f>IF(Z316="HERE",Y316,AA315+Graph!$G$1*1000)</f>
        <v>100025999.08571471</v>
      </c>
      <c r="AB316" s="2">
        <f t="shared" si="63"/>
        <v>420000</v>
      </c>
      <c r="AC316" s="2">
        <f t="shared" si="64"/>
        <v>62920507.611764081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246</v>
      </c>
      <c r="C317" s="7"/>
      <c r="D317" s="2" t="e">
        <f t="shared" si="55"/>
        <v>#N/A</v>
      </c>
      <c r="E317" s="2" t="e">
        <f t="shared" si="67"/>
        <v>#N/A</v>
      </c>
      <c r="F317" s="2">
        <v>1439680.1786314547</v>
      </c>
      <c r="G317" s="2">
        <f t="shared" si="70"/>
        <v>738938.14285714284</v>
      </c>
      <c r="H317" s="2">
        <f t="shared" si="65"/>
        <v>189278930.04033545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3336364.8571428633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1470698.2953181267</v>
      </c>
      <c r="Q317" s="2">
        <f t="shared" si="71"/>
        <v>750000</v>
      </c>
      <c r="R317" s="2">
        <f t="shared" si="66"/>
        <v>192485444.84033597</v>
      </c>
      <c r="S317" s="2">
        <f t="shared" si="58"/>
        <v>738938.14285713434</v>
      </c>
      <c r="T317" s="2">
        <f t="shared" si="59"/>
        <v>11061.857142857276</v>
      </c>
      <c r="U317" s="2">
        <f t="shared" si="60"/>
        <v>750000</v>
      </c>
      <c r="V317" s="2">
        <f t="shared" si="34"/>
        <v>127208126.04033603</v>
      </c>
      <c r="W317" s="2">
        <f t="shared" si="61"/>
        <v>738938.14285714924</v>
      </c>
      <c r="X317" s="2">
        <f t="shared" si="51"/>
        <v>11061.857142850757</v>
      </c>
      <c r="Y317" s="2">
        <f t="shared" si="62"/>
        <v>65277318.799999908</v>
      </c>
      <c r="Z317" s="2" t="str">
        <f t="shared" si="52"/>
        <v>MEEP</v>
      </c>
      <c r="AA317" s="2">
        <f>IF(Z317="HERE",Y317,AA316+Graph!$G$1*1000)</f>
        <v>100445999.08571471</v>
      </c>
      <c r="AB317" s="2">
        <f t="shared" si="63"/>
        <v>420000</v>
      </c>
      <c r="AC317" s="2">
        <f t="shared" si="64"/>
        <v>62920507.611764081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247</v>
      </c>
      <c r="C318" s="7"/>
      <c r="D318" s="2" t="e">
        <f t="shared" si="55"/>
        <v>#N/A</v>
      </c>
      <c r="E318" s="2" t="e">
        <f t="shared" si="67"/>
        <v>#N/A</v>
      </c>
      <c r="F318" s="2">
        <v>1443694.4948379397</v>
      </c>
      <c r="G318" s="2">
        <f t="shared" si="70"/>
        <v>738938.14285714284</v>
      </c>
      <c r="H318" s="2">
        <f t="shared" si="65"/>
        <v>190017868.18319258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3347426.7142857206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1474815.0720288157</v>
      </c>
      <c r="Q318" s="2">
        <f t="shared" si="71"/>
        <v>750000</v>
      </c>
      <c r="R318" s="2">
        <f t="shared" si="66"/>
        <v>193235444.84033597</v>
      </c>
      <c r="S318" s="2">
        <f t="shared" si="58"/>
        <v>738938.14285713434</v>
      </c>
      <c r="T318" s="2">
        <f t="shared" si="59"/>
        <v>11061.857142857276</v>
      </c>
      <c r="U318" s="2">
        <f t="shared" si="60"/>
        <v>750000</v>
      </c>
      <c r="V318" s="2">
        <f t="shared" si="34"/>
        <v>127947064.18319318</v>
      </c>
      <c r="W318" s="2">
        <f t="shared" si="61"/>
        <v>738938.14285714924</v>
      </c>
      <c r="X318" s="2">
        <f t="shared" si="51"/>
        <v>11061.857142850757</v>
      </c>
      <c r="Y318" s="2">
        <f t="shared" si="62"/>
        <v>65288380.657142758</v>
      </c>
      <c r="Z318" s="2" t="str">
        <f t="shared" si="52"/>
        <v>MEEP</v>
      </c>
      <c r="AA318" s="2">
        <f>IF(Z318="HERE",Y318,AA317+Graph!$G$1*1000)</f>
        <v>100865999.08571471</v>
      </c>
      <c r="AB318" s="2">
        <f t="shared" si="63"/>
        <v>420000</v>
      </c>
      <c r="AC318" s="2">
        <f t="shared" si="64"/>
        <v>62920507.611764081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248</v>
      </c>
      <c r="C319" s="7"/>
      <c r="D319" s="2" t="e">
        <f t="shared" si="55"/>
        <v>#N/A</v>
      </c>
      <c r="E319" s="2" t="e">
        <f t="shared" si="67"/>
        <v>#N/A</v>
      </c>
      <c r="F319" s="2">
        <v>1447708.811044395</v>
      </c>
      <c r="G319" s="2">
        <f t="shared" si="70"/>
        <v>738938.14285714284</v>
      </c>
      <c r="H319" s="2">
        <f t="shared" si="65"/>
        <v>190756806.32604972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3358488.5714285779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1478931.8487395048</v>
      </c>
      <c r="Q319" s="2">
        <f t="shared" si="71"/>
        <v>750000</v>
      </c>
      <c r="R319" s="2">
        <f t="shared" si="66"/>
        <v>193985444.84033597</v>
      </c>
      <c r="S319" s="2">
        <f t="shared" si="58"/>
        <v>738938.14285713434</v>
      </c>
      <c r="T319" s="2">
        <f t="shared" si="59"/>
        <v>11061.857142857276</v>
      </c>
      <c r="U319" s="2">
        <f t="shared" si="60"/>
        <v>750000</v>
      </c>
      <c r="V319" s="2">
        <f t="shared" si="34"/>
        <v>128686002.32605033</v>
      </c>
      <c r="W319" s="2">
        <f t="shared" si="61"/>
        <v>738938.14285714924</v>
      </c>
      <c r="X319" s="2">
        <f t="shared" si="51"/>
        <v>11061.857142850757</v>
      </c>
      <c r="Y319" s="2">
        <f t="shared" si="62"/>
        <v>65299442.514285609</v>
      </c>
      <c r="Z319" s="2" t="str">
        <f t="shared" si="52"/>
        <v>MEEP</v>
      </c>
      <c r="AA319" s="2">
        <f>IF(Z319="HERE",Y319,AA318+Graph!$G$1*1000)</f>
        <v>101285999.08571471</v>
      </c>
      <c r="AB319" s="2">
        <f t="shared" si="63"/>
        <v>420000</v>
      </c>
      <c r="AC319" s="2">
        <f t="shared" si="64"/>
        <v>62920507.611764081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249</v>
      </c>
      <c r="C320" s="7"/>
      <c r="D320" s="2" t="e">
        <f t="shared" si="55"/>
        <v>#N/A</v>
      </c>
      <c r="E320" s="2" t="e">
        <f t="shared" si="67"/>
        <v>#N/A</v>
      </c>
      <c r="F320" s="2">
        <v>1451723.12725088</v>
      </c>
      <c r="G320" s="2">
        <f t="shared" si="70"/>
        <v>738938.14285714284</v>
      </c>
      <c r="H320" s="2">
        <f t="shared" si="65"/>
        <v>191495744.46890685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3369550.4285714352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1483048.6254501641</v>
      </c>
      <c r="Q320" s="2">
        <f t="shared" si="71"/>
        <v>750000</v>
      </c>
      <c r="R320" s="2">
        <f t="shared" si="66"/>
        <v>194735444.84033597</v>
      </c>
      <c r="S320" s="2">
        <f t="shared" si="58"/>
        <v>738938.14285713434</v>
      </c>
      <c r="T320" s="2">
        <f t="shared" si="59"/>
        <v>11061.857142857276</v>
      </c>
      <c r="U320" s="2">
        <f t="shared" si="60"/>
        <v>750000</v>
      </c>
      <c r="V320" s="2">
        <f t="shared" si="34"/>
        <v>129424940.46890748</v>
      </c>
      <c r="W320" s="2">
        <f t="shared" si="61"/>
        <v>738938.14285714924</v>
      </c>
      <c r="X320" s="2">
        <f t="shared" si="51"/>
        <v>11061.857142850757</v>
      </c>
      <c r="Y320" s="2">
        <f t="shared" si="62"/>
        <v>65310504.37142846</v>
      </c>
      <c r="Z320" s="2" t="str">
        <f t="shared" si="52"/>
        <v>MEEP</v>
      </c>
      <c r="AA320" s="2">
        <f>IF(Z320="HERE",Y320,AA319+Graph!$G$1*1000)</f>
        <v>101705999.08571471</v>
      </c>
      <c r="AB320" s="2">
        <f t="shared" si="63"/>
        <v>420000</v>
      </c>
      <c r="AC320" s="2">
        <f t="shared" si="64"/>
        <v>62920507.611764081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250</v>
      </c>
      <c r="C321" s="7"/>
      <c r="D321" s="2" t="e">
        <f t="shared" si="55"/>
        <v>#N/A</v>
      </c>
      <c r="E321" s="2" t="e">
        <f t="shared" si="67"/>
        <v>#N/A</v>
      </c>
      <c r="F321" s="2">
        <v>1455737.443457365</v>
      </c>
      <c r="G321" s="2">
        <f t="shared" si="70"/>
        <v>738938.14285714284</v>
      </c>
      <c r="H321" s="2">
        <f t="shared" si="65"/>
        <v>192234682.61176398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3380612.2857142924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1487165.4021608531</v>
      </c>
      <c r="Q321" s="2">
        <f t="shared" si="71"/>
        <v>750000</v>
      </c>
      <c r="R321" s="2">
        <f t="shared" si="66"/>
        <v>195485444.84033597</v>
      </c>
      <c r="S321" s="2">
        <f t="shared" si="58"/>
        <v>738938.14285713434</v>
      </c>
      <c r="T321" s="2">
        <f t="shared" si="59"/>
        <v>11061.857142857276</v>
      </c>
      <c r="U321" s="2">
        <f t="shared" si="60"/>
        <v>750000</v>
      </c>
      <c r="V321" s="2">
        <f t="shared" si="34"/>
        <v>130163878.61176462</v>
      </c>
      <c r="W321" s="2">
        <f t="shared" si="61"/>
        <v>738938.14285714924</v>
      </c>
      <c r="X321" s="2">
        <f t="shared" si="51"/>
        <v>11061.857142850757</v>
      </c>
      <c r="Y321" s="2">
        <f t="shared" si="62"/>
        <v>65321566.228571311</v>
      </c>
      <c r="Z321" s="2" t="str">
        <f t="shared" si="52"/>
        <v>MEEP</v>
      </c>
      <c r="AA321" s="2">
        <f>IF(Z321="HERE",Y321,AA320+Graph!$G$1*1000)</f>
        <v>102125999.08571471</v>
      </c>
      <c r="AB321" s="2">
        <f t="shared" si="63"/>
        <v>420000</v>
      </c>
      <c r="AC321" s="2">
        <f t="shared" si="64"/>
        <v>62920507.611764081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251</v>
      </c>
      <c r="C322" s="7"/>
      <c r="D322" s="2" t="e">
        <f t="shared" si="55"/>
        <v>#N/A</v>
      </c>
      <c r="E322" s="2" t="e">
        <f t="shared" si="67"/>
        <v>#N/A</v>
      </c>
      <c r="F322" s="2">
        <v>1459751.7596638501</v>
      </c>
      <c r="G322" s="2">
        <f t="shared" si="70"/>
        <v>738938.14285714284</v>
      </c>
      <c r="H322" s="2">
        <f t="shared" si="65"/>
        <v>192973620.75462112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3391674.1428571497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1491282.1788715422</v>
      </c>
      <c r="Q322" s="2">
        <f t="shared" si="71"/>
        <v>750000</v>
      </c>
      <c r="R322" s="2">
        <f t="shared" si="66"/>
        <v>196235444.84033597</v>
      </c>
      <c r="S322" s="2">
        <f t="shared" si="58"/>
        <v>738938.14285713434</v>
      </c>
      <c r="T322" s="2">
        <f t="shared" si="59"/>
        <v>11061.857142857276</v>
      </c>
      <c r="U322" s="2">
        <f t="shared" si="60"/>
        <v>750000</v>
      </c>
      <c r="V322" s="2">
        <f t="shared" si="34"/>
        <v>130902816.75462177</v>
      </c>
      <c r="W322" s="2">
        <f t="shared" si="61"/>
        <v>738938.14285714924</v>
      </c>
      <c r="X322" s="2">
        <f t="shared" si="51"/>
        <v>11061.857142850757</v>
      </c>
      <c r="Y322" s="2">
        <f t="shared" si="62"/>
        <v>65332628.085714161</v>
      </c>
      <c r="Z322" s="2" t="str">
        <f t="shared" si="52"/>
        <v>MEEP</v>
      </c>
      <c r="AA322" s="2">
        <f>IF(Z322="HERE",Y322,AA321+Graph!$G$1*1000)</f>
        <v>102545999.08571471</v>
      </c>
      <c r="AB322" s="2">
        <f t="shared" si="63"/>
        <v>420000</v>
      </c>
      <c r="AC322" s="2">
        <f t="shared" si="64"/>
        <v>62920507.611764081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252</v>
      </c>
      <c r="C323" s="7"/>
      <c r="D323" s="2" t="e">
        <f t="shared" si="55"/>
        <v>#N/A</v>
      </c>
      <c r="E323" s="2" t="e">
        <f t="shared" si="67"/>
        <v>#N/A</v>
      </c>
      <c r="F323" s="2">
        <v>1463766.0758703351</v>
      </c>
      <c r="G323" s="2">
        <f t="shared" si="70"/>
        <v>738938.14285714284</v>
      </c>
      <c r="H323" s="2">
        <f t="shared" si="65"/>
        <v>193712558.89747825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3402736.000000007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1495398.9555822313</v>
      </c>
      <c r="Q323" s="2">
        <f t="shared" si="71"/>
        <v>750000</v>
      </c>
      <c r="R323" s="2">
        <f t="shared" si="66"/>
        <v>196985444.84033597</v>
      </c>
      <c r="S323" s="2">
        <f t="shared" si="58"/>
        <v>738938.14285713434</v>
      </c>
      <c r="T323" s="2">
        <f t="shared" si="59"/>
        <v>11061.857142857276</v>
      </c>
      <c r="U323" s="2">
        <f t="shared" si="60"/>
        <v>750000</v>
      </c>
      <c r="V323" s="2">
        <f t="shared" si="34"/>
        <v>131641754.89747892</v>
      </c>
      <c r="W323" s="2">
        <f t="shared" si="61"/>
        <v>738938.14285714924</v>
      </c>
      <c r="X323" s="2">
        <f t="shared" si="51"/>
        <v>11061.857142850757</v>
      </c>
      <c r="Y323" s="2">
        <f t="shared" si="62"/>
        <v>65343689.942857012</v>
      </c>
      <c r="Z323" s="2" t="str">
        <f t="shared" si="52"/>
        <v>MEEP</v>
      </c>
      <c r="AA323" s="2">
        <f>IF(Z323="HERE",Y323,AA322+Graph!$G$1*1000)</f>
        <v>102965999.08571471</v>
      </c>
      <c r="AB323" s="2">
        <f t="shared" si="63"/>
        <v>420000</v>
      </c>
      <c r="AC323" s="2">
        <f t="shared" si="64"/>
        <v>62920507.611764081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253</v>
      </c>
      <c r="C324" s="7"/>
      <c r="D324" s="2" t="e">
        <f t="shared" si="55"/>
        <v>#N/A</v>
      </c>
      <c r="E324" s="2" t="e">
        <f t="shared" si="67"/>
        <v>#N/A</v>
      </c>
      <c r="F324" s="2">
        <v>1467780.3920768201</v>
      </c>
      <c r="G324" s="2">
        <f t="shared" si="70"/>
        <v>738938.14285714284</v>
      </c>
      <c r="H324" s="2">
        <f t="shared" si="65"/>
        <v>194451497.04033539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3413797.8571428643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1499515.7322929204</v>
      </c>
      <c r="Q324" s="2">
        <f t="shared" si="71"/>
        <v>750000</v>
      </c>
      <c r="R324" s="2">
        <f t="shared" si="66"/>
        <v>197735444.84033597</v>
      </c>
      <c r="S324" s="2">
        <f t="shared" si="58"/>
        <v>738938.14285713434</v>
      </c>
      <c r="T324" s="2">
        <f t="shared" si="59"/>
        <v>11061.857142857276</v>
      </c>
      <c r="U324" s="2">
        <f t="shared" si="60"/>
        <v>750000</v>
      </c>
      <c r="V324" s="2">
        <f t="shared" si="34"/>
        <v>132380693.04033607</v>
      </c>
      <c r="W324" s="2">
        <f t="shared" si="61"/>
        <v>738938.14285714924</v>
      </c>
      <c r="X324" s="2">
        <f t="shared" si="51"/>
        <v>11061.857142850757</v>
      </c>
      <c r="Y324" s="2">
        <f t="shared" si="62"/>
        <v>65354751.799999863</v>
      </c>
      <c r="Z324" s="2" t="str">
        <f t="shared" si="52"/>
        <v>MEEP</v>
      </c>
      <c r="AA324" s="2">
        <f>IF(Z324="HERE",Y324,AA323+Graph!$G$1*1000)</f>
        <v>103385999.08571471</v>
      </c>
      <c r="AB324" s="2">
        <f t="shared" si="63"/>
        <v>420000</v>
      </c>
      <c r="AC324" s="2">
        <f t="shared" si="64"/>
        <v>62920507.611764081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254</v>
      </c>
      <c r="C325" s="7"/>
      <c r="D325" s="2" t="e">
        <f t="shared" si="55"/>
        <v>#N/A</v>
      </c>
      <c r="E325" s="2" t="e">
        <f t="shared" si="67"/>
        <v>#N/A</v>
      </c>
      <c r="F325" s="2">
        <v>1471794.7082833052</v>
      </c>
      <c r="G325" s="2">
        <f t="shared" si="70"/>
        <v>738938.14285714284</v>
      </c>
      <c r="H325" s="2">
        <f t="shared" si="65"/>
        <v>195190435.18319252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3424859.7142857215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1503632.5090036094</v>
      </c>
      <c r="Q325" s="2">
        <f t="shared" si="71"/>
        <v>750000</v>
      </c>
      <c r="R325" s="2">
        <f t="shared" si="66"/>
        <v>198485444.84033597</v>
      </c>
      <c r="S325" s="2">
        <f t="shared" si="58"/>
        <v>738938.14285713434</v>
      </c>
      <c r="T325" s="2">
        <f t="shared" si="59"/>
        <v>11061.857142857276</v>
      </c>
      <c r="U325" s="2">
        <f t="shared" si="60"/>
        <v>750000</v>
      </c>
      <c r="V325" s="2">
        <f t="shared" si="34"/>
        <v>133119631.18319322</v>
      </c>
      <c r="W325" s="2">
        <f t="shared" si="61"/>
        <v>738938.14285714924</v>
      </c>
      <c r="X325" s="2">
        <f t="shared" si="51"/>
        <v>11061.857142850757</v>
      </c>
      <c r="Y325" s="2">
        <f t="shared" si="62"/>
        <v>65365813.657142714</v>
      </c>
      <c r="Z325" s="2" t="str">
        <f t="shared" si="52"/>
        <v>MEEP</v>
      </c>
      <c r="AA325" s="2">
        <f>IF(Z325="HERE",Y325,AA324+Graph!$G$1*1000)</f>
        <v>103805999.08571471</v>
      </c>
      <c r="AB325" s="2">
        <f t="shared" si="63"/>
        <v>420000</v>
      </c>
      <c r="AC325" s="2">
        <f t="shared" si="64"/>
        <v>62920507.611764081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255</v>
      </c>
      <c r="C326" s="7"/>
      <c r="D326" s="2" t="e">
        <f t="shared" si="55"/>
        <v>#N/A</v>
      </c>
      <c r="E326" s="2" t="e">
        <f t="shared" si="67"/>
        <v>#N/A</v>
      </c>
      <c r="F326" s="2">
        <v>1475809.0244897902</v>
      </c>
      <c r="G326" s="2">
        <f t="shared" si="70"/>
        <v>738938.14285714284</v>
      </c>
      <c r="H326" s="2">
        <f t="shared" si="65"/>
        <v>195929373.32604966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3435921.5714285788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1507749.2857142687</v>
      </c>
      <c r="Q326" s="2">
        <f t="shared" si="71"/>
        <v>750000</v>
      </c>
      <c r="R326" s="2">
        <f t="shared" si="66"/>
        <v>199235444.84033597</v>
      </c>
      <c r="S326" s="2">
        <f t="shared" si="58"/>
        <v>738938.14285713434</v>
      </c>
      <c r="T326" s="2">
        <f t="shared" si="59"/>
        <v>11061.857142857276</v>
      </c>
      <c r="U326" s="2">
        <f t="shared" si="60"/>
        <v>750000</v>
      </c>
      <c r="V326" s="2">
        <f t="shared" si="34"/>
        <v>133858569.32605037</v>
      </c>
      <c r="W326" s="2">
        <f t="shared" si="61"/>
        <v>738938.14285714924</v>
      </c>
      <c r="X326" s="2">
        <f t="shared" si="51"/>
        <v>11061.857142850757</v>
      </c>
      <c r="Y326" s="2">
        <f t="shared" si="62"/>
        <v>65376875.514285564</v>
      </c>
      <c r="Z326" s="2" t="str">
        <f t="shared" si="52"/>
        <v>MEEP</v>
      </c>
      <c r="AA326" s="2">
        <f>IF(Z326="HERE",Y326,AA325+Graph!$G$1*1000)</f>
        <v>104225999.08571471</v>
      </c>
      <c r="AB326" s="2">
        <f t="shared" si="63"/>
        <v>420000</v>
      </c>
      <c r="AC326" s="2">
        <f t="shared" si="64"/>
        <v>62920507.611764081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256</v>
      </c>
      <c r="C327" s="7"/>
      <c r="D327" s="2" t="e">
        <f t="shared" si="55"/>
        <v>#N/A</v>
      </c>
      <c r="E327" s="2" t="e">
        <f t="shared" si="67"/>
        <v>#N/A</v>
      </c>
      <c r="F327" s="2">
        <v>1479823.3406962752</v>
      </c>
      <c r="G327" s="2">
        <f t="shared" si="70"/>
        <v>738938.14285714284</v>
      </c>
      <c r="H327" s="2">
        <f t="shared" si="65"/>
        <v>196668311.46890679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3446983.4285714361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1511866.0624249578</v>
      </c>
      <c r="Q327" s="2">
        <f t="shared" si="71"/>
        <v>750000</v>
      </c>
      <c r="R327" s="2">
        <f t="shared" si="66"/>
        <v>199985444.84033597</v>
      </c>
      <c r="S327" s="2">
        <f t="shared" si="58"/>
        <v>738938.14285713434</v>
      </c>
      <c r="T327" s="2">
        <f t="shared" si="59"/>
        <v>11061.857142857276</v>
      </c>
      <c r="U327" s="2">
        <f t="shared" si="60"/>
        <v>750000</v>
      </c>
      <c r="V327" s="2">
        <f t="shared" si="34"/>
        <v>134597507.46890751</v>
      </c>
      <c r="W327" s="2">
        <f t="shared" si="61"/>
        <v>738938.14285713434</v>
      </c>
      <c r="X327" s="2">
        <f t="shared" si="51"/>
        <v>11061.857142865658</v>
      </c>
      <c r="Y327" s="2">
        <f t="shared" si="62"/>
        <v>65387937.37142843</v>
      </c>
      <c r="Z327" s="2" t="str">
        <f t="shared" si="52"/>
        <v>MEEP</v>
      </c>
      <c r="AA327" s="2">
        <f>IF(Z327="HERE",Y327,AA326+Graph!$G$1*1000)</f>
        <v>104645999.08571471</v>
      </c>
      <c r="AB327" s="2">
        <f t="shared" si="63"/>
        <v>420000</v>
      </c>
      <c r="AC327" s="2">
        <f t="shared" si="64"/>
        <v>62920507.611764081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257</v>
      </c>
      <c r="C328" s="7"/>
      <c r="D328" s="2" t="e">
        <f t="shared" si="55"/>
        <v>#N/A</v>
      </c>
      <c r="E328" s="2" t="e">
        <f t="shared" si="67"/>
        <v>#N/A</v>
      </c>
      <c r="F328" s="2">
        <v>1483837.6569027603</v>
      </c>
      <c r="G328" s="2">
        <f t="shared" si="70"/>
        <v>738938.14285714284</v>
      </c>
      <c r="H328" s="2">
        <f t="shared" si="65"/>
        <v>197407249.61176392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3458045.2857142934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1515982.8391356468</v>
      </c>
      <c r="Q328" s="2">
        <f t="shared" si="71"/>
        <v>750000</v>
      </c>
      <c r="R328" s="2">
        <f t="shared" si="66"/>
        <v>200735444.84033597</v>
      </c>
      <c r="S328" s="2">
        <f t="shared" si="58"/>
        <v>738938.14285713434</v>
      </c>
      <c r="T328" s="2">
        <f t="shared" si="59"/>
        <v>11061.857142857276</v>
      </c>
      <c r="U328" s="2">
        <f t="shared" si="60"/>
        <v>750000</v>
      </c>
      <c r="V328" s="2">
        <f t="shared" si="34"/>
        <v>135336445.61176464</v>
      </c>
      <c r="W328" s="2">
        <f t="shared" si="61"/>
        <v>738938.14285713434</v>
      </c>
      <c r="X328" s="2">
        <f t="shared" si="51"/>
        <v>11061.857142865658</v>
      </c>
      <c r="Y328" s="2">
        <f t="shared" si="62"/>
        <v>65398999.228571296</v>
      </c>
      <c r="Z328" s="2" t="str">
        <f t="shared" si="52"/>
        <v>MEEP</v>
      </c>
      <c r="AA328" s="2">
        <f>IF(Z328="HERE",Y328,AA327+Graph!$G$1*1000)</f>
        <v>105065999.08571471</v>
      </c>
      <c r="AB328" s="2">
        <f t="shared" si="63"/>
        <v>420000</v>
      </c>
      <c r="AC328" s="2">
        <f t="shared" si="64"/>
        <v>62920507.611764081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258</v>
      </c>
      <c r="C329" s="7"/>
      <c r="D329" s="2" t="e">
        <f t="shared" si="55"/>
        <v>#N/A</v>
      </c>
      <c r="E329" s="2" t="e">
        <f t="shared" si="67"/>
        <v>#N/A</v>
      </c>
      <c r="F329" s="2">
        <v>1487851.9731092453</v>
      </c>
      <c r="G329" s="2">
        <f t="shared" si="70"/>
        <v>738938.14285714284</v>
      </c>
      <c r="H329" s="2">
        <f t="shared" si="65"/>
        <v>198146187.75462106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3469107.1428571506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1520099.6158463359</v>
      </c>
      <c r="Q329" s="2">
        <f t="shared" si="71"/>
        <v>750000</v>
      </c>
      <c r="R329" s="2">
        <f t="shared" si="66"/>
        <v>201485444.84033597</v>
      </c>
      <c r="S329" s="2">
        <f t="shared" si="58"/>
        <v>738938.14285713434</v>
      </c>
      <c r="T329" s="2">
        <f t="shared" si="59"/>
        <v>11061.857142857276</v>
      </c>
      <c r="U329" s="2">
        <f t="shared" si="60"/>
        <v>750000</v>
      </c>
      <c r="V329" s="2">
        <f t="shared" si="34"/>
        <v>136075383.75462177</v>
      </c>
      <c r="W329" s="2">
        <f t="shared" si="61"/>
        <v>738938.14285713434</v>
      </c>
      <c r="X329" s="2">
        <f t="shared" si="51"/>
        <v>11061.857142865658</v>
      </c>
      <c r="Y329" s="2">
        <f t="shared" si="62"/>
        <v>65410061.085714161</v>
      </c>
      <c r="Z329" s="2" t="str">
        <f t="shared" si="52"/>
        <v>MEEP</v>
      </c>
      <c r="AA329" s="2">
        <f>IF(Z329="HERE",Y329,AA328+Graph!$G$1*1000)</f>
        <v>105485999.08571471</v>
      </c>
      <c r="AB329" s="2">
        <f t="shared" si="63"/>
        <v>420000</v>
      </c>
      <c r="AC329" s="2">
        <f t="shared" si="64"/>
        <v>62920507.611764081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259</v>
      </c>
      <c r="C330" s="7"/>
      <c r="D330" s="2" t="e">
        <f t="shared" si="55"/>
        <v>#N/A</v>
      </c>
      <c r="E330" s="2" t="e">
        <f t="shared" si="67"/>
        <v>#N/A</v>
      </c>
      <c r="F330" s="2">
        <v>1491866.2893157303</v>
      </c>
      <c r="G330" s="2">
        <f t="shared" si="70"/>
        <v>738938.14285714284</v>
      </c>
      <c r="H330" s="2">
        <f t="shared" si="65"/>
        <v>198885125.89747819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3480169.0000000079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1524216.392557025</v>
      </c>
      <c r="Q330" s="2">
        <f t="shared" si="71"/>
        <v>750000</v>
      </c>
      <c r="R330" s="2">
        <f t="shared" si="66"/>
        <v>202235444.84033597</v>
      </c>
      <c r="S330" s="2">
        <f t="shared" si="58"/>
        <v>738938.14285713434</v>
      </c>
      <c r="T330" s="2">
        <f t="shared" si="59"/>
        <v>11061.857142857276</v>
      </c>
      <c r="U330" s="2">
        <f t="shared" si="60"/>
        <v>750000</v>
      </c>
      <c r="V330" s="2">
        <f t="shared" si="34"/>
        <v>136814321.89747891</v>
      </c>
      <c r="W330" s="2">
        <f t="shared" si="61"/>
        <v>738938.14285713434</v>
      </c>
      <c r="X330" s="2">
        <f t="shared" si="51"/>
        <v>11061.857142865658</v>
      </c>
      <c r="Y330" s="2">
        <f t="shared" si="62"/>
        <v>65421122.942857027</v>
      </c>
      <c r="Z330" s="2" t="str">
        <f t="shared" si="52"/>
        <v>MEEP</v>
      </c>
      <c r="AA330" s="2">
        <f>IF(Z330="HERE",Y330,AA329+Graph!$G$1*1000)</f>
        <v>105905999.08571471</v>
      </c>
      <c r="AB330" s="2">
        <f t="shared" si="63"/>
        <v>420000</v>
      </c>
      <c r="AC330" s="2">
        <f t="shared" si="64"/>
        <v>62920507.611764081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260</v>
      </c>
      <c r="C331" s="7"/>
      <c r="D331" s="2" t="e">
        <f t="shared" si="55"/>
        <v>#N/A</v>
      </c>
      <c r="E331" s="2" t="e">
        <f t="shared" si="67"/>
        <v>#N/A</v>
      </c>
      <c r="F331" s="2">
        <v>1495880.6055222154</v>
      </c>
      <c r="G331" s="2">
        <f t="shared" si="70"/>
        <v>738938.14285714284</v>
      </c>
      <c r="H331" s="2">
        <f t="shared" si="65"/>
        <v>199624064.04033533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3491230.8571428652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1528333.169267714</v>
      </c>
      <c r="Q331" s="2">
        <f t="shared" si="71"/>
        <v>750000</v>
      </c>
      <c r="R331" s="2">
        <f t="shared" si="66"/>
        <v>202985444.84033597</v>
      </c>
      <c r="S331" s="2">
        <f t="shared" si="58"/>
        <v>738938.14285713434</v>
      </c>
      <c r="T331" s="2">
        <f t="shared" si="59"/>
        <v>11061.857142857276</v>
      </c>
      <c r="U331" s="2">
        <f t="shared" si="60"/>
        <v>750000</v>
      </c>
      <c r="V331" s="2">
        <f t="shared" si="34"/>
        <v>137553260.04033604</v>
      </c>
      <c r="W331" s="2">
        <f t="shared" si="61"/>
        <v>738938.14285713434</v>
      </c>
      <c r="X331" s="2">
        <f t="shared" si="51"/>
        <v>11061.857142865658</v>
      </c>
      <c r="Y331" s="2">
        <f t="shared" si="62"/>
        <v>65432184.799999893</v>
      </c>
      <c r="Z331" s="2" t="str">
        <f t="shared" si="52"/>
        <v>MEEP</v>
      </c>
      <c r="AA331" s="2">
        <f>IF(Z331="HERE",Y331,AA330+Graph!$G$1*1000)</f>
        <v>106325999.08571471</v>
      </c>
      <c r="AB331" s="2">
        <f t="shared" si="63"/>
        <v>420000</v>
      </c>
      <c r="AC331" s="2">
        <f t="shared" si="64"/>
        <v>62920507.611764081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261</v>
      </c>
      <c r="C332" s="7"/>
      <c r="D332" s="2" t="e">
        <f t="shared" si="55"/>
        <v>#N/A</v>
      </c>
      <c r="E332" s="2" t="e">
        <f t="shared" si="67"/>
        <v>#N/A</v>
      </c>
      <c r="F332" s="2">
        <v>1499894.9217286706</v>
      </c>
      <c r="G332" s="2">
        <f t="shared" si="70"/>
        <v>738938.14285714284</v>
      </c>
      <c r="H332" s="2">
        <f t="shared" si="65"/>
        <v>200363002.18319246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3502292.7142857225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1532449.9459784031</v>
      </c>
      <c r="Q332" s="2">
        <f t="shared" si="71"/>
        <v>750000</v>
      </c>
      <c r="R332" s="2">
        <f t="shared" si="66"/>
        <v>203735444.84033597</v>
      </c>
      <c r="S332" s="2">
        <f t="shared" si="58"/>
        <v>738938.14285713434</v>
      </c>
      <c r="T332" s="2">
        <f t="shared" si="59"/>
        <v>11061.857142857276</v>
      </c>
      <c r="U332" s="2">
        <f t="shared" si="60"/>
        <v>750000</v>
      </c>
      <c r="V332" s="2">
        <f t="shared" si="34"/>
        <v>138292198.18319318</v>
      </c>
      <c r="W332" s="2">
        <f t="shared" si="61"/>
        <v>738938.14285713434</v>
      </c>
      <c r="X332" s="2">
        <f t="shared" si="51"/>
        <v>11061.857142865658</v>
      </c>
      <c r="Y332" s="2">
        <f t="shared" si="62"/>
        <v>65443246.657142758</v>
      </c>
      <c r="Z332" s="2" t="str">
        <f t="shared" si="52"/>
        <v>MEEP</v>
      </c>
      <c r="AA332" s="2">
        <f>IF(Z332="HERE",Y332,AA331+Graph!$G$1*1000)</f>
        <v>106745999.08571471</v>
      </c>
      <c r="AB332" s="2">
        <f t="shared" si="63"/>
        <v>420000</v>
      </c>
      <c r="AC332" s="2">
        <f t="shared" si="64"/>
        <v>62920507.611764081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262</v>
      </c>
      <c r="C333" s="7"/>
      <c r="D333" s="2" t="e">
        <f t="shared" si="55"/>
        <v>#N/A</v>
      </c>
      <c r="E333" s="2" t="e">
        <f t="shared" si="67"/>
        <v>#N/A</v>
      </c>
      <c r="F333" s="2">
        <v>1503909.2379351556</v>
      </c>
      <c r="G333" s="2">
        <f t="shared" si="70"/>
        <v>738938.14285714284</v>
      </c>
      <c r="H333" s="2">
        <f t="shared" si="65"/>
        <v>201101940.3260496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3513354.5714285797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1536566.7226890624</v>
      </c>
      <c r="Q333" s="2">
        <f t="shared" si="71"/>
        <v>750000</v>
      </c>
      <c r="R333" s="2">
        <f t="shared" si="66"/>
        <v>204485444.84033597</v>
      </c>
      <c r="S333" s="2">
        <f t="shared" si="58"/>
        <v>738938.14285713434</v>
      </c>
      <c r="T333" s="2">
        <f t="shared" si="59"/>
        <v>11061.857142857276</v>
      </c>
      <c r="U333" s="2">
        <f t="shared" si="60"/>
        <v>750000</v>
      </c>
      <c r="V333" s="2">
        <f t="shared" si="34"/>
        <v>139031136.32605031</v>
      </c>
      <c r="W333" s="2">
        <f t="shared" si="61"/>
        <v>738938.14285713434</v>
      </c>
      <c r="X333" s="2">
        <f t="shared" si="51"/>
        <v>11061.857142865658</v>
      </c>
      <c r="Y333" s="2">
        <f t="shared" si="62"/>
        <v>65454308.514285624</v>
      </c>
      <c r="Z333" s="2" t="str">
        <f t="shared" si="52"/>
        <v>MEEP</v>
      </c>
      <c r="AA333" s="2">
        <f>IF(Z333="HERE",Y333,AA332+Graph!$G$1*1000)</f>
        <v>107165999.08571471</v>
      </c>
      <c r="AB333" s="2">
        <f t="shared" si="63"/>
        <v>420000</v>
      </c>
      <c r="AC333" s="2">
        <f t="shared" si="64"/>
        <v>62920507.611764081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263</v>
      </c>
      <c r="C334" s="7"/>
      <c r="D334" s="2" t="e">
        <f t="shared" si="55"/>
        <v>#N/A</v>
      </c>
      <c r="E334" s="2" t="e">
        <f t="shared" si="67"/>
        <v>#N/A</v>
      </c>
      <c r="F334" s="2">
        <v>1507923.5541416407</v>
      </c>
      <c r="G334" s="2">
        <f t="shared" si="70"/>
        <v>738938.14285714284</v>
      </c>
      <c r="H334" s="2">
        <f t="shared" si="65"/>
        <v>201840878.46890673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3524416.428571437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1540683.4993997514</v>
      </c>
      <c r="Q334" s="2">
        <f t="shared" si="71"/>
        <v>750000</v>
      </c>
      <c r="R334" s="2">
        <f t="shared" si="66"/>
        <v>205235444.84033597</v>
      </c>
      <c r="S334" s="2">
        <f t="shared" si="58"/>
        <v>738938.14285713434</v>
      </c>
      <c r="T334" s="2">
        <f t="shared" si="59"/>
        <v>11061.857142857276</v>
      </c>
      <c r="U334" s="2">
        <f t="shared" si="60"/>
        <v>750000</v>
      </c>
      <c r="V334" s="2">
        <f t="shared" si="34"/>
        <v>139770074.46890745</v>
      </c>
      <c r="W334" s="2">
        <f t="shared" si="61"/>
        <v>738938.14285713434</v>
      </c>
      <c r="X334" s="2">
        <f t="shared" si="51"/>
        <v>11061.857142865658</v>
      </c>
      <c r="Y334" s="2">
        <f t="shared" si="62"/>
        <v>65465370.37142849</v>
      </c>
      <c r="Z334" s="2" t="str">
        <f t="shared" si="52"/>
        <v>MEEP</v>
      </c>
      <c r="AA334" s="2">
        <f>IF(Z334="HERE",Y334,AA333+Graph!$G$1*1000)</f>
        <v>107585999.08571471</v>
      </c>
      <c r="AB334" s="2">
        <f t="shared" si="63"/>
        <v>420000</v>
      </c>
      <c r="AC334" s="2">
        <f t="shared" si="64"/>
        <v>62920507.611764081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264</v>
      </c>
      <c r="C335" s="7"/>
      <c r="D335" s="2" t="e">
        <f t="shared" si="55"/>
        <v>#N/A</v>
      </c>
      <c r="E335" s="2" t="e">
        <f t="shared" si="67"/>
        <v>#N/A</v>
      </c>
      <c r="F335" s="2">
        <v>1511937.8703481257</v>
      </c>
      <c r="G335" s="2">
        <f t="shared" si="70"/>
        <v>738938.14285714284</v>
      </c>
      <c r="H335" s="2">
        <f t="shared" si="65"/>
        <v>202579816.61176386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3535478.2857142943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1544800.2761104405</v>
      </c>
      <c r="Q335" s="2">
        <f t="shared" si="71"/>
        <v>750000</v>
      </c>
      <c r="R335" s="2">
        <f t="shared" si="66"/>
        <v>205985444.84033597</v>
      </c>
      <c r="S335" s="2">
        <f t="shared" si="58"/>
        <v>738938.14285713434</v>
      </c>
      <c r="T335" s="2">
        <f t="shared" si="59"/>
        <v>11061.857142857276</v>
      </c>
      <c r="U335" s="2">
        <f t="shared" si="60"/>
        <v>750000</v>
      </c>
      <c r="V335" s="2">
        <f t="shared" si="34"/>
        <v>140509012.61176458</v>
      </c>
      <c r="W335" s="2">
        <f t="shared" si="61"/>
        <v>738938.14285713434</v>
      </c>
      <c r="X335" s="2">
        <f t="shared" si="51"/>
        <v>11061.857142865658</v>
      </c>
      <c r="Y335" s="2">
        <f t="shared" si="62"/>
        <v>65476432.228571355</v>
      </c>
      <c r="Z335" s="2" t="str">
        <f t="shared" si="52"/>
        <v>MEEP</v>
      </c>
      <c r="AA335" s="2">
        <f>IF(Z335="HERE",Y335,AA334+Graph!$G$1*1000)</f>
        <v>108005999.08571471</v>
      </c>
      <c r="AB335" s="2">
        <f t="shared" si="63"/>
        <v>420000</v>
      </c>
      <c r="AC335" s="2">
        <f t="shared" si="64"/>
        <v>62920507.611764081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265</v>
      </c>
      <c r="C336" s="7"/>
      <c r="D336" s="2" t="e">
        <f t="shared" si="55"/>
        <v>#N/A</v>
      </c>
      <c r="E336" s="2" t="e">
        <f t="shared" si="67"/>
        <v>#N/A</v>
      </c>
      <c r="F336" s="2">
        <v>1515952.1865546107</v>
      </c>
      <c r="G336" s="2">
        <f t="shared" si="70"/>
        <v>738938.14285714284</v>
      </c>
      <c r="H336" s="2">
        <f t="shared" si="65"/>
        <v>203318754.754621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3546540.1428571516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1548917.0528211296</v>
      </c>
      <c r="Q336" s="2">
        <f t="shared" si="71"/>
        <v>750000</v>
      </c>
      <c r="R336" s="2">
        <f t="shared" si="66"/>
        <v>206735444.84033597</v>
      </c>
      <c r="S336" s="2">
        <f t="shared" si="58"/>
        <v>738938.14285713434</v>
      </c>
      <c r="T336" s="2">
        <f t="shared" si="59"/>
        <v>11061.857142857276</v>
      </c>
      <c r="U336" s="2">
        <f t="shared" si="60"/>
        <v>750000</v>
      </c>
      <c r="V336" s="2">
        <f t="shared" si="34"/>
        <v>141247950.75462171</v>
      </c>
      <c r="W336" s="2">
        <f t="shared" si="61"/>
        <v>738938.14285713434</v>
      </c>
      <c r="X336" s="2">
        <f t="shared" si="51"/>
        <v>11061.857142865658</v>
      </c>
      <c r="Y336" s="2">
        <f t="shared" si="62"/>
        <v>65487494.085714221</v>
      </c>
      <c r="Z336" s="2" t="str">
        <f t="shared" si="52"/>
        <v>MEEP</v>
      </c>
      <c r="AA336" s="2">
        <f>IF(Z336="HERE",Y336,AA335+Graph!$G$1*1000)</f>
        <v>108425999.08571471</v>
      </c>
      <c r="AB336" s="2">
        <f t="shared" si="63"/>
        <v>420000</v>
      </c>
      <c r="AC336" s="2">
        <f t="shared" si="64"/>
        <v>62920507.611764081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266</v>
      </c>
      <c r="C337" s="7"/>
      <c r="D337" s="2" t="e">
        <f t="shared" si="55"/>
        <v>#N/A</v>
      </c>
      <c r="E337" s="2" t="e">
        <f t="shared" si="67"/>
        <v>#N/A</v>
      </c>
      <c r="F337" s="2">
        <v>1519966.5027610958</v>
      </c>
      <c r="G337" s="2">
        <f t="shared" si="70"/>
        <v>738938.14285714284</v>
      </c>
      <c r="H337" s="2">
        <f t="shared" si="65"/>
        <v>204057692.89747813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3557602.0000000088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1553033.8295318186</v>
      </c>
      <c r="Q337" s="2">
        <f t="shared" si="71"/>
        <v>750000</v>
      </c>
      <c r="R337" s="2">
        <f t="shared" si="66"/>
        <v>207485444.84033597</v>
      </c>
      <c r="S337" s="2">
        <f t="shared" si="58"/>
        <v>738938.14285713434</v>
      </c>
      <c r="T337" s="2">
        <f t="shared" si="59"/>
        <v>11061.857142857276</v>
      </c>
      <c r="U337" s="2">
        <f t="shared" si="60"/>
        <v>750000</v>
      </c>
      <c r="V337" s="2">
        <f t="shared" si="34"/>
        <v>141986888.89747885</v>
      </c>
      <c r="W337" s="2">
        <f t="shared" si="61"/>
        <v>738938.14285713434</v>
      </c>
      <c r="X337" s="2">
        <f t="shared" si="51"/>
        <v>11061.857142865658</v>
      </c>
      <c r="Y337" s="2">
        <f t="shared" si="62"/>
        <v>65498555.942857087</v>
      </c>
      <c r="Z337" s="2" t="str">
        <f t="shared" si="52"/>
        <v>MEEP</v>
      </c>
      <c r="AA337" s="2">
        <f>IF(Z337="HERE",Y337,AA336+Graph!$G$1*1000)</f>
        <v>108845999.08571471</v>
      </c>
      <c r="AB337" s="2">
        <f t="shared" si="63"/>
        <v>420000</v>
      </c>
      <c r="AC337" s="2">
        <f t="shared" si="64"/>
        <v>62920507.611764081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267</v>
      </c>
      <c r="C338" s="7"/>
      <c r="D338" s="2" t="e">
        <f t="shared" si="55"/>
        <v>#N/A</v>
      </c>
      <c r="E338" s="2" t="e">
        <f t="shared" si="67"/>
        <v>#N/A</v>
      </c>
      <c r="F338" s="2">
        <v>1523980.8189675808</v>
      </c>
      <c r="G338" s="2">
        <f t="shared" si="70"/>
        <v>738938.14285714284</v>
      </c>
      <c r="H338" s="2">
        <f t="shared" si="65"/>
        <v>204796631.04033527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3568663.8571428661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1557150.6062425077</v>
      </c>
      <c r="Q338" s="2">
        <f t="shared" si="71"/>
        <v>750000</v>
      </c>
      <c r="R338" s="2">
        <f t="shared" si="66"/>
        <v>208235444.84033597</v>
      </c>
      <c r="S338" s="2">
        <f t="shared" si="58"/>
        <v>738938.14285713434</v>
      </c>
      <c r="T338" s="2">
        <f t="shared" si="59"/>
        <v>11061.857142857276</v>
      </c>
      <c r="U338" s="2">
        <f t="shared" si="60"/>
        <v>750000</v>
      </c>
      <c r="V338" s="2">
        <f t="shared" si="34"/>
        <v>142725827.04033598</v>
      </c>
      <c r="W338" s="2">
        <f t="shared" si="61"/>
        <v>738938.14285713434</v>
      </c>
      <c r="X338" s="2">
        <f t="shared" si="51"/>
        <v>11061.857142865658</v>
      </c>
      <c r="Y338" s="2">
        <f t="shared" si="62"/>
        <v>65509617.799999952</v>
      </c>
      <c r="Z338" s="2" t="str">
        <f t="shared" si="52"/>
        <v>MEEP</v>
      </c>
      <c r="AA338" s="2">
        <f>IF(Z338="HERE",Y338,AA337+Graph!$G$1*1000)</f>
        <v>109265999.08571471</v>
      </c>
      <c r="AB338" s="2">
        <f t="shared" si="63"/>
        <v>420000</v>
      </c>
      <c r="AC338" s="2">
        <f t="shared" si="64"/>
        <v>62920507.611764081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268</v>
      </c>
      <c r="C339" s="7"/>
      <c r="D339" s="2" t="e">
        <f t="shared" si="55"/>
        <v>#N/A</v>
      </c>
      <c r="E339" s="2" t="e">
        <f t="shared" si="67"/>
        <v>#N/A</v>
      </c>
      <c r="F339" s="2">
        <v>1527995.1351740658</v>
      </c>
      <c r="G339" s="2">
        <f t="shared" si="70"/>
        <v>738938.14285714284</v>
      </c>
      <c r="H339" s="2">
        <f t="shared" si="65"/>
        <v>205535569.1831924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3579725.7142857234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1561267.382953167</v>
      </c>
      <c r="Q339" s="2">
        <f t="shared" si="71"/>
        <v>750000</v>
      </c>
      <c r="R339" s="2">
        <f t="shared" si="66"/>
        <v>208985444.84033597</v>
      </c>
      <c r="S339" s="2">
        <f t="shared" si="58"/>
        <v>738938.14285713434</v>
      </c>
      <c r="T339" s="2">
        <f t="shared" si="59"/>
        <v>11061.857142857276</v>
      </c>
      <c r="U339" s="2">
        <f t="shared" si="60"/>
        <v>750000</v>
      </c>
      <c r="V339" s="2">
        <f t="shared" si="34"/>
        <v>143464765.18319312</v>
      </c>
      <c r="W339" s="2">
        <f t="shared" si="61"/>
        <v>738938.14285713434</v>
      </c>
      <c r="X339" s="2">
        <f t="shared" si="51"/>
        <v>11061.857142865658</v>
      </c>
      <c r="Y339" s="2">
        <f t="shared" si="62"/>
        <v>65520679.657142818</v>
      </c>
      <c r="Z339" s="2" t="str">
        <f t="shared" si="52"/>
        <v>MEEP</v>
      </c>
      <c r="AA339" s="2">
        <f>IF(Z339="HERE",Y339,AA338+Graph!$G$1*1000)</f>
        <v>109685999.08571471</v>
      </c>
      <c r="AB339" s="2">
        <f t="shared" si="63"/>
        <v>420000</v>
      </c>
      <c r="AC339" s="2">
        <f t="shared" si="64"/>
        <v>62920507.611764081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269</v>
      </c>
      <c r="C340" s="7"/>
      <c r="D340" s="2" t="e">
        <f t="shared" si="55"/>
        <v>#N/A</v>
      </c>
      <c r="E340" s="2" t="e">
        <f t="shared" si="67"/>
        <v>#N/A</v>
      </c>
      <c r="F340" s="2">
        <v>1532009.4513805509</v>
      </c>
      <c r="G340" s="2">
        <f t="shared" si="70"/>
        <v>738938.14285714284</v>
      </c>
      <c r="H340" s="2">
        <f t="shared" si="65"/>
        <v>206274507.32604954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3590787.5714285807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1565384.159663856</v>
      </c>
      <c r="Q340" s="2">
        <f t="shared" si="71"/>
        <v>750000</v>
      </c>
      <c r="R340" s="2">
        <f t="shared" si="66"/>
        <v>209735444.84033597</v>
      </c>
      <c r="S340" s="2">
        <f t="shared" si="58"/>
        <v>738938.14285713434</v>
      </c>
      <c r="T340" s="2">
        <f t="shared" si="59"/>
        <v>11061.857142857276</v>
      </c>
      <c r="U340" s="2">
        <f t="shared" si="60"/>
        <v>750000</v>
      </c>
      <c r="V340" s="2">
        <f t="shared" si="34"/>
        <v>144203703.32605025</v>
      </c>
      <c r="W340" s="2">
        <f t="shared" si="61"/>
        <v>738938.14285713434</v>
      </c>
      <c r="X340" s="2">
        <f t="shared" si="51"/>
        <v>11061.857142865658</v>
      </c>
      <c r="Y340" s="2">
        <f t="shared" si="62"/>
        <v>65531741.514285684</v>
      </c>
      <c r="Z340" s="2" t="str">
        <f t="shared" si="52"/>
        <v>MEEP</v>
      </c>
      <c r="AA340" s="2">
        <f>IF(Z340="HERE",Y340,AA339+Graph!$G$1*1000)</f>
        <v>110105999.08571471</v>
      </c>
      <c r="AB340" s="2">
        <f t="shared" si="63"/>
        <v>420000</v>
      </c>
      <c r="AC340" s="2">
        <f t="shared" si="64"/>
        <v>62920507.611764081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270</v>
      </c>
      <c r="C341" s="7"/>
      <c r="D341" s="2" t="e">
        <f t="shared" si="55"/>
        <v>#N/A</v>
      </c>
      <c r="E341" s="2" t="e">
        <f t="shared" si="67"/>
        <v>#N/A</v>
      </c>
      <c r="F341" s="2">
        <v>1536023.7675870359</v>
      </c>
      <c r="G341" s="2">
        <f t="shared" si="70"/>
        <v>738938.14285714284</v>
      </c>
      <c r="H341" s="2">
        <f t="shared" si="65"/>
        <v>207013445.46890667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3601849.428571438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1569500.9363745451</v>
      </c>
      <c r="Q341" s="2">
        <f t="shared" si="71"/>
        <v>750000</v>
      </c>
      <c r="R341" s="2">
        <f t="shared" si="66"/>
        <v>210485444.84033597</v>
      </c>
      <c r="S341" s="2">
        <f t="shared" si="58"/>
        <v>738938.14285713434</v>
      </c>
      <c r="T341" s="2">
        <f t="shared" si="59"/>
        <v>11061.857142857276</v>
      </c>
      <c r="U341" s="2">
        <f t="shared" si="60"/>
        <v>750000</v>
      </c>
      <c r="V341" s="2">
        <f t="shared" si="34"/>
        <v>144942641.46890739</v>
      </c>
      <c r="W341" s="2">
        <f t="shared" si="61"/>
        <v>738938.14285713434</v>
      </c>
      <c r="X341" s="2">
        <f t="shared" si="51"/>
        <v>11061.857142865658</v>
      </c>
      <c r="Y341" s="2">
        <f t="shared" si="62"/>
        <v>65542803.371428549</v>
      </c>
      <c r="Z341" s="2" t="str">
        <f t="shared" si="52"/>
        <v>MEEP</v>
      </c>
      <c r="AA341" s="2">
        <f>IF(Z341="HERE",Y341,AA340+Graph!$G$1*1000)</f>
        <v>110525999.08571471</v>
      </c>
      <c r="AB341" s="2">
        <f t="shared" si="63"/>
        <v>420000</v>
      </c>
      <c r="AC341" s="2">
        <f t="shared" si="64"/>
        <v>62920507.611764081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271</v>
      </c>
      <c r="C342" s="7"/>
      <c r="D342" s="2" t="e">
        <f t="shared" si="55"/>
        <v>#N/A</v>
      </c>
      <c r="E342" s="2" t="e">
        <f t="shared" si="67"/>
        <v>#N/A</v>
      </c>
      <c r="F342" s="2">
        <v>1540038.0837935209</v>
      </c>
      <c r="G342" s="2">
        <f t="shared" si="70"/>
        <v>738938.14285714284</v>
      </c>
      <c r="H342" s="2">
        <f t="shared" si="65"/>
        <v>207752383.61176381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3612911.2857142952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1573617.7130852342</v>
      </c>
      <c r="Q342" s="2">
        <f t="shared" si="71"/>
        <v>750000</v>
      </c>
      <c r="R342" s="2">
        <f t="shared" si="66"/>
        <v>211235444.84033597</v>
      </c>
      <c r="S342" s="2">
        <f t="shared" si="58"/>
        <v>738938.14285713434</v>
      </c>
      <c r="T342" s="2">
        <f t="shared" si="59"/>
        <v>11061.857142857276</v>
      </c>
      <c r="U342" s="2">
        <f t="shared" si="60"/>
        <v>750000</v>
      </c>
      <c r="V342" s="2">
        <f t="shared" si="34"/>
        <v>145681579.61176452</v>
      </c>
      <c r="W342" s="2">
        <f t="shared" si="61"/>
        <v>738938.14285713434</v>
      </c>
      <c r="X342" s="2">
        <f t="shared" si="51"/>
        <v>11061.857142865658</v>
      </c>
      <c r="Y342" s="2">
        <f t="shared" si="62"/>
        <v>65553865.228571415</v>
      </c>
      <c r="Z342" s="2" t="str">
        <f t="shared" si="52"/>
        <v>MEEP</v>
      </c>
      <c r="AA342" s="2">
        <f>IF(Z342="HERE",Y342,AA341+Graph!$G$1*1000)</f>
        <v>110945999.08571471</v>
      </c>
      <c r="AB342" s="2">
        <f t="shared" si="63"/>
        <v>420000</v>
      </c>
      <c r="AC342" s="2">
        <f t="shared" si="64"/>
        <v>62920507.611764081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272</v>
      </c>
      <c r="C343" s="7"/>
      <c r="D343" s="2" t="e">
        <f t="shared" si="55"/>
        <v>#N/A</v>
      </c>
      <c r="E343" s="2" t="e">
        <f t="shared" si="67"/>
        <v>#N/A</v>
      </c>
      <c r="F343" s="2">
        <v>1544052.400000006</v>
      </c>
      <c r="G343" s="2">
        <f t="shared" si="70"/>
        <v>738938.14285714284</v>
      </c>
      <c r="H343" s="2">
        <f t="shared" si="65"/>
        <v>208491321.75462094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3623973.1428571525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1577734.4897959232</v>
      </c>
      <c r="Q343" s="2">
        <f t="shared" si="71"/>
        <v>750000</v>
      </c>
      <c r="R343" s="2">
        <f t="shared" si="66"/>
        <v>211985444.84033597</v>
      </c>
      <c r="S343" s="2">
        <f t="shared" si="58"/>
        <v>738938.14285713434</v>
      </c>
      <c r="T343" s="2">
        <f t="shared" si="59"/>
        <v>11061.857142857276</v>
      </c>
      <c r="U343" s="2">
        <f t="shared" si="60"/>
        <v>750000</v>
      </c>
      <c r="V343" s="2">
        <f t="shared" si="34"/>
        <v>146420517.75462165</v>
      </c>
      <c r="W343" s="2">
        <f t="shared" si="61"/>
        <v>738938.14285713434</v>
      </c>
      <c r="X343" s="2">
        <f t="shared" si="51"/>
        <v>11061.857142865658</v>
      </c>
      <c r="Y343" s="2">
        <f t="shared" si="62"/>
        <v>65564927.085714281</v>
      </c>
      <c r="Z343" s="2" t="str">
        <f t="shared" si="52"/>
        <v>MEEP</v>
      </c>
      <c r="AA343" s="2">
        <f>IF(Z343="HERE",Y343,AA342+Graph!$G$1*1000)</f>
        <v>111365999.08571471</v>
      </c>
      <c r="AB343" s="2">
        <f t="shared" si="63"/>
        <v>420000</v>
      </c>
      <c r="AC343" s="2">
        <f t="shared" si="64"/>
        <v>62920507.611764081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273</v>
      </c>
      <c r="C344" s="7"/>
      <c r="D344" s="2" t="e">
        <f t="shared" si="55"/>
        <v>#N/A</v>
      </c>
      <c r="E344" s="2" t="e">
        <f t="shared" si="67"/>
        <v>#N/A</v>
      </c>
      <c r="F344" s="2">
        <v>1548066.7162064612</v>
      </c>
      <c r="G344" s="2">
        <f t="shared" si="70"/>
        <v>738938.14285714284</v>
      </c>
      <c r="H344" s="2">
        <f t="shared" si="65"/>
        <v>209230259.89747807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3635035.0000000098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1581851.2665066123</v>
      </c>
      <c r="Q344" s="2">
        <f t="shared" si="71"/>
        <v>750000</v>
      </c>
      <c r="R344" s="2">
        <f t="shared" si="66"/>
        <v>212735444.84033597</v>
      </c>
      <c r="S344" s="2">
        <f t="shared" si="58"/>
        <v>738938.14285713434</v>
      </c>
      <c r="T344" s="2">
        <f t="shared" si="59"/>
        <v>11061.857142857276</v>
      </c>
      <c r="U344" s="2">
        <f t="shared" si="60"/>
        <v>750000</v>
      </c>
      <c r="V344" s="2">
        <f t="shared" si="34"/>
        <v>147159455.89747879</v>
      </c>
      <c r="W344" s="2">
        <f t="shared" si="61"/>
        <v>738938.14285713434</v>
      </c>
      <c r="X344" s="2">
        <f t="shared" si="51"/>
        <v>11061.857142865658</v>
      </c>
      <c r="Y344" s="2">
        <f t="shared" si="62"/>
        <v>65575988.942857146</v>
      </c>
      <c r="Z344" s="2" t="str">
        <f t="shared" si="52"/>
        <v>MEEP</v>
      </c>
      <c r="AA344" s="2">
        <f>IF(Z344="HERE",Y344,AA343+Graph!$G$1*1000)</f>
        <v>111785999.08571471</v>
      </c>
      <c r="AB344" s="2">
        <f t="shared" si="63"/>
        <v>420000</v>
      </c>
      <c r="AC344" s="2">
        <f t="shared" si="64"/>
        <v>62920507.611764081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274</v>
      </c>
      <c r="C345" s="7"/>
      <c r="D345" s="2" t="e">
        <f t="shared" si="55"/>
        <v>#N/A</v>
      </c>
      <c r="E345" s="2" t="e">
        <f t="shared" si="67"/>
        <v>#N/A</v>
      </c>
      <c r="F345" s="2">
        <v>1552081.0324129462</v>
      </c>
      <c r="G345" s="2">
        <f t="shared" si="70"/>
        <v>738938.14285714284</v>
      </c>
      <c r="H345" s="2">
        <f t="shared" si="65"/>
        <v>209969198.04033521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3646096.8571428671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1585968.0432172716</v>
      </c>
      <c r="Q345" s="2">
        <f t="shared" si="71"/>
        <v>750000</v>
      </c>
      <c r="R345" s="2">
        <f t="shared" si="66"/>
        <v>213485444.84033597</v>
      </c>
      <c r="S345" s="2">
        <f t="shared" si="58"/>
        <v>738938.14285713434</v>
      </c>
      <c r="T345" s="2">
        <f t="shared" si="59"/>
        <v>11061.857142857276</v>
      </c>
      <c r="U345" s="2">
        <f t="shared" si="60"/>
        <v>750000</v>
      </c>
      <c r="V345" s="2">
        <f t="shared" si="34"/>
        <v>147898394.04033592</v>
      </c>
      <c r="W345" s="2">
        <f t="shared" si="61"/>
        <v>738938.14285713434</v>
      </c>
      <c r="X345" s="2">
        <f t="shared" si="51"/>
        <v>11061.857142865658</v>
      </c>
      <c r="Y345" s="2">
        <f t="shared" si="62"/>
        <v>65587050.800000012</v>
      </c>
      <c r="Z345" s="2" t="str">
        <f t="shared" si="52"/>
        <v>MEEP</v>
      </c>
      <c r="AA345" s="2">
        <f>IF(Z345="HERE",Y345,AA344+Graph!$G$1*1000)</f>
        <v>112205999.08571471</v>
      </c>
      <c r="AB345" s="2">
        <f t="shared" si="63"/>
        <v>420000</v>
      </c>
      <c r="AC345" s="2">
        <f t="shared" si="64"/>
        <v>62920507.611764081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275</v>
      </c>
      <c r="C346" s="7"/>
      <c r="D346" s="2" t="e">
        <f t="shared" si="55"/>
        <v>#N/A</v>
      </c>
      <c r="E346" s="2" t="e">
        <f t="shared" si="67"/>
        <v>#N/A</v>
      </c>
      <c r="F346" s="2">
        <v>1556095.3486194313</v>
      </c>
      <c r="G346" s="2">
        <f t="shared" si="70"/>
        <v>738938.14285714284</v>
      </c>
      <c r="H346" s="2">
        <f t="shared" si="65"/>
        <v>210708136.18319234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3657158.7142857243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1590084.8199279606</v>
      </c>
      <c r="Q346" s="2">
        <f t="shared" si="71"/>
        <v>750000</v>
      </c>
      <c r="R346" s="2">
        <f t="shared" si="66"/>
        <v>214235444.84033597</v>
      </c>
      <c r="S346" s="2">
        <f t="shared" si="58"/>
        <v>738938.14285713434</v>
      </c>
      <c r="T346" s="2">
        <f t="shared" si="59"/>
        <v>11061.857142857276</v>
      </c>
      <c r="U346" s="2">
        <f t="shared" si="60"/>
        <v>750000</v>
      </c>
      <c r="V346" s="2">
        <f t="shared" si="34"/>
        <v>148637332.18319306</v>
      </c>
      <c r="W346" s="2">
        <f t="shared" si="61"/>
        <v>738938.14285713434</v>
      </c>
      <c r="X346" s="2">
        <f t="shared" si="51"/>
        <v>11061.857142865658</v>
      </c>
      <c r="Y346" s="2">
        <f t="shared" si="62"/>
        <v>65598112.657142878</v>
      </c>
      <c r="Z346" s="2" t="str">
        <f t="shared" si="52"/>
        <v>MEEP</v>
      </c>
      <c r="AA346" s="2">
        <f>IF(Z346="HERE",Y346,AA345+Graph!$G$1*1000)</f>
        <v>112625999.08571471</v>
      </c>
      <c r="AB346" s="2">
        <f t="shared" si="63"/>
        <v>420000</v>
      </c>
      <c r="AC346" s="2">
        <f t="shared" si="64"/>
        <v>62920507.611764081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276</v>
      </c>
      <c r="C347" s="7"/>
      <c r="D347" s="2" t="e">
        <f t="shared" si="55"/>
        <v>#N/A</v>
      </c>
      <c r="E347" s="2" t="e">
        <f t="shared" si="67"/>
        <v>#N/A</v>
      </c>
      <c r="F347" s="2">
        <v>1560109.6648259163</v>
      </c>
      <c r="G347" s="2">
        <f t="shared" si="70"/>
        <v>738938.14285714284</v>
      </c>
      <c r="H347" s="2">
        <f t="shared" si="65"/>
        <v>211447074.32604948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3668220.5714285816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1594201.5966386497</v>
      </c>
      <c r="Q347" s="2">
        <f t="shared" si="71"/>
        <v>750000</v>
      </c>
      <c r="R347" s="2">
        <f t="shared" si="66"/>
        <v>214985444.84033597</v>
      </c>
      <c r="S347" s="2">
        <f t="shared" si="58"/>
        <v>738938.14285713434</v>
      </c>
      <c r="T347" s="2">
        <f t="shared" si="59"/>
        <v>11061.857142857276</v>
      </c>
      <c r="U347" s="2">
        <f t="shared" si="60"/>
        <v>750000</v>
      </c>
      <c r="V347" s="2">
        <f t="shared" si="34"/>
        <v>149376270.32605019</v>
      </c>
      <c r="W347" s="2">
        <f t="shared" si="61"/>
        <v>738938.14285713434</v>
      </c>
      <c r="X347" s="2">
        <f t="shared" si="51"/>
        <v>11061.857142865658</v>
      </c>
      <c r="Y347" s="2">
        <f t="shared" si="62"/>
        <v>65609174.514285743</v>
      </c>
      <c r="Z347" s="2" t="str">
        <f t="shared" si="52"/>
        <v>MEEP</v>
      </c>
      <c r="AA347" s="2">
        <f>IF(Z347="HERE",Y347,AA346+Graph!$G$1*1000)</f>
        <v>113045999.08571471</v>
      </c>
      <c r="AB347" s="2">
        <f t="shared" si="63"/>
        <v>420000</v>
      </c>
      <c r="AC347" s="2">
        <f t="shared" si="64"/>
        <v>62920507.611764081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277</v>
      </c>
      <c r="C348" s="7"/>
      <c r="D348" s="2" t="e">
        <f t="shared" si="55"/>
        <v>#N/A</v>
      </c>
      <c r="E348" s="2" t="e">
        <f t="shared" si="67"/>
        <v>#N/A</v>
      </c>
      <c r="F348" s="2">
        <v>1564123.9810324013</v>
      </c>
      <c r="G348" s="2">
        <f t="shared" si="70"/>
        <v>738938.14285714284</v>
      </c>
      <c r="H348" s="2">
        <f t="shared" si="65"/>
        <v>212186012.46890661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3679282.4285714389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1598318.3733493388</v>
      </c>
      <c r="Q348" s="2">
        <f t="shared" si="71"/>
        <v>750000</v>
      </c>
      <c r="R348" s="2">
        <f t="shared" si="66"/>
        <v>215735444.84033597</v>
      </c>
      <c r="S348" s="2">
        <f t="shared" si="58"/>
        <v>738938.14285713434</v>
      </c>
      <c r="T348" s="2">
        <f t="shared" si="59"/>
        <v>11061.857142857276</v>
      </c>
      <c r="U348" s="2">
        <f t="shared" si="60"/>
        <v>750000</v>
      </c>
      <c r="V348" s="2">
        <f t="shared" si="34"/>
        <v>150115208.46890733</v>
      </c>
      <c r="W348" s="2">
        <f t="shared" si="61"/>
        <v>738938.14285713434</v>
      </c>
      <c r="X348" s="2">
        <f t="shared" si="51"/>
        <v>11061.857142865658</v>
      </c>
      <c r="Y348" s="2">
        <f t="shared" si="62"/>
        <v>65620236.371428609</v>
      </c>
      <c r="Z348" s="2" t="str">
        <f t="shared" si="52"/>
        <v>MEEP</v>
      </c>
      <c r="AA348" s="2">
        <f>IF(Z348="HERE",Y348,AA347+Graph!$G$1*1000)</f>
        <v>113465999.08571471</v>
      </c>
      <c r="AB348" s="2">
        <f t="shared" si="63"/>
        <v>420000</v>
      </c>
      <c r="AC348" s="2">
        <f t="shared" si="64"/>
        <v>62920507.611764081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278</v>
      </c>
      <c r="C349" s="7"/>
      <c r="D349" s="2" t="e">
        <f t="shared" si="55"/>
        <v>#N/A</v>
      </c>
      <c r="E349" s="2" t="e">
        <f t="shared" si="67"/>
        <v>#N/A</v>
      </c>
      <c r="F349" s="2">
        <v>1568138.2972388864</v>
      </c>
      <c r="G349" s="2">
        <f t="shared" si="70"/>
        <v>738938.14285714284</v>
      </c>
      <c r="H349" s="2">
        <f t="shared" si="65"/>
        <v>212924950.61176375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3690344.2857142962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1602435.1500600278</v>
      </c>
      <c r="Q349" s="2">
        <f t="shared" si="71"/>
        <v>750000</v>
      </c>
      <c r="R349" s="2">
        <f t="shared" si="66"/>
        <v>216485444.84033597</v>
      </c>
      <c r="S349" s="2">
        <f t="shared" si="58"/>
        <v>738938.14285713434</v>
      </c>
      <c r="T349" s="2">
        <f t="shared" si="59"/>
        <v>11061.857142857276</v>
      </c>
      <c r="U349" s="2">
        <f t="shared" si="60"/>
        <v>750000</v>
      </c>
      <c r="V349" s="2">
        <f t="shared" si="34"/>
        <v>150854146.61176446</v>
      </c>
      <c r="W349" s="2">
        <f t="shared" si="61"/>
        <v>738938.14285713434</v>
      </c>
      <c r="X349" s="2">
        <f t="shared" si="51"/>
        <v>11061.857142865658</v>
      </c>
      <c r="Y349" s="2">
        <f t="shared" si="62"/>
        <v>65631298.228571475</v>
      </c>
      <c r="Z349" s="2" t="str">
        <f t="shared" si="52"/>
        <v>MEEP</v>
      </c>
      <c r="AA349" s="2">
        <f>IF(Z349="HERE",Y349,AA348+Graph!$G$1*1000)</f>
        <v>113885999.08571471</v>
      </c>
      <c r="AB349" s="2">
        <f t="shared" si="63"/>
        <v>420000</v>
      </c>
      <c r="AC349" s="2">
        <f t="shared" si="64"/>
        <v>62920507.611764081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279</v>
      </c>
      <c r="C350" s="7"/>
      <c r="D350" s="2" t="e">
        <f t="shared" si="55"/>
        <v>#N/A</v>
      </c>
      <c r="E350" s="2" t="e">
        <f t="shared" si="67"/>
        <v>#N/A</v>
      </c>
      <c r="F350" s="2">
        <v>1572152.6134453714</v>
      </c>
      <c r="G350" s="2">
        <f t="shared" si="70"/>
        <v>738938.14285714284</v>
      </c>
      <c r="H350" s="2">
        <f t="shared" si="65"/>
        <v>213663888.75462088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3701406.1428571534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1606551.9267707169</v>
      </c>
      <c r="Q350" s="2">
        <f t="shared" si="71"/>
        <v>750000</v>
      </c>
      <c r="R350" s="2">
        <f t="shared" si="66"/>
        <v>217235444.84033597</v>
      </c>
      <c r="S350" s="2">
        <f t="shared" si="58"/>
        <v>738938.14285713434</v>
      </c>
      <c r="T350" s="2">
        <f t="shared" si="59"/>
        <v>11061.857142857276</v>
      </c>
      <c r="U350" s="2">
        <f t="shared" si="60"/>
        <v>750000</v>
      </c>
      <c r="V350" s="2">
        <f t="shared" si="34"/>
        <v>151593084.7546216</v>
      </c>
      <c r="W350" s="2">
        <f t="shared" si="61"/>
        <v>738938.14285713434</v>
      </c>
      <c r="X350" s="2">
        <f t="shared" si="51"/>
        <v>11061.857142865658</v>
      </c>
      <c r="Y350" s="2">
        <f t="shared" si="62"/>
        <v>65642360.08571434</v>
      </c>
      <c r="Z350" s="2" t="str">
        <f t="shared" si="52"/>
        <v>MEEP</v>
      </c>
      <c r="AA350" s="2">
        <f>IF(Z350="HERE",Y350,AA349+Graph!$G$1*1000)</f>
        <v>114305999.08571471</v>
      </c>
      <c r="AB350" s="2">
        <f t="shared" si="63"/>
        <v>420000</v>
      </c>
      <c r="AC350" s="2">
        <f t="shared" si="64"/>
        <v>62920507.611764081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280</v>
      </c>
      <c r="C351" s="7"/>
      <c r="D351" s="2" t="e">
        <f t="shared" si="55"/>
        <v>#N/A</v>
      </c>
      <c r="E351" s="2" t="e">
        <f t="shared" si="67"/>
        <v>#N/A</v>
      </c>
      <c r="F351" s="2">
        <v>1576166.9296518564</v>
      </c>
      <c r="G351" s="2">
        <f t="shared" si="70"/>
        <v>738938.14285714284</v>
      </c>
      <c r="H351" s="2">
        <f t="shared" si="65"/>
        <v>214402826.89747801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3712468.0000000107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1610668.7034813762</v>
      </c>
      <c r="Q351" s="2">
        <f t="shared" si="71"/>
        <v>750000</v>
      </c>
      <c r="R351" s="2">
        <f t="shared" si="66"/>
        <v>217985444.84033597</v>
      </c>
      <c r="S351" s="2">
        <f t="shared" si="58"/>
        <v>738938.14285713434</v>
      </c>
      <c r="T351" s="2">
        <f t="shared" si="59"/>
        <v>11061.857142857276</v>
      </c>
      <c r="U351" s="2">
        <f t="shared" si="60"/>
        <v>750000</v>
      </c>
      <c r="V351" s="2">
        <f t="shared" si="34"/>
        <v>152332022.89747873</v>
      </c>
      <c r="W351" s="2">
        <f t="shared" si="61"/>
        <v>738938.14285713434</v>
      </c>
      <c r="X351" s="2">
        <f t="shared" si="51"/>
        <v>11061.857142865658</v>
      </c>
      <c r="Y351" s="2">
        <f t="shared" ref="Y351:Y385" si="74">IF(COUNT($C352)=0,IF(COUNT($C351)=1,C351,SUM(Y350+X351)),C351)</f>
        <v>65653421.942857206</v>
      </c>
      <c r="Z351" s="2" t="str">
        <f t="shared" si="52"/>
        <v>MEEP</v>
      </c>
      <c r="AA351" s="2">
        <f>IF(Z351="HERE",Y351,AA350+Graph!$G$1*1000)</f>
        <v>114725999.08571471</v>
      </c>
      <c r="AB351" s="2">
        <f t="shared" si="63"/>
        <v>420000</v>
      </c>
      <c r="AC351" s="2">
        <f t="shared" ref="AC351:AC385" si="75">IF(Z352="HERE",V351,AC350)</f>
        <v>62920507.611764081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281</v>
      </c>
      <c r="C352" s="7"/>
      <c r="D352" s="2" t="e">
        <f t="shared" si="55"/>
        <v>#N/A</v>
      </c>
      <c r="E352" s="2" t="e">
        <f t="shared" si="67"/>
        <v>#N/A</v>
      </c>
      <c r="F352" s="2">
        <v>1580181.2458583415</v>
      </c>
      <c r="G352" s="2">
        <f t="shared" si="70"/>
        <v>738938.14285714284</v>
      </c>
      <c r="H352" s="2">
        <f t="shared" ref="H352:H385" si="76">IF(COUNT($C353)=0,IF(COUNT($C352)=1,C352,SUM(H351+G352)),C352)</f>
        <v>215141765.04033515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3723529.857142868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1614785.4801920652</v>
      </c>
      <c r="Q352" s="2">
        <f t="shared" si="71"/>
        <v>750000</v>
      </c>
      <c r="R352" s="2">
        <f t="shared" ref="R352:R385" si="77">IF(COUNT($C353)=0,IF(COUNT($C352)=1,M352,SUM(R351+Q352)),M352)</f>
        <v>218735444.84033597</v>
      </c>
      <c r="S352" s="2">
        <f t="shared" si="58"/>
        <v>738938.14285713434</v>
      </c>
      <c r="T352" s="2">
        <f t="shared" si="59"/>
        <v>11061.857142857276</v>
      </c>
      <c r="U352" s="2">
        <f t="shared" si="60"/>
        <v>750000</v>
      </c>
      <c r="V352" s="2">
        <f t="shared" si="34"/>
        <v>153070961.04033586</v>
      </c>
      <c r="W352" s="2">
        <f t="shared" si="61"/>
        <v>738938.14285713434</v>
      </c>
      <c r="X352" s="2">
        <f t="shared" si="51"/>
        <v>11061.857142865658</v>
      </c>
      <c r="Y352" s="2">
        <f t="shared" si="74"/>
        <v>65664483.800000072</v>
      </c>
      <c r="Z352" s="2" t="str">
        <f t="shared" si="52"/>
        <v>MEEP</v>
      </c>
      <c r="AA352" s="2">
        <f>IF(Z352="HERE",Y352,AA351+Graph!$G$1*1000)</f>
        <v>115145999.08571471</v>
      </c>
      <c r="AB352" s="2">
        <f t="shared" si="63"/>
        <v>420000</v>
      </c>
      <c r="AC352" s="2">
        <f t="shared" si="75"/>
        <v>62920507.611764081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282</v>
      </c>
      <c r="C353" s="7"/>
      <c r="D353" s="2" t="e">
        <f t="shared" si="55"/>
        <v>#N/A</v>
      </c>
      <c r="E353" s="2" t="e">
        <f t="shared" si="67"/>
        <v>#N/A</v>
      </c>
      <c r="F353" s="2">
        <v>1584195.5620648265</v>
      </c>
      <c r="G353" s="2">
        <f t="shared" si="70"/>
        <v>738938.14285714284</v>
      </c>
      <c r="H353" s="2">
        <f t="shared" si="76"/>
        <v>215880703.18319228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3734591.7142857253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1618902.2569027543</v>
      </c>
      <c r="Q353" s="2">
        <f t="shared" si="71"/>
        <v>750000</v>
      </c>
      <c r="R353" s="2">
        <f t="shared" si="77"/>
        <v>219485444.84033597</v>
      </c>
      <c r="S353" s="2">
        <f t="shared" si="58"/>
        <v>738938.14285713434</v>
      </c>
      <c r="T353" s="2">
        <f t="shared" si="59"/>
        <v>11061.857142857276</v>
      </c>
      <c r="U353" s="2">
        <f t="shared" si="60"/>
        <v>750000</v>
      </c>
      <c r="V353" s="2">
        <f t="shared" si="34"/>
        <v>153809899.183193</v>
      </c>
      <c r="W353" s="2">
        <f t="shared" si="61"/>
        <v>738938.14285713434</v>
      </c>
      <c r="X353" s="2">
        <f t="shared" si="51"/>
        <v>11061.857142865658</v>
      </c>
      <c r="Y353" s="2">
        <f t="shared" si="74"/>
        <v>65675545.657142937</v>
      </c>
      <c r="Z353" s="2" t="str">
        <f t="shared" si="52"/>
        <v>MEEP</v>
      </c>
      <c r="AA353" s="2">
        <f>IF(Z353="HERE",Y353,AA352+Graph!$G$1*1000)</f>
        <v>115565999.08571471</v>
      </c>
      <c r="AB353" s="2">
        <f t="shared" si="63"/>
        <v>420000</v>
      </c>
      <c r="AC353" s="2">
        <f t="shared" si="75"/>
        <v>62920507.611764081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283</v>
      </c>
      <c r="C354" s="7"/>
      <c r="D354" s="2" t="e">
        <f t="shared" si="55"/>
        <v>#N/A</v>
      </c>
      <c r="E354" s="2" t="e">
        <f t="shared" si="67"/>
        <v>#N/A</v>
      </c>
      <c r="F354" s="2">
        <v>1588209.8782713115</v>
      </c>
      <c r="G354" s="2">
        <f t="shared" si="70"/>
        <v>738938.14285714284</v>
      </c>
      <c r="H354" s="2">
        <f t="shared" si="76"/>
        <v>216619641.32604942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3745653.5714285825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1623019.0336134434</v>
      </c>
      <c r="Q354" s="2">
        <f t="shared" si="71"/>
        <v>750000</v>
      </c>
      <c r="R354" s="2">
        <f t="shared" si="77"/>
        <v>220235444.84033597</v>
      </c>
      <c r="S354" s="2">
        <f t="shared" si="58"/>
        <v>738938.14285713434</v>
      </c>
      <c r="T354" s="2">
        <f t="shared" si="59"/>
        <v>11061.857142857276</v>
      </c>
      <c r="U354" s="2">
        <f t="shared" si="60"/>
        <v>750000</v>
      </c>
      <c r="V354" s="2">
        <f t="shared" si="34"/>
        <v>154548837.32605013</v>
      </c>
      <c r="W354" s="2">
        <f t="shared" si="61"/>
        <v>738938.14285713434</v>
      </c>
      <c r="X354" s="2">
        <f t="shared" si="51"/>
        <v>11061.857142865658</v>
      </c>
      <c r="Y354" s="2">
        <f t="shared" si="74"/>
        <v>65686607.514285803</v>
      </c>
      <c r="Z354" s="2" t="str">
        <f t="shared" si="52"/>
        <v>MEEP</v>
      </c>
      <c r="AA354" s="2">
        <f>IF(Z354="HERE",Y354,AA353+Graph!$G$1*1000)</f>
        <v>115985999.08571471</v>
      </c>
      <c r="AB354" s="2">
        <f t="shared" si="63"/>
        <v>420000</v>
      </c>
      <c r="AC354" s="2">
        <f t="shared" si="75"/>
        <v>62920507.611764081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284</v>
      </c>
      <c r="C355" s="7"/>
      <c r="D355" s="2" t="e">
        <f t="shared" si="55"/>
        <v>#N/A</v>
      </c>
      <c r="E355" s="2" t="e">
        <f t="shared" si="67"/>
        <v>#N/A</v>
      </c>
      <c r="F355" s="2">
        <v>1592224.1944777966</v>
      </c>
      <c r="G355" s="2">
        <f t="shared" si="70"/>
        <v>738938.14285714284</v>
      </c>
      <c r="H355" s="2">
        <f t="shared" si="76"/>
        <v>217358579.46890655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3756715.4285714398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1627135.8103241324</v>
      </c>
      <c r="Q355" s="2">
        <f t="shared" si="71"/>
        <v>750000</v>
      </c>
      <c r="R355" s="2">
        <f t="shared" si="77"/>
        <v>220985444.84033597</v>
      </c>
      <c r="S355" s="2">
        <f t="shared" si="58"/>
        <v>738938.14285713434</v>
      </c>
      <c r="T355" s="2">
        <f t="shared" si="59"/>
        <v>11061.857142857276</v>
      </c>
      <c r="U355" s="2">
        <f t="shared" si="60"/>
        <v>750000</v>
      </c>
      <c r="V355" s="2">
        <f t="shared" si="34"/>
        <v>155287775.46890727</v>
      </c>
      <c r="W355" s="2">
        <f t="shared" si="61"/>
        <v>738938.14285713434</v>
      </c>
      <c r="X355" s="2">
        <f t="shared" si="51"/>
        <v>11061.857142865658</v>
      </c>
      <c r="Y355" s="2">
        <f t="shared" si="74"/>
        <v>65697669.371428668</v>
      </c>
      <c r="Z355" s="2" t="str">
        <f t="shared" si="52"/>
        <v>MEEP</v>
      </c>
      <c r="AA355" s="2">
        <f>IF(Z355="HERE",Y355,AA354+Graph!$G$1*1000)</f>
        <v>116405999.08571471</v>
      </c>
      <c r="AB355" s="2">
        <f t="shared" si="63"/>
        <v>420000</v>
      </c>
      <c r="AC355" s="2">
        <f t="shared" si="75"/>
        <v>62920507.611764081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285</v>
      </c>
      <c r="C356" s="7"/>
      <c r="D356" s="2" t="e">
        <f t="shared" si="55"/>
        <v>#N/A</v>
      </c>
      <c r="E356" s="2" t="e">
        <f t="shared" si="67"/>
        <v>#N/A</v>
      </c>
      <c r="F356" s="2">
        <v>1596238.5106842518</v>
      </c>
      <c r="G356" s="2">
        <f t="shared" si="70"/>
        <v>738938.14285714284</v>
      </c>
      <c r="H356" s="2">
        <f t="shared" si="76"/>
        <v>218097517.61176369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3767777.2857142971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1631252.5870348215</v>
      </c>
      <c r="Q356" s="2">
        <f t="shared" si="71"/>
        <v>750000</v>
      </c>
      <c r="R356" s="2">
        <f t="shared" si="77"/>
        <v>221735444.84033597</v>
      </c>
      <c r="S356" s="2">
        <f t="shared" si="58"/>
        <v>738938.14285713434</v>
      </c>
      <c r="T356" s="2">
        <f t="shared" si="59"/>
        <v>11061.857142857276</v>
      </c>
      <c r="U356" s="2">
        <f t="shared" si="60"/>
        <v>750000</v>
      </c>
      <c r="V356" s="2">
        <f t="shared" ref="V356:V385" si="78">H272</f>
        <v>156026713.6117644</v>
      </c>
      <c r="W356" s="2">
        <f t="shared" si="61"/>
        <v>738938.14285713434</v>
      </c>
      <c r="X356" s="2">
        <f t="shared" si="51"/>
        <v>11061.857142865658</v>
      </c>
      <c r="Y356" s="2">
        <f t="shared" si="74"/>
        <v>65708731.228571534</v>
      </c>
      <c r="Z356" s="2" t="str">
        <f t="shared" si="52"/>
        <v>MEEP</v>
      </c>
      <c r="AA356" s="2">
        <f>IF(Z356="HERE",Y356,AA355+Graph!$G$1*1000)</f>
        <v>116825999.08571471</v>
      </c>
      <c r="AB356" s="2">
        <f t="shared" si="63"/>
        <v>420000</v>
      </c>
      <c r="AC356" s="2">
        <f t="shared" si="75"/>
        <v>62920507.611764081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286</v>
      </c>
      <c r="C357" s="7"/>
      <c r="D357" s="2" t="e">
        <f t="shared" si="55"/>
        <v>#N/A</v>
      </c>
      <c r="E357" s="2" t="e">
        <f t="shared" si="67"/>
        <v>#N/A</v>
      </c>
      <c r="F357" s="2">
        <v>1600252.8268907368</v>
      </c>
      <c r="G357" s="2">
        <f t="shared" si="70"/>
        <v>738938.14285714284</v>
      </c>
      <c r="H357" s="2">
        <f t="shared" si="76"/>
        <v>218836455.75462082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3778839.1428571544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1635369.3637455106</v>
      </c>
      <c r="Q357" s="2">
        <f t="shared" si="71"/>
        <v>750000</v>
      </c>
      <c r="R357" s="2">
        <f t="shared" si="77"/>
        <v>222485444.84033597</v>
      </c>
      <c r="S357" s="2">
        <f t="shared" si="58"/>
        <v>738938.14285713434</v>
      </c>
      <c r="T357" s="2">
        <f t="shared" si="59"/>
        <v>11061.857142857276</v>
      </c>
      <c r="U357" s="2">
        <f t="shared" si="60"/>
        <v>750000</v>
      </c>
      <c r="V357" s="2">
        <f t="shared" si="78"/>
        <v>156765651.75462154</v>
      </c>
      <c r="W357" s="2">
        <f t="shared" si="61"/>
        <v>738938.14285713434</v>
      </c>
      <c r="X357" s="2">
        <f t="shared" si="51"/>
        <v>11061.857142865658</v>
      </c>
      <c r="Y357" s="2">
        <f t="shared" si="74"/>
        <v>65719793.0857144</v>
      </c>
      <c r="Z357" s="2" t="str">
        <f t="shared" si="52"/>
        <v>MEEP</v>
      </c>
      <c r="AA357" s="2">
        <f>IF(Z357="HERE",Y357,AA356+Graph!$G$1*1000)</f>
        <v>117245999.08571471</v>
      </c>
      <c r="AB357" s="2">
        <f t="shared" si="63"/>
        <v>420000</v>
      </c>
      <c r="AC357" s="2">
        <f t="shared" si="75"/>
        <v>62920507.611764081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287</v>
      </c>
      <c r="C358" s="7"/>
      <c r="D358" s="2" t="e">
        <f t="shared" si="55"/>
        <v>#N/A</v>
      </c>
      <c r="E358" s="2" t="e">
        <f t="shared" si="67"/>
        <v>#N/A</v>
      </c>
      <c r="F358" s="2">
        <v>1604267.1430972219</v>
      </c>
      <c r="G358" s="2">
        <f t="shared" ref="G358:G385" si="79">IF(F358&gt;750000,$AK$31*1000,F358)</f>
        <v>738938.14285714284</v>
      </c>
      <c r="H358" s="2">
        <f t="shared" si="76"/>
        <v>219575393.89747795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3789901.0000000116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1639486.1404561698</v>
      </c>
      <c r="Q358" s="2">
        <f t="shared" ref="Q358:Q385" si="80">IF(P358&gt;750000,750000,P358)</f>
        <v>750000</v>
      </c>
      <c r="R358" s="2">
        <f t="shared" si="77"/>
        <v>223235444.84033597</v>
      </c>
      <c r="S358" s="2">
        <f t="shared" si="58"/>
        <v>738938.14285713434</v>
      </c>
      <c r="T358" s="2">
        <f t="shared" si="59"/>
        <v>11061.857142857276</v>
      </c>
      <c r="U358" s="2">
        <f t="shared" si="60"/>
        <v>750000</v>
      </c>
      <c r="V358" s="2">
        <f t="shared" si="78"/>
        <v>157504589.89747867</v>
      </c>
      <c r="W358" s="2">
        <f t="shared" si="61"/>
        <v>738938.14285713434</v>
      </c>
      <c r="X358" s="2">
        <f t="shared" si="51"/>
        <v>11061.857142865658</v>
      </c>
      <c r="Y358" s="2">
        <f t="shared" si="74"/>
        <v>65730854.942857265</v>
      </c>
      <c r="Z358" s="2" t="str">
        <f t="shared" si="52"/>
        <v>MEEP</v>
      </c>
      <c r="AA358" s="2">
        <f>IF(Z358="HERE",Y358,AA357+Graph!$G$1*1000)</f>
        <v>117665999.08571471</v>
      </c>
      <c r="AB358" s="2">
        <f t="shared" si="63"/>
        <v>420000</v>
      </c>
      <c r="AC358" s="2">
        <f t="shared" si="75"/>
        <v>62920507.611764081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288</v>
      </c>
      <c r="C359" s="7"/>
      <c r="D359" s="2" t="e">
        <f t="shared" si="55"/>
        <v>#N/A</v>
      </c>
      <c r="E359" s="2" t="e">
        <f t="shared" si="67"/>
        <v>#N/A</v>
      </c>
      <c r="F359" s="2">
        <v>1608281.4593037069</v>
      </c>
      <c r="G359" s="2">
        <f t="shared" si="79"/>
        <v>738938.14285714284</v>
      </c>
      <c r="H359" s="2">
        <f t="shared" si="76"/>
        <v>220314332.04033509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3800962.8571428689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1643602.9171668589</v>
      </c>
      <c r="Q359" s="2">
        <f t="shared" si="80"/>
        <v>750000</v>
      </c>
      <c r="R359" s="2">
        <f t="shared" si="77"/>
        <v>223985444.84033597</v>
      </c>
      <c r="S359" s="2">
        <f t="shared" si="58"/>
        <v>738938.14285713434</v>
      </c>
      <c r="T359" s="2">
        <f t="shared" si="59"/>
        <v>11061.857142857276</v>
      </c>
      <c r="U359" s="2">
        <f t="shared" si="60"/>
        <v>750000</v>
      </c>
      <c r="V359" s="2">
        <f t="shared" si="78"/>
        <v>158243528.0403358</v>
      </c>
      <c r="W359" s="2">
        <f t="shared" si="61"/>
        <v>738938.14285713434</v>
      </c>
      <c r="X359" s="2">
        <f t="shared" si="51"/>
        <v>11061.857142865658</v>
      </c>
      <c r="Y359" s="2">
        <f t="shared" si="74"/>
        <v>65741916.800000131</v>
      </c>
      <c r="Z359" s="2" t="str">
        <f t="shared" si="52"/>
        <v>MEEP</v>
      </c>
      <c r="AA359" s="2">
        <f>IF(Z359="HERE",Y359,AA358+Graph!$G$1*1000)</f>
        <v>118085999.08571471</v>
      </c>
      <c r="AB359" s="2">
        <f t="shared" si="63"/>
        <v>420000</v>
      </c>
      <c r="AC359" s="2">
        <f t="shared" si="75"/>
        <v>62920507.611764081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289</v>
      </c>
      <c r="C360" s="7"/>
      <c r="D360" s="2" t="e">
        <f t="shared" si="55"/>
        <v>#N/A</v>
      </c>
      <c r="E360" s="2" t="e">
        <f t="shared" si="67"/>
        <v>#N/A</v>
      </c>
      <c r="F360" s="2">
        <v>1612295.7755101919</v>
      </c>
      <c r="G360" s="2">
        <f t="shared" si="79"/>
        <v>738938.14285714284</v>
      </c>
      <c r="H360" s="2">
        <f t="shared" si="76"/>
        <v>221053270.18319222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3812024.7142857262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1647719.693877548</v>
      </c>
      <c r="Q360" s="2">
        <f t="shared" si="80"/>
        <v>750000</v>
      </c>
      <c r="R360" s="2">
        <f t="shared" si="77"/>
        <v>224735444.84033597</v>
      </c>
      <c r="S360" s="2">
        <f t="shared" si="58"/>
        <v>738938.14285713434</v>
      </c>
      <c r="T360" s="2">
        <f t="shared" si="59"/>
        <v>11061.857142857276</v>
      </c>
      <c r="U360" s="2">
        <f t="shared" si="60"/>
        <v>750000</v>
      </c>
      <c r="V360" s="2">
        <f t="shared" si="78"/>
        <v>158982466.18319294</v>
      </c>
      <c r="W360" s="2">
        <f t="shared" si="61"/>
        <v>738938.14285713434</v>
      </c>
      <c r="X360" s="2">
        <f t="shared" si="51"/>
        <v>11061.857142865658</v>
      </c>
      <c r="Y360" s="2">
        <f t="shared" si="74"/>
        <v>65752978.657142997</v>
      </c>
      <c r="Z360" s="2" t="str">
        <f t="shared" si="52"/>
        <v>MEEP</v>
      </c>
      <c r="AA360" s="2">
        <f>IF(Z360="HERE",Y360,AA359+Graph!$G$1*1000)</f>
        <v>118505999.08571471</v>
      </c>
      <c r="AB360" s="2">
        <f t="shared" si="63"/>
        <v>420000</v>
      </c>
      <c r="AC360" s="2">
        <f t="shared" si="75"/>
        <v>62920507.611764081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290</v>
      </c>
      <c r="C361" s="7"/>
      <c r="D361" s="2" t="e">
        <f t="shared" si="55"/>
        <v>#N/A</v>
      </c>
      <c r="E361" s="2" t="e">
        <f t="shared" si="67"/>
        <v>#N/A</v>
      </c>
      <c r="F361" s="2">
        <v>1616310.091716677</v>
      </c>
      <c r="G361" s="2">
        <f t="shared" si="79"/>
        <v>738938.14285714284</v>
      </c>
      <c r="H361" s="2">
        <f t="shared" si="76"/>
        <v>221792208.32604936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3823086.5714285835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1651836.470588237</v>
      </c>
      <c r="Q361" s="2">
        <f t="shared" si="80"/>
        <v>750000</v>
      </c>
      <c r="R361" s="2">
        <f t="shared" si="77"/>
        <v>225485444.84033597</v>
      </c>
      <c r="S361" s="2">
        <f t="shared" si="58"/>
        <v>738938.14285713434</v>
      </c>
      <c r="T361" s="2">
        <f t="shared" si="59"/>
        <v>11061.857142857276</v>
      </c>
      <c r="U361" s="2">
        <f t="shared" si="60"/>
        <v>750000</v>
      </c>
      <c r="V361" s="2">
        <f t="shared" si="78"/>
        <v>159721404.32605007</v>
      </c>
      <c r="W361" s="2">
        <f t="shared" si="61"/>
        <v>738938.14285713434</v>
      </c>
      <c r="X361" s="2">
        <f t="shared" si="51"/>
        <v>11061.857142865658</v>
      </c>
      <c r="Y361" s="2">
        <f t="shared" si="74"/>
        <v>65764040.514285862</v>
      </c>
      <c r="Z361" s="2" t="str">
        <f t="shared" si="52"/>
        <v>MEEP</v>
      </c>
      <c r="AA361" s="2">
        <f>IF(Z361="HERE",Y361,AA360+Graph!$G$1*1000)</f>
        <v>118925999.08571471</v>
      </c>
      <c r="AB361" s="2">
        <f t="shared" si="63"/>
        <v>420000</v>
      </c>
      <c r="AC361" s="2">
        <f t="shared" si="75"/>
        <v>62920507.611764081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291</v>
      </c>
      <c r="C362" s="7"/>
      <c r="D362" s="2" t="e">
        <f t="shared" si="55"/>
        <v>#N/A</v>
      </c>
      <c r="E362" s="2" t="e">
        <f t="shared" si="67"/>
        <v>#N/A</v>
      </c>
      <c r="F362" s="2">
        <v>1620324.407923162</v>
      </c>
      <c r="G362" s="2">
        <f t="shared" si="79"/>
        <v>738938.14285714284</v>
      </c>
      <c r="H362" s="2">
        <f t="shared" si="76"/>
        <v>222531146.46890649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3834148.4285714407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1655953.2472989261</v>
      </c>
      <c r="Q362" s="2">
        <f t="shared" si="80"/>
        <v>750000</v>
      </c>
      <c r="R362" s="2">
        <f t="shared" si="77"/>
        <v>226235444.84033597</v>
      </c>
      <c r="S362" s="2">
        <f t="shared" si="58"/>
        <v>738938.14285713434</v>
      </c>
      <c r="T362" s="2">
        <f t="shared" si="59"/>
        <v>11061.857142857276</v>
      </c>
      <c r="U362" s="2">
        <f t="shared" si="60"/>
        <v>750000</v>
      </c>
      <c r="V362" s="2">
        <f t="shared" si="78"/>
        <v>160460342.46890721</v>
      </c>
      <c r="W362" s="2">
        <f t="shared" si="61"/>
        <v>738938.14285713434</v>
      </c>
      <c r="X362" s="2">
        <f t="shared" si="51"/>
        <v>11061.857142865658</v>
      </c>
      <c r="Y362" s="2">
        <f t="shared" si="74"/>
        <v>65775102.371428728</v>
      </c>
      <c r="Z362" s="2" t="str">
        <f t="shared" si="52"/>
        <v>MEEP</v>
      </c>
      <c r="AA362" s="2">
        <f>IF(Z362="HERE",Y362,AA361+Graph!$G$1*1000)</f>
        <v>119345999.08571471</v>
      </c>
      <c r="AB362" s="2">
        <f t="shared" si="63"/>
        <v>420000</v>
      </c>
      <c r="AC362" s="2">
        <f t="shared" si="75"/>
        <v>62920507.611764081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292</v>
      </c>
      <c r="C363" s="7"/>
      <c r="D363" s="2" t="e">
        <f t="shared" si="55"/>
        <v>#N/A</v>
      </c>
      <c r="E363" s="2" t="e">
        <f t="shared" si="67"/>
        <v>#N/A</v>
      </c>
      <c r="F363" s="2">
        <v>1624338.724129647</v>
      </c>
      <c r="G363" s="2">
        <f t="shared" si="79"/>
        <v>738938.14285714284</v>
      </c>
      <c r="H363" s="2">
        <f t="shared" si="76"/>
        <v>223270084.61176363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3845210.285714298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1660070.0240096152</v>
      </c>
      <c r="Q363" s="2">
        <f t="shared" si="80"/>
        <v>750000</v>
      </c>
      <c r="R363" s="2">
        <f t="shared" si="77"/>
        <v>226985444.84033597</v>
      </c>
      <c r="S363" s="2">
        <f t="shared" si="58"/>
        <v>738938.14285713434</v>
      </c>
      <c r="T363" s="2">
        <f t="shared" si="59"/>
        <v>11061.857142857276</v>
      </c>
      <c r="U363" s="2">
        <f t="shared" si="60"/>
        <v>750000</v>
      </c>
      <c r="V363" s="2">
        <f t="shared" si="78"/>
        <v>161199280.61176434</v>
      </c>
      <c r="W363" s="2">
        <f t="shared" si="61"/>
        <v>738938.14285713434</v>
      </c>
      <c r="X363" s="2">
        <f t="shared" si="51"/>
        <v>11061.857142865658</v>
      </c>
      <c r="Y363" s="2">
        <f t="shared" si="74"/>
        <v>65786164.228571594</v>
      </c>
      <c r="Z363" s="2" t="str">
        <f t="shared" si="52"/>
        <v>MEEP</v>
      </c>
      <c r="AA363" s="2">
        <f>IF(Z363="HERE",Y363,AA362+Graph!$G$1*1000)</f>
        <v>119765999.08571471</v>
      </c>
      <c r="AB363" s="2">
        <f t="shared" si="63"/>
        <v>420000</v>
      </c>
      <c r="AC363" s="2">
        <f t="shared" si="75"/>
        <v>62920507.611764081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293</v>
      </c>
      <c r="C364" s="7"/>
      <c r="D364" s="2" t="e">
        <f t="shared" si="55"/>
        <v>#N/A</v>
      </c>
      <c r="E364" s="2" t="e">
        <f t="shared" si="67"/>
        <v>#N/A</v>
      </c>
      <c r="F364" s="2">
        <v>1628353.040336132</v>
      </c>
      <c r="G364" s="2">
        <f t="shared" si="79"/>
        <v>738938.14285714284</v>
      </c>
      <c r="H364" s="2">
        <f t="shared" si="76"/>
        <v>224009022.75462076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3856272.1428571553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1664186.8007202744</v>
      </c>
      <c r="Q364" s="2">
        <f t="shared" si="80"/>
        <v>750000</v>
      </c>
      <c r="R364" s="2">
        <f t="shared" si="77"/>
        <v>227735444.84033597</v>
      </c>
      <c r="S364" s="2">
        <f t="shared" si="58"/>
        <v>738938.14285713434</v>
      </c>
      <c r="T364" s="2">
        <f t="shared" si="59"/>
        <v>11061.857142857276</v>
      </c>
      <c r="U364" s="2">
        <f t="shared" si="60"/>
        <v>750000</v>
      </c>
      <c r="V364" s="2">
        <f t="shared" si="78"/>
        <v>161938218.75462148</v>
      </c>
      <c r="W364" s="2">
        <f t="shared" si="61"/>
        <v>738938.14285713434</v>
      </c>
      <c r="X364" s="2">
        <f t="shared" si="51"/>
        <v>11061.857142865658</v>
      </c>
      <c r="Y364" s="2">
        <f t="shared" si="74"/>
        <v>65797226.085714459</v>
      </c>
      <c r="Z364" s="2" t="str">
        <f t="shared" si="52"/>
        <v>MEEP</v>
      </c>
      <c r="AA364" s="2">
        <f>IF(Z364="HERE",Y364,AA363+Graph!$G$1*1000)</f>
        <v>120185999.08571471</v>
      </c>
      <c r="AB364" s="2">
        <f t="shared" si="63"/>
        <v>420000</v>
      </c>
      <c r="AC364" s="2">
        <f t="shared" si="75"/>
        <v>62920507.611764081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294</v>
      </c>
      <c r="C365" s="7"/>
      <c r="D365" s="2" t="e">
        <f t="shared" si="55"/>
        <v>#N/A</v>
      </c>
      <c r="E365" s="2" t="e">
        <f t="shared" si="67"/>
        <v>#N/A</v>
      </c>
      <c r="F365" s="2">
        <v>1632367.3565426171</v>
      </c>
      <c r="G365" s="2">
        <f t="shared" si="79"/>
        <v>738938.14285714284</v>
      </c>
      <c r="H365" s="2">
        <f t="shared" si="76"/>
        <v>224747960.8974779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3867334.0000000126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1668303.5774309635</v>
      </c>
      <c r="Q365" s="2">
        <f t="shared" si="80"/>
        <v>750000</v>
      </c>
      <c r="R365" s="2">
        <f t="shared" si="77"/>
        <v>228485444.84033597</v>
      </c>
      <c r="S365" s="2">
        <f t="shared" si="58"/>
        <v>738938.14285713434</v>
      </c>
      <c r="T365" s="2">
        <f t="shared" si="59"/>
        <v>11061.857142857276</v>
      </c>
      <c r="U365" s="2">
        <f t="shared" si="60"/>
        <v>750000</v>
      </c>
      <c r="V365" s="2">
        <f t="shared" si="78"/>
        <v>162677156.89747861</v>
      </c>
      <c r="W365" s="2">
        <f t="shared" si="61"/>
        <v>738938.14285713434</v>
      </c>
      <c r="X365" s="2">
        <f t="shared" si="51"/>
        <v>11061.857142865658</v>
      </c>
      <c r="Y365" s="2">
        <f t="shared" si="74"/>
        <v>65808287.942857325</v>
      </c>
      <c r="Z365" s="2" t="str">
        <f t="shared" si="52"/>
        <v>MEEP</v>
      </c>
      <c r="AA365" s="2">
        <f>IF(Z365="HERE",Y365,AA364+Graph!$G$1*1000)</f>
        <v>120605999.08571471</v>
      </c>
      <c r="AB365" s="2">
        <f t="shared" si="63"/>
        <v>420000</v>
      </c>
      <c r="AC365" s="2">
        <f t="shared" si="75"/>
        <v>62920507.611764081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295</v>
      </c>
      <c r="C366" s="7"/>
      <c r="D366" s="2" t="e">
        <f t="shared" si="55"/>
        <v>#N/A</v>
      </c>
      <c r="E366" s="2" t="e">
        <f t="shared" si="67"/>
        <v>#N/A</v>
      </c>
      <c r="F366" s="2">
        <v>1636381.6727491021</v>
      </c>
      <c r="G366" s="2">
        <f t="shared" si="79"/>
        <v>738938.14285714284</v>
      </c>
      <c r="H366" s="2">
        <f t="shared" si="76"/>
        <v>225486899.04033503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3878395.8571428698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1672420.3541416526</v>
      </c>
      <c r="Q366" s="2">
        <f t="shared" si="80"/>
        <v>750000</v>
      </c>
      <c r="R366" s="2">
        <f t="shared" si="77"/>
        <v>229235444.84033597</v>
      </c>
      <c r="S366" s="2">
        <f t="shared" si="58"/>
        <v>738938.14285713434</v>
      </c>
      <c r="T366" s="2">
        <f t="shared" si="59"/>
        <v>11061.857142857276</v>
      </c>
      <c r="U366" s="2">
        <f t="shared" si="60"/>
        <v>750000</v>
      </c>
      <c r="V366" s="2">
        <f t="shared" si="78"/>
        <v>163416095.04033574</v>
      </c>
      <c r="W366" s="2">
        <f t="shared" si="61"/>
        <v>738938.14285713434</v>
      </c>
      <c r="X366" s="2">
        <f t="shared" si="51"/>
        <v>11061.857142865658</v>
      </c>
      <c r="Y366" s="2">
        <f t="shared" si="74"/>
        <v>65819349.800000191</v>
      </c>
      <c r="Z366" s="2" t="str">
        <f t="shared" si="52"/>
        <v>MEEP</v>
      </c>
      <c r="AA366" s="2">
        <f>IF(Z366="HERE",Y366,AA365+Graph!$G$1*1000)</f>
        <v>121025999.08571471</v>
      </c>
      <c r="AB366" s="2">
        <f t="shared" si="63"/>
        <v>420000</v>
      </c>
      <c r="AC366" s="2">
        <f t="shared" si="75"/>
        <v>62920507.611764081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296</v>
      </c>
      <c r="C367" s="7"/>
      <c r="D367" s="2" t="e">
        <f t="shared" si="55"/>
        <v>#N/A</v>
      </c>
      <c r="E367" s="2" t="e">
        <f t="shared" si="67"/>
        <v>#N/A</v>
      </c>
      <c r="F367" s="2">
        <v>1640395.9889555871</v>
      </c>
      <c r="G367" s="2">
        <f t="shared" si="79"/>
        <v>738938.14285714284</v>
      </c>
      <c r="H367" s="2">
        <f t="shared" si="76"/>
        <v>226225837.18319216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3889457.7142857271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1676537.1308523417</v>
      </c>
      <c r="Q367" s="2">
        <f t="shared" si="80"/>
        <v>750000</v>
      </c>
      <c r="R367" s="2">
        <f t="shared" si="77"/>
        <v>229985444.84033597</v>
      </c>
      <c r="S367" s="2">
        <f t="shared" si="58"/>
        <v>738938.14285713434</v>
      </c>
      <c r="T367" s="2">
        <f t="shared" si="59"/>
        <v>11061.857142857276</v>
      </c>
      <c r="U367" s="2">
        <f t="shared" si="60"/>
        <v>750000</v>
      </c>
      <c r="V367" s="2">
        <f t="shared" si="78"/>
        <v>164155033.18319288</v>
      </c>
      <c r="W367" s="2">
        <f t="shared" si="61"/>
        <v>738938.14285713434</v>
      </c>
      <c r="X367" s="2">
        <f t="shared" si="51"/>
        <v>11061.857142865658</v>
      </c>
      <c r="Y367" s="2">
        <f t="shared" si="74"/>
        <v>65830411.657143056</v>
      </c>
      <c r="Z367" s="2" t="str">
        <f t="shared" si="52"/>
        <v>MEEP</v>
      </c>
      <c r="AA367" s="2">
        <f>IF(Z367="HERE",Y367,AA366+Graph!$G$1*1000)</f>
        <v>121445999.08571471</v>
      </c>
      <c r="AB367" s="2">
        <f t="shared" si="63"/>
        <v>420000</v>
      </c>
      <c r="AC367" s="2">
        <f t="shared" si="75"/>
        <v>62920507.611764081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297</v>
      </c>
      <c r="C368" s="7"/>
      <c r="D368" s="2" t="e">
        <f t="shared" si="55"/>
        <v>#N/A</v>
      </c>
      <c r="E368" s="2" t="e">
        <f t="shared" si="67"/>
        <v>#N/A</v>
      </c>
      <c r="F368" s="2">
        <v>1644410.3051620424</v>
      </c>
      <c r="G368" s="2">
        <f t="shared" si="79"/>
        <v>738938.14285714284</v>
      </c>
      <c r="H368" s="2">
        <f t="shared" si="76"/>
        <v>226964775.3260493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3900519.5714285844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1680653.9075630307</v>
      </c>
      <c r="Q368" s="2">
        <f t="shared" si="80"/>
        <v>750000</v>
      </c>
      <c r="R368" s="2">
        <f t="shared" si="77"/>
        <v>230735444.84033597</v>
      </c>
      <c r="S368" s="2">
        <f t="shared" si="58"/>
        <v>738938.14285713434</v>
      </c>
      <c r="T368" s="2">
        <f t="shared" si="59"/>
        <v>11061.857142857276</v>
      </c>
      <c r="U368" s="2">
        <f t="shared" si="60"/>
        <v>750000</v>
      </c>
      <c r="V368" s="2">
        <f t="shared" si="78"/>
        <v>164893971.32605001</v>
      </c>
      <c r="W368" s="2">
        <f t="shared" si="61"/>
        <v>738938.14285713434</v>
      </c>
      <c r="X368" s="2">
        <f t="shared" si="51"/>
        <v>11061.857142865658</v>
      </c>
      <c r="Y368" s="2">
        <f t="shared" si="74"/>
        <v>65841473.514285922</v>
      </c>
      <c r="Z368" s="2" t="str">
        <f t="shared" si="52"/>
        <v>MEEP</v>
      </c>
      <c r="AA368" s="2">
        <f>IF(Z368="HERE",Y368,AA367+Graph!$G$1*1000)</f>
        <v>121865999.08571471</v>
      </c>
      <c r="AB368" s="2">
        <f t="shared" si="63"/>
        <v>420000</v>
      </c>
      <c r="AC368" s="2">
        <f t="shared" si="75"/>
        <v>62920507.611764081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298</v>
      </c>
      <c r="C369" s="7"/>
      <c r="D369" s="2" t="e">
        <f t="shared" si="55"/>
        <v>#N/A</v>
      </c>
      <c r="E369" s="2" t="e">
        <f t="shared" si="67"/>
        <v>#N/A</v>
      </c>
      <c r="F369" s="2">
        <v>1648424.6213685274</v>
      </c>
      <c r="G369" s="2">
        <f t="shared" si="79"/>
        <v>738938.14285714284</v>
      </c>
      <c r="H369" s="2">
        <f t="shared" si="76"/>
        <v>227703713.46890643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3911581.4285714417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1684770.6842737198</v>
      </c>
      <c r="Q369" s="2">
        <f t="shared" si="80"/>
        <v>750000</v>
      </c>
      <c r="R369" s="2">
        <f t="shared" si="77"/>
        <v>231485444.84033597</v>
      </c>
      <c r="S369" s="2">
        <f t="shared" si="58"/>
        <v>738938.14285713434</v>
      </c>
      <c r="T369" s="2">
        <f t="shared" si="59"/>
        <v>11061.857142857276</v>
      </c>
      <c r="U369" s="2">
        <f t="shared" si="60"/>
        <v>750000</v>
      </c>
      <c r="V369" s="2">
        <f t="shared" si="78"/>
        <v>165632909.46890715</v>
      </c>
      <c r="W369" s="2">
        <f t="shared" si="61"/>
        <v>738938.14285713434</v>
      </c>
      <c r="X369" s="2">
        <f t="shared" si="51"/>
        <v>11061.857142865658</v>
      </c>
      <c r="Y369" s="2">
        <f t="shared" si="74"/>
        <v>65852535.371428788</v>
      </c>
      <c r="Z369" s="2" t="str">
        <f t="shared" si="52"/>
        <v>MEEP</v>
      </c>
      <c r="AA369" s="2">
        <f>IF(Z369="HERE",Y369,AA368+Graph!$G$1*1000)</f>
        <v>122285999.08571471</v>
      </c>
      <c r="AB369" s="2">
        <f t="shared" si="63"/>
        <v>420000</v>
      </c>
      <c r="AC369" s="2">
        <f t="shared" si="75"/>
        <v>62920507.611764081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299</v>
      </c>
      <c r="C370" s="7"/>
      <c r="D370" s="2" t="e">
        <f t="shared" si="55"/>
        <v>#N/A</v>
      </c>
      <c r="E370" s="2" t="e">
        <f t="shared" si="67"/>
        <v>#N/A</v>
      </c>
      <c r="F370" s="2">
        <v>1652438.9375750124</v>
      </c>
      <c r="G370" s="2">
        <f t="shared" si="79"/>
        <v>738938.14285714284</v>
      </c>
      <c r="H370" s="2">
        <f t="shared" si="76"/>
        <v>228442651.61176357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3922643.285714299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1688887.4609843791</v>
      </c>
      <c r="Q370" s="2">
        <f t="shared" si="80"/>
        <v>750000</v>
      </c>
      <c r="R370" s="2">
        <f t="shared" si="77"/>
        <v>232235444.84033597</v>
      </c>
      <c r="S370" s="2">
        <f t="shared" si="58"/>
        <v>738938.14285713434</v>
      </c>
      <c r="T370" s="2">
        <f t="shared" si="59"/>
        <v>11061.857142857276</v>
      </c>
      <c r="U370" s="2">
        <f t="shared" si="60"/>
        <v>750000</v>
      </c>
      <c r="V370" s="2">
        <f t="shared" si="78"/>
        <v>166371847.61176428</v>
      </c>
      <c r="W370" s="2">
        <f t="shared" si="61"/>
        <v>738938.14285713434</v>
      </c>
      <c r="X370" s="2">
        <f t="shared" si="51"/>
        <v>11061.857142865658</v>
      </c>
      <c r="Y370" s="2">
        <f t="shared" si="74"/>
        <v>65863597.228571653</v>
      </c>
      <c r="Z370" s="2" t="str">
        <f t="shared" si="52"/>
        <v>MEEP</v>
      </c>
      <c r="AA370" s="2">
        <f>IF(Z370="HERE",Y370,AA369+Graph!$G$1*1000)</f>
        <v>122705999.08571471</v>
      </c>
      <c r="AB370" s="2">
        <f t="shared" si="63"/>
        <v>420000</v>
      </c>
      <c r="AC370" s="2">
        <f t="shared" si="75"/>
        <v>62920507.611764081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300</v>
      </c>
      <c r="C371" s="7"/>
      <c r="D371" s="2" t="e">
        <f t="shared" si="55"/>
        <v>#N/A</v>
      </c>
      <c r="E371" s="2" t="e">
        <f t="shared" si="67"/>
        <v>#N/A</v>
      </c>
      <c r="F371" s="2">
        <v>1656453.2537814975</v>
      </c>
      <c r="G371" s="2">
        <f t="shared" si="79"/>
        <v>738938.14285714284</v>
      </c>
      <c r="H371" s="2">
        <f t="shared" si="76"/>
        <v>229181589.7546207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3933705.1428571562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1693004.2376950681</v>
      </c>
      <c r="Q371" s="2">
        <f t="shared" si="80"/>
        <v>750000</v>
      </c>
      <c r="R371" s="2">
        <f t="shared" si="77"/>
        <v>232985444.84033597</v>
      </c>
      <c r="S371" s="2">
        <f t="shared" si="58"/>
        <v>738938.14285713434</v>
      </c>
      <c r="T371" s="2">
        <f t="shared" si="59"/>
        <v>11061.857142857276</v>
      </c>
      <c r="U371" s="2">
        <f t="shared" si="60"/>
        <v>750000</v>
      </c>
      <c r="V371" s="2">
        <f t="shared" si="78"/>
        <v>167110785.75462142</v>
      </c>
      <c r="W371" s="2">
        <f t="shared" si="61"/>
        <v>738938.14285713434</v>
      </c>
      <c r="X371" s="2">
        <f t="shared" si="51"/>
        <v>11061.857142865658</v>
      </c>
      <c r="Y371" s="2">
        <f t="shared" si="74"/>
        <v>65874659.085714519</v>
      </c>
      <c r="Z371" s="2" t="str">
        <f t="shared" si="52"/>
        <v>MEEP</v>
      </c>
      <c r="AA371" s="2">
        <f>IF(Z371="HERE",Y371,AA370+Graph!$G$1*1000)</f>
        <v>123125999.08571471</v>
      </c>
      <c r="AB371" s="2">
        <f t="shared" si="63"/>
        <v>420000</v>
      </c>
      <c r="AC371" s="2">
        <f t="shared" si="75"/>
        <v>62920507.611764081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301</v>
      </c>
      <c r="C372" s="7"/>
      <c r="D372" s="2" t="e">
        <f t="shared" si="55"/>
        <v>#N/A</v>
      </c>
      <c r="E372" s="2" t="e">
        <f t="shared" si="67"/>
        <v>#N/A</v>
      </c>
      <c r="F372" s="2">
        <v>1660467.5699879825</v>
      </c>
      <c r="G372" s="2">
        <f t="shared" si="79"/>
        <v>738938.14285714284</v>
      </c>
      <c r="H372" s="2">
        <f t="shared" si="76"/>
        <v>229920527.89747784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3944767.0000000135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1697121.0144057572</v>
      </c>
      <c r="Q372" s="2">
        <f t="shared" si="80"/>
        <v>750000</v>
      </c>
      <c r="R372" s="2">
        <f t="shared" si="77"/>
        <v>233735444.84033597</v>
      </c>
      <c r="S372" s="2">
        <f t="shared" si="58"/>
        <v>738938.14285713434</v>
      </c>
      <c r="T372" s="2">
        <f t="shared" si="59"/>
        <v>11061.857142857276</v>
      </c>
      <c r="U372" s="2">
        <f t="shared" si="60"/>
        <v>750000</v>
      </c>
      <c r="V372" s="2">
        <f t="shared" si="78"/>
        <v>167849723.89747855</v>
      </c>
      <c r="W372" s="2">
        <f t="shared" si="61"/>
        <v>738938.14285713434</v>
      </c>
      <c r="X372" s="2">
        <f t="shared" si="51"/>
        <v>11061.857142865658</v>
      </c>
      <c r="Y372" s="2">
        <f t="shared" si="74"/>
        <v>65885720.942857385</v>
      </c>
      <c r="Z372" s="2" t="str">
        <f t="shared" si="52"/>
        <v>MEEP</v>
      </c>
      <c r="AA372" s="2">
        <f>IF(Z372="HERE",Y372,AA371+Graph!$G$1*1000)</f>
        <v>123545999.08571471</v>
      </c>
      <c r="AB372" s="2">
        <f t="shared" si="63"/>
        <v>420000</v>
      </c>
      <c r="AC372" s="2">
        <f t="shared" si="75"/>
        <v>62920507.611764081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302</v>
      </c>
      <c r="C373" s="7"/>
      <c r="D373" s="2" t="e">
        <f t="shared" si="55"/>
        <v>#N/A</v>
      </c>
      <c r="E373" s="2" t="e">
        <f t="shared" si="67"/>
        <v>#N/A</v>
      </c>
      <c r="F373" s="2">
        <v>1664481.8861944675</v>
      </c>
      <c r="G373" s="2">
        <f t="shared" si="79"/>
        <v>738938.14285714284</v>
      </c>
      <c r="H373" s="2">
        <f t="shared" si="76"/>
        <v>230659466.04033497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3955828.8571428708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1701237.7911164463</v>
      </c>
      <c r="Q373" s="2">
        <f t="shared" si="80"/>
        <v>750000</v>
      </c>
      <c r="R373" s="2">
        <f t="shared" si="77"/>
        <v>234485444.84033597</v>
      </c>
      <c r="S373" s="2">
        <f t="shared" si="58"/>
        <v>738938.14285713434</v>
      </c>
      <c r="T373" s="2">
        <f t="shared" si="59"/>
        <v>11061.857142857276</v>
      </c>
      <c r="U373" s="2">
        <f t="shared" si="60"/>
        <v>750000</v>
      </c>
      <c r="V373" s="2">
        <f t="shared" si="78"/>
        <v>168588662.04033569</v>
      </c>
      <c r="W373" s="2">
        <f t="shared" si="61"/>
        <v>738938.14285713434</v>
      </c>
      <c r="X373" s="2">
        <f t="shared" si="51"/>
        <v>11061.857142865658</v>
      </c>
      <c r="Y373" s="2">
        <f t="shared" si="74"/>
        <v>65896782.80000025</v>
      </c>
      <c r="Z373" s="2" t="str">
        <f t="shared" si="52"/>
        <v>MEEP</v>
      </c>
      <c r="AA373" s="2">
        <f>IF(Z373="HERE",Y373,AA372+Graph!$G$1*1000)</f>
        <v>123965999.08571471</v>
      </c>
      <c r="AB373" s="2">
        <f t="shared" si="63"/>
        <v>420000</v>
      </c>
      <c r="AC373" s="2">
        <f t="shared" si="75"/>
        <v>62920507.611764081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303</v>
      </c>
      <c r="C374" s="7"/>
      <c r="D374" s="2" t="e">
        <f t="shared" si="55"/>
        <v>#N/A</v>
      </c>
      <c r="E374" s="2" t="e">
        <f t="shared" si="67"/>
        <v>#N/A</v>
      </c>
      <c r="F374" s="2">
        <v>1668496.2024009526</v>
      </c>
      <c r="G374" s="2">
        <f t="shared" si="79"/>
        <v>738938.14285714284</v>
      </c>
      <c r="H374" s="2">
        <f t="shared" si="76"/>
        <v>231398404.1831921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3966890.7142857281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1705354.5678271353</v>
      </c>
      <c r="Q374" s="2">
        <f t="shared" si="80"/>
        <v>750000</v>
      </c>
      <c r="R374" s="2">
        <f t="shared" si="77"/>
        <v>235235444.84033597</v>
      </c>
      <c r="S374" s="2">
        <f t="shared" si="58"/>
        <v>738938.14285713434</v>
      </c>
      <c r="T374" s="2">
        <f t="shared" si="59"/>
        <v>11061.857142857276</v>
      </c>
      <c r="U374" s="2">
        <f t="shared" si="60"/>
        <v>750000</v>
      </c>
      <c r="V374" s="2">
        <f t="shared" si="78"/>
        <v>169327600.18319282</v>
      </c>
      <c r="W374" s="2">
        <f t="shared" si="61"/>
        <v>738938.14285713434</v>
      </c>
      <c r="X374" s="2">
        <f t="shared" si="51"/>
        <v>11061.857142865658</v>
      </c>
      <c r="Y374" s="2">
        <f t="shared" si="74"/>
        <v>65907844.657143116</v>
      </c>
      <c r="Z374" s="2" t="str">
        <f t="shared" si="52"/>
        <v>MEEP</v>
      </c>
      <c r="AA374" s="2">
        <f>IF(Z374="HERE",Y374,AA373+Graph!$G$1*1000)</f>
        <v>124385999.08571471</v>
      </c>
      <c r="AB374" s="2">
        <f t="shared" si="63"/>
        <v>420000</v>
      </c>
      <c r="AC374" s="2">
        <f t="shared" si="75"/>
        <v>62920507.611764081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304</v>
      </c>
      <c r="C375" s="7"/>
      <c r="D375" s="2" t="e">
        <f t="shared" si="55"/>
        <v>#N/A</v>
      </c>
      <c r="E375" s="2" t="e">
        <f t="shared" si="67"/>
        <v>#N/A</v>
      </c>
      <c r="F375" s="2">
        <v>1672510.5186074376</v>
      </c>
      <c r="G375" s="2">
        <f t="shared" si="79"/>
        <v>738938.14285714284</v>
      </c>
      <c r="H375" s="2">
        <f t="shared" si="76"/>
        <v>232137342.32604924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3977952.5714285853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1709471.3445378244</v>
      </c>
      <c r="Q375" s="2">
        <f t="shared" si="80"/>
        <v>750000</v>
      </c>
      <c r="R375" s="2">
        <f t="shared" si="77"/>
        <v>235985444.84033597</v>
      </c>
      <c r="S375" s="2">
        <f t="shared" si="58"/>
        <v>738938.14285713434</v>
      </c>
      <c r="T375" s="2">
        <f t="shared" si="59"/>
        <v>11061.857142857276</v>
      </c>
      <c r="U375" s="2">
        <f t="shared" si="60"/>
        <v>750000</v>
      </c>
      <c r="V375" s="2">
        <f t="shared" si="78"/>
        <v>170066538.32604995</v>
      </c>
      <c r="W375" s="2">
        <f t="shared" si="61"/>
        <v>738938.14285713434</v>
      </c>
      <c r="X375" s="2">
        <f t="shared" si="51"/>
        <v>11061.857142865658</v>
      </c>
      <c r="Y375" s="2">
        <f t="shared" si="74"/>
        <v>65918906.514285982</v>
      </c>
      <c r="Z375" s="2" t="str">
        <f t="shared" si="52"/>
        <v>MEEP</v>
      </c>
      <c r="AA375" s="2">
        <f>IF(Z375="HERE",Y375,AA374+Graph!$G$1*1000)</f>
        <v>124805999.08571471</v>
      </c>
      <c r="AB375" s="2">
        <f t="shared" si="63"/>
        <v>420000</v>
      </c>
      <c r="AC375" s="2">
        <f t="shared" si="75"/>
        <v>62920507.611764081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305</v>
      </c>
      <c r="C376" s="7"/>
      <c r="D376" s="2" t="e">
        <f t="shared" si="55"/>
        <v>#N/A</v>
      </c>
      <c r="E376" s="2" t="e">
        <f t="shared" si="67"/>
        <v>#N/A</v>
      </c>
      <c r="F376" s="2">
        <v>1676524.8348139226</v>
      </c>
      <c r="G376" s="2">
        <f t="shared" si="79"/>
        <v>738938.14285714284</v>
      </c>
      <c r="H376" s="2">
        <f t="shared" si="76"/>
        <v>232876280.46890637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3989014.4285714426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1713588.1212484837</v>
      </c>
      <c r="Q376" s="2">
        <f t="shared" si="80"/>
        <v>750000</v>
      </c>
      <c r="R376" s="2">
        <f t="shared" si="77"/>
        <v>236735444.84033597</v>
      </c>
      <c r="S376" s="2">
        <f t="shared" si="58"/>
        <v>738938.14285713434</v>
      </c>
      <c r="T376" s="2">
        <f t="shared" si="59"/>
        <v>11061.857142857276</v>
      </c>
      <c r="U376" s="2">
        <f t="shared" si="60"/>
        <v>750000</v>
      </c>
      <c r="V376" s="2">
        <f t="shared" si="78"/>
        <v>170805476.46890709</v>
      </c>
      <c r="W376" s="2">
        <f t="shared" si="61"/>
        <v>738938.14285713434</v>
      </c>
      <c r="X376" s="2">
        <f t="shared" si="51"/>
        <v>11061.857142865658</v>
      </c>
      <c r="Y376" s="2">
        <f t="shared" si="74"/>
        <v>65929968.371428847</v>
      </c>
      <c r="Z376" s="2" t="str">
        <f t="shared" si="52"/>
        <v>MEEP</v>
      </c>
      <c r="AA376" s="2">
        <f>IF(Z376="HERE",Y376,AA375+Graph!$G$1*1000)</f>
        <v>125225999.08571471</v>
      </c>
      <c r="AB376" s="2">
        <f t="shared" si="63"/>
        <v>420000</v>
      </c>
      <c r="AC376" s="2">
        <f t="shared" si="75"/>
        <v>62920507.611764081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306</v>
      </c>
      <c r="C377" s="7"/>
      <c r="D377" s="2" t="e">
        <f t="shared" si="55"/>
        <v>#N/A</v>
      </c>
      <c r="E377" s="2" t="e">
        <f t="shared" si="67"/>
        <v>#N/A</v>
      </c>
      <c r="F377" s="2">
        <v>1680539.1510204077</v>
      </c>
      <c r="G377" s="2">
        <f t="shared" si="79"/>
        <v>738938.14285714284</v>
      </c>
      <c r="H377" s="2">
        <f t="shared" si="76"/>
        <v>233615218.61176351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4000076.2857142999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1717704.8979591727</v>
      </c>
      <c r="Q377" s="2">
        <f t="shared" si="80"/>
        <v>750000</v>
      </c>
      <c r="R377" s="2">
        <f t="shared" si="77"/>
        <v>237485444.84033597</v>
      </c>
      <c r="S377" s="2">
        <f t="shared" si="58"/>
        <v>738938.14285713434</v>
      </c>
      <c r="T377" s="2">
        <f t="shared" si="59"/>
        <v>11061.857142857276</v>
      </c>
      <c r="U377" s="2">
        <f t="shared" si="60"/>
        <v>750000</v>
      </c>
      <c r="V377" s="2">
        <f t="shared" si="78"/>
        <v>171544414.61176422</v>
      </c>
      <c r="W377" s="2">
        <f t="shared" si="61"/>
        <v>738938.14285713434</v>
      </c>
      <c r="X377" s="2">
        <f t="shared" si="51"/>
        <v>11061.857142865658</v>
      </c>
      <c r="Y377" s="2">
        <f t="shared" si="74"/>
        <v>65941030.228571713</v>
      </c>
      <c r="Z377" s="2" t="str">
        <f t="shared" si="52"/>
        <v>MEEP</v>
      </c>
      <c r="AA377" s="2">
        <f>IF(Z377="HERE",Y377,AA376+Graph!$G$1*1000)</f>
        <v>125645999.08571471</v>
      </c>
      <c r="AB377" s="2">
        <f t="shared" si="63"/>
        <v>420000</v>
      </c>
      <c r="AC377" s="2">
        <f t="shared" si="75"/>
        <v>62920507.611764081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307</v>
      </c>
      <c r="C378" s="7"/>
      <c r="D378" s="2" t="e">
        <f t="shared" si="55"/>
        <v>#N/A</v>
      </c>
      <c r="E378" s="2" t="e">
        <f t="shared" si="67"/>
        <v>#N/A</v>
      </c>
      <c r="F378" s="2">
        <v>1684553.4672268927</v>
      </c>
      <c r="G378" s="2">
        <f t="shared" si="79"/>
        <v>738938.14285714284</v>
      </c>
      <c r="H378" s="2">
        <f t="shared" si="76"/>
        <v>234354156.75462064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4011138.1428571572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1721821.6746698618</v>
      </c>
      <c r="Q378" s="2">
        <f t="shared" si="80"/>
        <v>750000</v>
      </c>
      <c r="R378" s="2">
        <f t="shared" si="77"/>
        <v>238235444.84033597</v>
      </c>
      <c r="S378" s="2">
        <f t="shared" si="58"/>
        <v>738938.14285713434</v>
      </c>
      <c r="T378" s="2">
        <f t="shared" si="59"/>
        <v>11061.857142857276</v>
      </c>
      <c r="U378" s="2">
        <f t="shared" si="60"/>
        <v>750000</v>
      </c>
      <c r="V378" s="2">
        <f t="shared" si="78"/>
        <v>172283352.75462136</v>
      </c>
      <c r="W378" s="2">
        <f t="shared" si="61"/>
        <v>738938.14285713434</v>
      </c>
      <c r="X378" s="2">
        <f t="shared" si="51"/>
        <v>11061.857142865658</v>
      </c>
      <c r="Y378" s="2">
        <f t="shared" si="74"/>
        <v>65952092.085714579</v>
      </c>
      <c r="Z378" s="2" t="str">
        <f t="shared" si="52"/>
        <v>MEEP</v>
      </c>
      <c r="AA378" s="2">
        <f>IF(Z378="HERE",Y378,AA377+Graph!$G$1*1000)</f>
        <v>126065999.08571471</v>
      </c>
      <c r="AB378" s="2">
        <f t="shared" si="63"/>
        <v>420000</v>
      </c>
      <c r="AC378" s="2">
        <f t="shared" si="75"/>
        <v>62920507.611764081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308</v>
      </c>
      <c r="C379" s="7"/>
      <c r="D379" s="2" t="e">
        <f t="shared" si="55"/>
        <v>#N/A</v>
      </c>
      <c r="E379" s="2" t="e">
        <f t="shared" si="67"/>
        <v>#N/A</v>
      </c>
      <c r="F379" s="2">
        <v>1688567.7834333777</v>
      </c>
      <c r="G379" s="2">
        <f t="shared" si="79"/>
        <v>738938.14285714284</v>
      </c>
      <c r="H379" s="2">
        <f t="shared" si="76"/>
        <v>235093094.89747778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4022200.0000000144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1725938.4513805509</v>
      </c>
      <c r="Q379" s="2">
        <f t="shared" si="80"/>
        <v>750000</v>
      </c>
      <c r="R379" s="2">
        <f t="shared" si="77"/>
        <v>238985444.84033597</v>
      </c>
      <c r="S379" s="2">
        <f t="shared" si="58"/>
        <v>738938.14285713434</v>
      </c>
      <c r="T379" s="2">
        <f t="shared" si="59"/>
        <v>11061.857142857276</v>
      </c>
      <c r="U379" s="2">
        <f t="shared" si="60"/>
        <v>750000</v>
      </c>
      <c r="V379" s="2">
        <f t="shared" si="78"/>
        <v>173022290.89747849</v>
      </c>
      <c r="W379" s="2">
        <f t="shared" si="61"/>
        <v>738938.14285713434</v>
      </c>
      <c r="X379" s="2">
        <f t="shared" si="51"/>
        <v>11061.857142865658</v>
      </c>
      <c r="Y379" s="2">
        <f t="shared" si="74"/>
        <v>65963153.942857444</v>
      </c>
      <c r="Z379" s="2" t="str">
        <f t="shared" si="52"/>
        <v>MEEP</v>
      </c>
      <c r="AA379" s="2">
        <f>IF(Z379="HERE",Y379,AA378+Graph!$G$1*1000)</f>
        <v>126485999.08571471</v>
      </c>
      <c r="AB379" s="2">
        <f t="shared" si="63"/>
        <v>420000</v>
      </c>
      <c r="AC379" s="2">
        <f t="shared" si="75"/>
        <v>62920507.611764081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309</v>
      </c>
      <c r="C380" s="7"/>
      <c r="D380" s="2" t="e">
        <f t="shared" si="55"/>
        <v>#N/A</v>
      </c>
      <c r="E380" s="2" t="e">
        <f t="shared" si="67"/>
        <v>#N/A</v>
      </c>
      <c r="F380" s="2">
        <v>1692582.099639833</v>
      </c>
      <c r="G380" s="2">
        <f t="shared" si="79"/>
        <v>738938.14285714284</v>
      </c>
      <c r="H380" s="2">
        <f t="shared" si="76"/>
        <v>235832033.04033491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4033261.8571428717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1730055.2280912399</v>
      </c>
      <c r="Q380" s="2">
        <f t="shared" si="80"/>
        <v>750000</v>
      </c>
      <c r="R380" s="2">
        <f t="shared" si="77"/>
        <v>239735444.84033597</v>
      </c>
      <c r="S380" s="2">
        <f t="shared" si="58"/>
        <v>738938.14285713434</v>
      </c>
      <c r="T380" s="2">
        <f t="shared" si="59"/>
        <v>11061.857142857276</v>
      </c>
      <c r="U380" s="2">
        <f t="shared" si="60"/>
        <v>750000</v>
      </c>
      <c r="V380" s="2">
        <f t="shared" si="78"/>
        <v>173761229.04033563</v>
      </c>
      <c r="W380" s="2">
        <f t="shared" si="61"/>
        <v>738938.14285713434</v>
      </c>
      <c r="X380" s="2">
        <f t="shared" si="51"/>
        <v>11061.857142865658</v>
      </c>
      <c r="Y380" s="2">
        <f t="shared" si="74"/>
        <v>65974215.80000031</v>
      </c>
      <c r="Z380" s="2" t="str">
        <f t="shared" si="52"/>
        <v>MEEP</v>
      </c>
      <c r="AA380" s="2">
        <f>IF(Z380="HERE",Y380,AA379+Graph!$G$1*1000)</f>
        <v>126905999.08571471</v>
      </c>
      <c r="AB380" s="2">
        <f t="shared" si="63"/>
        <v>420000</v>
      </c>
      <c r="AC380" s="2">
        <f t="shared" si="75"/>
        <v>62920507.611764081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310</v>
      </c>
      <c r="C381" s="7"/>
      <c r="D381" s="2" t="e">
        <f t="shared" si="55"/>
        <v>#N/A</v>
      </c>
      <c r="E381" s="2" t="e">
        <f t="shared" si="67"/>
        <v>#N/A</v>
      </c>
      <c r="F381" s="2">
        <v>1696596.415846318</v>
      </c>
      <c r="G381" s="2">
        <f t="shared" si="79"/>
        <v>738938.14285714284</v>
      </c>
      <c r="H381" s="2">
        <f t="shared" si="76"/>
        <v>236570971.18319204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4044323.714285729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1734172.004801929</v>
      </c>
      <c r="Q381" s="2">
        <f t="shared" si="80"/>
        <v>750000</v>
      </c>
      <c r="R381" s="2">
        <f t="shared" si="77"/>
        <v>240485444.84033597</v>
      </c>
      <c r="S381" s="2">
        <f t="shared" si="58"/>
        <v>738938.14285713434</v>
      </c>
      <c r="T381" s="2">
        <f t="shared" si="59"/>
        <v>11061.857142857276</v>
      </c>
      <c r="U381" s="2">
        <f t="shared" si="60"/>
        <v>750000</v>
      </c>
      <c r="V381" s="2">
        <f t="shared" si="78"/>
        <v>174500167.18319276</v>
      </c>
      <c r="W381" s="2">
        <f t="shared" si="61"/>
        <v>738938.14285713434</v>
      </c>
      <c r="X381" s="2">
        <f t="shared" si="51"/>
        <v>11061.857142865658</v>
      </c>
      <c r="Y381" s="2">
        <f t="shared" si="74"/>
        <v>65985277.657143176</v>
      </c>
      <c r="Z381" s="2" t="str">
        <f t="shared" si="52"/>
        <v>MEEP</v>
      </c>
      <c r="AA381" s="2">
        <f>IF(Z381="HERE",Y381,AA380+Graph!$G$1*1000)</f>
        <v>127325999.08571471</v>
      </c>
      <c r="AB381" s="2">
        <f t="shared" si="63"/>
        <v>420000</v>
      </c>
      <c r="AC381" s="2">
        <f t="shared" si="75"/>
        <v>62920507.611764081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311</v>
      </c>
      <c r="C382" s="7"/>
      <c r="D382" s="2" t="e">
        <f t="shared" si="55"/>
        <v>#N/A</v>
      </c>
      <c r="E382" s="2" t="e">
        <f t="shared" si="67"/>
        <v>#N/A</v>
      </c>
      <c r="F382" s="2">
        <v>1700610.732052803</v>
      </c>
      <c r="G382" s="2">
        <f t="shared" si="79"/>
        <v>738938.14285714284</v>
      </c>
      <c r="H382" s="2">
        <f t="shared" si="76"/>
        <v>237309909.32604918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4055385.5714285863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1738288.7815125883</v>
      </c>
      <c r="Q382" s="2">
        <f t="shared" si="80"/>
        <v>750000</v>
      </c>
      <c r="R382" s="2">
        <f t="shared" si="77"/>
        <v>241235444.84033597</v>
      </c>
      <c r="S382" s="2">
        <f t="shared" si="58"/>
        <v>738938.14285713434</v>
      </c>
      <c r="T382" s="2">
        <f t="shared" si="59"/>
        <v>11061.857142857276</v>
      </c>
      <c r="U382" s="2">
        <f t="shared" si="60"/>
        <v>750000</v>
      </c>
      <c r="V382" s="2">
        <f t="shared" si="78"/>
        <v>175239105.32604989</v>
      </c>
      <c r="W382" s="2">
        <f t="shared" si="61"/>
        <v>738938.14285713434</v>
      </c>
      <c r="X382" s="2">
        <f t="shared" si="51"/>
        <v>11061.857142865658</v>
      </c>
      <c r="Y382" s="2">
        <f t="shared" si="74"/>
        <v>65996339.514286041</v>
      </c>
      <c r="Z382" s="2" t="str">
        <f t="shared" si="52"/>
        <v>MEEP</v>
      </c>
      <c r="AA382" s="2">
        <f>IF(Z382="HERE",Y382,AA381+Graph!$G$1*1000)</f>
        <v>127745999.08571471</v>
      </c>
      <c r="AB382" s="2">
        <f t="shared" si="63"/>
        <v>420000</v>
      </c>
      <c r="AC382" s="2">
        <f t="shared" si="75"/>
        <v>62920507.611764081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312</v>
      </c>
      <c r="C383" s="7"/>
      <c r="D383" s="2" t="e">
        <f t="shared" si="55"/>
        <v>#N/A</v>
      </c>
      <c r="E383" s="2" t="e">
        <f t="shared" si="67"/>
        <v>#N/A</v>
      </c>
      <c r="F383" s="2">
        <v>1704625.0482592881</v>
      </c>
      <c r="G383" s="2">
        <f t="shared" si="79"/>
        <v>738938.14285714284</v>
      </c>
      <c r="H383" s="2">
        <f t="shared" si="76"/>
        <v>238048847.46890631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4066447.4285714435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1742405.5582232773</v>
      </c>
      <c r="Q383" s="2">
        <f t="shared" si="80"/>
        <v>750000</v>
      </c>
      <c r="R383" s="2">
        <f t="shared" si="77"/>
        <v>241985444.84033597</v>
      </c>
      <c r="S383" s="2">
        <f t="shared" si="58"/>
        <v>738938.14285713434</v>
      </c>
      <c r="T383" s="2">
        <f t="shared" si="59"/>
        <v>11061.857142857276</v>
      </c>
      <c r="U383" s="2">
        <f t="shared" si="60"/>
        <v>750000</v>
      </c>
      <c r="V383" s="2">
        <f t="shared" si="78"/>
        <v>175978043.46890703</v>
      </c>
      <c r="W383" s="2">
        <f t="shared" si="61"/>
        <v>738938.14285713434</v>
      </c>
      <c r="X383" s="2">
        <f t="shared" si="51"/>
        <v>11061.857142865658</v>
      </c>
      <c r="Y383" s="2">
        <f t="shared" si="74"/>
        <v>66007401.371428907</v>
      </c>
      <c r="Z383" s="2" t="str">
        <f t="shared" si="52"/>
        <v>MEEP</v>
      </c>
      <c r="AA383" s="2">
        <f>IF(Z383="HERE",Y383,AA382+Graph!$G$1*1000)</f>
        <v>128165999.08571471</v>
      </c>
      <c r="AB383" s="2">
        <f t="shared" si="63"/>
        <v>420000</v>
      </c>
      <c r="AC383" s="2">
        <f t="shared" si="75"/>
        <v>62920507.611764081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313</v>
      </c>
      <c r="C384" s="7"/>
      <c r="D384" s="2" t="e">
        <f t="shared" si="55"/>
        <v>#N/A</v>
      </c>
      <c r="E384" s="2" t="e">
        <f t="shared" si="67"/>
        <v>#N/A</v>
      </c>
      <c r="F384" s="2">
        <v>1708639.3644657731</v>
      </c>
      <c r="G384" s="2">
        <f t="shared" si="79"/>
        <v>738938.14285714284</v>
      </c>
      <c r="H384" s="2">
        <f t="shared" si="76"/>
        <v>238787785.61176345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4077509.2857143008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1746522.3349339664</v>
      </c>
      <c r="Q384" s="2">
        <f t="shared" si="80"/>
        <v>750000</v>
      </c>
      <c r="R384" s="2">
        <f t="shared" si="77"/>
        <v>242735444.84033597</v>
      </c>
      <c r="S384" s="2">
        <f t="shared" si="58"/>
        <v>738938.14285713434</v>
      </c>
      <c r="T384" s="2">
        <f t="shared" si="59"/>
        <v>11061.857142857276</v>
      </c>
      <c r="U384" s="2">
        <f t="shared" si="60"/>
        <v>750000</v>
      </c>
      <c r="V384" s="2">
        <f t="shared" si="78"/>
        <v>176716981.61176416</v>
      </c>
      <c r="W384" s="2">
        <f t="shared" si="61"/>
        <v>738938.14285713434</v>
      </c>
      <c r="X384" s="2">
        <f t="shared" si="51"/>
        <v>11061.857142865658</v>
      </c>
      <c r="Y384" s="2">
        <f t="shared" si="74"/>
        <v>66018463.228571773</v>
      </c>
      <c r="Z384" s="2" t="str">
        <f t="shared" si="52"/>
        <v>MEEP</v>
      </c>
      <c r="AA384" s="2">
        <f>IF(Z384="HERE",Y384,AA383+Graph!$G$1*1000)</f>
        <v>128585999.08571471</v>
      </c>
      <c r="AB384" s="2">
        <f t="shared" si="63"/>
        <v>420000</v>
      </c>
      <c r="AC384" s="2">
        <f t="shared" si="75"/>
        <v>62920507.611764081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314</v>
      </c>
      <c r="C385" s="7"/>
      <c r="D385" s="2" t="e">
        <f t="shared" si="55"/>
        <v>#N/A</v>
      </c>
      <c r="E385" s="2" t="e">
        <f t="shared" si="67"/>
        <v>#N/A</v>
      </c>
      <c r="F385" s="2">
        <v>1712653.6806722581</v>
      </c>
      <c r="G385" s="2">
        <f t="shared" si="79"/>
        <v>738938.14285714284</v>
      </c>
      <c r="H385" s="2">
        <f t="shared" si="76"/>
        <v>239526723.75462058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4088571.1428571581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1750639.1116446555</v>
      </c>
      <c r="Q385" s="2">
        <f t="shared" si="80"/>
        <v>750000</v>
      </c>
      <c r="R385" s="2">
        <f t="shared" si="77"/>
        <v>243485444.84033597</v>
      </c>
      <c r="S385" s="2">
        <f t="shared" si="58"/>
        <v>738938.14285713434</v>
      </c>
      <c r="T385" s="2">
        <f t="shared" si="59"/>
        <v>11061.857142857276</v>
      </c>
      <c r="U385" s="2">
        <f t="shared" si="60"/>
        <v>750000</v>
      </c>
      <c r="V385" s="2">
        <f t="shared" si="78"/>
        <v>177455919.7546213</v>
      </c>
      <c r="W385" s="2">
        <f t="shared" si="61"/>
        <v>738938.14285713434</v>
      </c>
      <c r="X385" s="2">
        <f t="shared" si="51"/>
        <v>11061.857142865658</v>
      </c>
      <c r="Y385" s="2">
        <f t="shared" si="74"/>
        <v>66029525.085714638</v>
      </c>
      <c r="Z385" s="2" t="str">
        <f t="shared" si="52"/>
        <v>MEEP</v>
      </c>
      <c r="AA385" s="2">
        <f>IF(Z385="HERE",Y385,AA384+Graph!$G$1*1000)</f>
        <v>129005999.08571471</v>
      </c>
      <c r="AB385" s="2">
        <f t="shared" si="63"/>
        <v>420000</v>
      </c>
      <c r="AC385" s="2">
        <f t="shared" si="75"/>
        <v>62920507.611764081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2:I385">
    <cfRule type="cellIs" dxfId="47" priority="22" operator="greaterThan">
      <formula>0</formula>
    </cfRule>
  </conditionalFormatting>
  <conditionalFormatting sqref="C31:C64 C117:C385 C72:C114">
    <cfRule type="cellIs" dxfId="46" priority="23" operator="greaterThan">
      <formula>0</formula>
    </cfRule>
  </conditionalFormatting>
  <conditionalFormatting sqref="C31:C64 C117:C385 C72:C114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45" priority="25" operator="greaterThan">
      <formula>0</formula>
    </cfRule>
  </conditionalFormatting>
  <conditionalFormatting sqref="C115">
    <cfRule type="cellIs" dxfId="44" priority="26" operator="greaterThan">
      <formula>0</formula>
    </cfRule>
  </conditionalFormatting>
  <conditionalFormatting sqref="C65">
    <cfRule type="cellIs" dxfId="43" priority="20" operator="greaterThan">
      <formula>0</formula>
    </cfRule>
  </conditionalFormatting>
  <conditionalFormatting sqref="C65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42" priority="19" operator="greaterThan">
      <formula>0</formula>
    </cfRule>
  </conditionalFormatting>
  <conditionalFormatting sqref="C66">
    <cfRule type="cellIs" dxfId="41" priority="17" operator="greaterThan">
      <formula>0</formula>
    </cfRule>
  </conditionalFormatting>
  <conditionalFormatting sqref="C66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40" priority="16" operator="greaterThan">
      <formula>0</formula>
    </cfRule>
  </conditionalFormatting>
  <conditionalFormatting sqref="C67">
    <cfRule type="cellIs" dxfId="39" priority="14" operator="greaterThan">
      <formula>0</formula>
    </cfRule>
  </conditionalFormatting>
  <conditionalFormatting sqref="C67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38" priority="13" operator="greaterThan">
      <formula>0</formula>
    </cfRule>
  </conditionalFormatting>
  <conditionalFormatting sqref="C68">
    <cfRule type="cellIs" dxfId="37" priority="11" operator="greaterThan">
      <formula>0</formula>
    </cfRule>
  </conditionalFormatting>
  <conditionalFormatting sqref="C68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36" priority="10" operator="greaterThan">
      <formula>0</formula>
    </cfRule>
  </conditionalFormatting>
  <conditionalFormatting sqref="C69">
    <cfRule type="cellIs" dxfId="35" priority="8" operator="greaterThan">
      <formula>0</formula>
    </cfRule>
  </conditionalFormatting>
  <conditionalFormatting sqref="C6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34" priority="7" operator="greaterThan">
      <formula>0</formula>
    </cfRule>
  </conditionalFormatting>
  <conditionalFormatting sqref="C70">
    <cfRule type="cellIs" dxfId="33" priority="5" operator="greaterThan">
      <formula>0</formula>
    </cfRule>
  </conditionalFormatting>
  <conditionalFormatting sqref="C70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32" priority="4" operator="greaterThan">
      <formula>0</formula>
    </cfRule>
  </conditionalFormatting>
  <conditionalFormatting sqref="C71">
    <cfRule type="cellIs" dxfId="9" priority="2" operator="greaterThan">
      <formula>0</formula>
    </cfRule>
  </conditionalFormatting>
  <conditionalFormatting sqref="C7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topLeftCell="A43" workbookViewId="0">
      <selection activeCell="I71" sqref="I71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76</v>
      </c>
      <c r="O1" s="2" t="s">
        <v>11</v>
      </c>
      <c r="P1" s="2" t="s">
        <v>12</v>
      </c>
      <c r="Q1" s="25" t="s">
        <v>83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62</v>
      </c>
      <c r="AE1" s="2" t="s">
        <v>23</v>
      </c>
      <c r="AF1" s="21" t="s">
        <v>63</v>
      </c>
      <c r="AG1" s="21" t="s">
        <v>64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-69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-68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-67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-66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-65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-64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-63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-62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-61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-60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-59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-58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-57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-56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-55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-54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-53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-52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-51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-50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-49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-48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-47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-46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-45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-44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-43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-42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-41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-40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SUM((800000-LOOKUP(2,1/(ISNUMBER($K$1:$K$194)),$K$1:$K$194))/1000)</f>
        <v>788.93814285714279</v>
      </c>
    </row>
    <row r="32" spans="1:37" ht="15" x14ac:dyDescent="0.25">
      <c r="A32" s="1">
        <v>44208</v>
      </c>
      <c r="B32" s="2">
        <f t="shared" si="0"/>
        <v>-39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-38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-37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-36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-35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-34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315671.64081633091</v>
      </c>
      <c r="G37" s="2">
        <f>IF(F37&gt;800000,$AK$31*1000,F37)</f>
        <v>315671.64081633091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318000.81632652879</v>
      </c>
      <c r="Q37" s="2">
        <f>IF(P37&gt;800000,800000,P37)</f>
        <v>318000.81632652879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-33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319685.95702278614</v>
      </c>
      <c r="G38" s="2">
        <f t="shared" ref="G38:G101" si="25">IF(F38&gt;800000,$AK$31*1000,F38)</f>
        <v>319685.95702278614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322117.59303721786</v>
      </c>
      <c r="Q38" s="2">
        <f t="shared" ref="Q38:Q101" si="26">IF(P38&gt;800000,800000,P38)</f>
        <v>322117.59303721786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-32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323700.27322927117</v>
      </c>
      <c r="G39" s="2">
        <f t="shared" si="25"/>
        <v>323700.27322927117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326234.36974790692</v>
      </c>
      <c r="Q39" s="2">
        <f t="shared" si="26"/>
        <v>326234.36974790692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-31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327714.58943575621</v>
      </c>
      <c r="G40" s="2">
        <f t="shared" si="25"/>
        <v>327714.58943575621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330351.14645856619</v>
      </c>
      <c r="Q40" s="2">
        <f t="shared" si="26"/>
        <v>330351.14645856619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-30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331728.90564224124</v>
      </c>
      <c r="G41" s="2">
        <f t="shared" si="25"/>
        <v>331728.90564224124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334467.92316925526</v>
      </c>
      <c r="Q41" s="2">
        <f t="shared" si="26"/>
        <v>334467.92316925526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-29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335743.22184872627</v>
      </c>
      <c r="G42" s="2">
        <f t="shared" si="25"/>
        <v>335743.22184872627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338584.69987994432</v>
      </c>
      <c r="Q42" s="2">
        <f t="shared" si="26"/>
        <v>338584.69987994432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-28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339757.53805521131</v>
      </c>
      <c r="G43" s="2">
        <f t="shared" si="25"/>
        <v>339757.53805521131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342701.47659063339</v>
      </c>
      <c r="Q43" s="2">
        <f t="shared" si="26"/>
        <v>342701.47659063339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-27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343771.85426169634</v>
      </c>
      <c r="G44" s="2">
        <f t="shared" si="25"/>
        <v>343771.85426169634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346818.25330132246</v>
      </c>
      <c r="Q44" s="2">
        <f t="shared" si="26"/>
        <v>346818.25330132246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-26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347786.17046818137</v>
      </c>
      <c r="G45" s="2">
        <f t="shared" si="25"/>
        <v>347786.17046818137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350935.03001201153</v>
      </c>
      <c r="Q45" s="2">
        <f t="shared" si="26"/>
        <v>350935.03001201153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-25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351800.4866746664</v>
      </c>
      <c r="G46" s="2">
        <f t="shared" si="25"/>
        <v>351800.4866746664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355051.8067227006</v>
      </c>
      <c r="Q46" s="2">
        <f t="shared" si="26"/>
        <v>355051.8067227006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-24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355814.80288115144</v>
      </c>
      <c r="G47" s="2">
        <f t="shared" si="25"/>
        <v>355814.80288115144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359168.58343335986</v>
      </c>
      <c r="Q47" s="2">
        <f t="shared" si="26"/>
        <v>359168.58343335986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-23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359829.11908763647</v>
      </c>
      <c r="G48" s="2">
        <f t="shared" si="25"/>
        <v>359829.11908763647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363285.36014404893</v>
      </c>
      <c r="Q48" s="2">
        <f t="shared" si="26"/>
        <v>363285.36014404893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-22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363843.4352941215</v>
      </c>
      <c r="G49" s="2">
        <f t="shared" si="25"/>
        <v>363843.4352941215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367402.136854738</v>
      </c>
      <c r="Q49" s="2">
        <f t="shared" si="26"/>
        <v>367402.136854738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-21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367857.75150060654</v>
      </c>
      <c r="G50" s="2">
        <f t="shared" si="25"/>
        <v>367857.75150060654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371518.91356542706</v>
      </c>
      <c r="Q50" s="2">
        <f t="shared" si="26"/>
        <v>371518.91356542706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-20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371872.06770706177</v>
      </c>
      <c r="G51" s="2">
        <f t="shared" si="25"/>
        <v>371872.06770706177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375635.69027611613</v>
      </c>
      <c r="Q51" s="2">
        <f t="shared" si="26"/>
        <v>375635.69027611613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-19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375886.3839135468</v>
      </c>
      <c r="G52" s="2">
        <f t="shared" si="25"/>
        <v>375886.3839135468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379752.4669868052</v>
      </c>
      <c r="Q52" s="2">
        <f t="shared" si="26"/>
        <v>379752.4669868052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-18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379900.70012003183</v>
      </c>
      <c r="G53" s="2">
        <f t="shared" si="25"/>
        <v>379900.70012003183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383869.24369746447</v>
      </c>
      <c r="Q53" s="2">
        <f t="shared" si="26"/>
        <v>383869.24369746447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-17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383915.01632651687</v>
      </c>
      <c r="G54" s="2">
        <f t="shared" si="25"/>
        <v>383915.01632651687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387986.02040815353</v>
      </c>
      <c r="Q54" s="2">
        <f t="shared" si="26"/>
        <v>387986.02040815353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-16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387929.3325330019</v>
      </c>
      <c r="G55" s="2">
        <f t="shared" si="25"/>
        <v>387929.3325330019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392102.7971188426</v>
      </c>
      <c r="Q55" s="2">
        <f t="shared" si="26"/>
        <v>392102.7971188426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-15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391943.64873948693</v>
      </c>
      <c r="G56" s="2">
        <f t="shared" si="25"/>
        <v>391943.64873948693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396219.57382953167</v>
      </c>
      <c r="Q56" s="2">
        <f t="shared" si="26"/>
        <v>396219.57382953167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-14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395957.96494597197</v>
      </c>
      <c r="G57" s="2">
        <f t="shared" si="25"/>
        <v>395957.96494597197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400336.35054022074</v>
      </c>
      <c r="Q57" s="2">
        <f t="shared" si="26"/>
        <v>400336.35054022074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-13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399972.281152457</v>
      </c>
      <c r="G58" s="2">
        <f t="shared" si="25"/>
        <v>399972.281152457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404453.12725090981</v>
      </c>
      <c r="Q58" s="2">
        <f t="shared" si="26"/>
        <v>404453.12725090981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-12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403986.59735894203</v>
      </c>
      <c r="G59" s="2">
        <f t="shared" si="25"/>
        <v>403986.59735894203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408569.90396156907</v>
      </c>
      <c r="Q59" s="2">
        <f t="shared" si="26"/>
        <v>408569.90396156907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-11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408000.91356542706</v>
      </c>
      <c r="G60" s="2">
        <f t="shared" si="25"/>
        <v>408000.91356542706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412686.68067225814</v>
      </c>
      <c r="Q60" s="2">
        <f t="shared" si="26"/>
        <v>412686.68067225814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-10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412015.2297719121</v>
      </c>
      <c r="G61" s="2">
        <f t="shared" si="25"/>
        <v>412015.2297719121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416803.45738294721</v>
      </c>
      <c r="Q61" s="2">
        <f t="shared" si="26"/>
        <v>416803.45738294721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-9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416029.54597839713</v>
      </c>
      <c r="G62" s="2">
        <f t="shared" si="25"/>
        <v>416029.54597839713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420920.23409363627</v>
      </c>
      <c r="Q62" s="2">
        <f t="shared" si="26"/>
        <v>420920.23409363627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-8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420043.86218485236</v>
      </c>
      <c r="G63" s="2">
        <f t="shared" si="25"/>
        <v>420043.86218485236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425037.01080432534</v>
      </c>
      <c r="Q63" s="2">
        <f t="shared" si="26"/>
        <v>425037.01080432534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-7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424058.17839133739</v>
      </c>
      <c r="G64" s="2">
        <f t="shared" si="25"/>
        <v>424058.17839133739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429153.78751501441</v>
      </c>
      <c r="Q64" s="2">
        <f t="shared" si="26"/>
        <v>429153.78751501441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-6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428072.49459782243</v>
      </c>
      <c r="G65" s="2">
        <f t="shared" si="25"/>
        <v>428072.49459782243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433270.56422567368</v>
      </c>
      <c r="Q65" s="2">
        <f t="shared" si="26"/>
        <v>433270.56422567368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-5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432086.81080430746</v>
      </c>
      <c r="G66" s="2">
        <f t="shared" si="25"/>
        <v>432086.81080430746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437387.34093636274</v>
      </c>
      <c r="Q66" s="2">
        <f t="shared" si="26"/>
        <v>437387.34093636274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-4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436101.12701079249</v>
      </c>
      <c r="G67" s="2">
        <f t="shared" si="25"/>
        <v>436101.12701079249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441504.11764705181</v>
      </c>
      <c r="Q67" s="2">
        <f t="shared" si="26"/>
        <v>441504.11764705181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-3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440115.44321727753</v>
      </c>
      <c r="G68" s="2">
        <f t="shared" si="25"/>
        <v>440115.44321727753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445620.89435774088</v>
      </c>
      <c r="Q68" s="2">
        <f t="shared" si="26"/>
        <v>445620.89435774088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-2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444129.75942376256</v>
      </c>
      <c r="G69" s="2">
        <f t="shared" si="25"/>
        <v>444129.75942376256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449737.67106842995</v>
      </c>
      <c r="Q69" s="2">
        <f t="shared" si="26"/>
        <v>449737.67106842995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-1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448144.07563024759</v>
      </c>
      <c r="G70" s="2">
        <f t="shared" si="25"/>
        <v>448144.07563024759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453854.44777911901</v>
      </c>
      <c r="Q70" s="2">
        <f t="shared" si="26"/>
        <v>453854.44777911901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0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452158.39183673263</v>
      </c>
      <c r="G71" s="2">
        <f t="shared" si="25"/>
        <v>452158.39183673263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457971.22448980808</v>
      </c>
      <c r="Q71" s="2">
        <f t="shared" si="26"/>
        <v>457971.22448980808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1</v>
      </c>
      <c r="C72" s="7"/>
      <c r="D72" s="2" t="e">
        <f t="shared" si="12"/>
        <v>#N/A</v>
      </c>
      <c r="E72" s="2" t="e">
        <f t="shared" si="22"/>
        <v>#N/A</v>
      </c>
      <c r="F72" s="2">
        <v>456172.70804321766</v>
      </c>
      <c r="G72" s="2">
        <f t="shared" si="25"/>
        <v>456172.70804321766</v>
      </c>
      <c r="H72" s="2">
        <f t="shared" si="13"/>
        <v>18038293.708043218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626209.85714285716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462088.00120046735</v>
      </c>
      <c r="Q72" s="2">
        <f t="shared" si="26"/>
        <v>462088.00120046735</v>
      </c>
      <c r="R72" s="2">
        <f t="shared" si="16"/>
        <v>18659357.001200467</v>
      </c>
      <c r="S72" s="2">
        <f t="shared" si="17"/>
        <v>456172.70804321766</v>
      </c>
      <c r="T72" s="2">
        <f t="shared" si="18"/>
        <v>11061.857142857159</v>
      </c>
      <c r="U72" s="2">
        <f t="shared" si="19"/>
        <v>462088.00120046735</v>
      </c>
      <c r="V72" s="2">
        <f t="shared" si="5"/>
        <v>628519.79310344823</v>
      </c>
      <c r="W72" s="2">
        <f t="shared" si="20"/>
        <v>13371.793103448232</v>
      </c>
      <c r="X72" s="2">
        <f t="shared" si="6"/>
        <v>448716.20809701912</v>
      </c>
      <c r="Y72" s="2">
        <f t="shared" si="7"/>
        <v>18030837.208097018</v>
      </c>
      <c r="Z72" s="2" t="str">
        <f t="shared" si="8"/>
        <v>HERE</v>
      </c>
      <c r="AA72" s="2">
        <f>IF(Z72="HERE",Y72,AA71+Graph!$G$1*1000)</f>
        <v>18030837.208097018</v>
      </c>
      <c r="AB72" s="2">
        <f t="shared" si="21"/>
        <v>448716.2080970183</v>
      </c>
      <c r="AC72" s="2">
        <f t="shared" si="9"/>
        <v>628519.79310344823</v>
      </c>
      <c r="AD72" s="3">
        <f t="shared" si="10"/>
        <v>18030837.208097018</v>
      </c>
      <c r="AE72" s="2">
        <f>IF(AE70&gt;=52800000,52800000,IF(AB51=Graph!G$1*1000,AE71+Graph!G$1*1000,AC72))</f>
        <v>628519.79310344823</v>
      </c>
      <c r="AF72" s="3">
        <f t="shared" si="11"/>
        <v>628519.79310344823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2</v>
      </c>
      <c r="C73" s="7"/>
      <c r="D73" s="2" t="e">
        <f t="shared" si="12"/>
        <v>#N/A</v>
      </c>
      <c r="E73" s="2" t="e">
        <f t="shared" si="22"/>
        <v>#N/A</v>
      </c>
      <c r="F73" s="2">
        <v>460187.02424970269</v>
      </c>
      <c r="G73" s="2">
        <f t="shared" si="25"/>
        <v>460187.02424970269</v>
      </c>
      <c r="H73" s="2">
        <f t="shared" si="13"/>
        <v>18498480.73229292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637271.71428571432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466204.77791115642</v>
      </c>
      <c r="Q73" s="2">
        <f t="shared" si="26"/>
        <v>466204.77791115642</v>
      </c>
      <c r="R73" s="2">
        <f t="shared" si="16"/>
        <v>19125561.779111624</v>
      </c>
      <c r="S73" s="2">
        <f t="shared" si="17"/>
        <v>460187.02424970269</v>
      </c>
      <c r="T73" s="2">
        <f t="shared" si="18"/>
        <v>11061.857142857159</v>
      </c>
      <c r="U73" s="2">
        <f t="shared" si="19"/>
        <v>466204.77791115642</v>
      </c>
      <c r="V73" s="2">
        <f t="shared" si="5"/>
        <v>641891.58620689658</v>
      </c>
      <c r="W73" s="2">
        <f t="shared" si="20"/>
        <v>13371.793103448348</v>
      </c>
      <c r="X73" s="2">
        <f t="shared" si="6"/>
        <v>452832.98480770807</v>
      </c>
      <c r="Y73" s="2">
        <f t="shared" si="7"/>
        <v>18483670.192904726</v>
      </c>
      <c r="Z73" s="2" t="str">
        <f t="shared" si="8"/>
        <v>HERE</v>
      </c>
      <c r="AA73" s="2">
        <f>IF(Z73="HERE",Y73,AA72+Graph!$G$1*1000)</f>
        <v>18483670.192904726</v>
      </c>
      <c r="AB73" s="2">
        <f t="shared" si="21"/>
        <v>452832.98480770737</v>
      </c>
      <c r="AC73" s="2">
        <f t="shared" si="9"/>
        <v>641891.58620689658</v>
      </c>
      <c r="AD73" s="3">
        <f t="shared" si="10"/>
        <v>18483670.192904726</v>
      </c>
      <c r="AE73" s="2">
        <f>IF(AE71&gt;=52800000,52800000,IF(AB52=Graph!G$1*1000,AE72+Graph!G$1*1000,AC73))</f>
        <v>641891.58620689658</v>
      </c>
      <c r="AF73" s="3">
        <f t="shared" si="11"/>
        <v>641891.58620689658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3</v>
      </c>
      <c r="C74" s="7"/>
      <c r="D74" s="2" t="e">
        <f t="shared" si="12"/>
        <v>#N/A</v>
      </c>
      <c r="E74" s="2" t="e">
        <f t="shared" si="22"/>
        <v>#N/A</v>
      </c>
      <c r="F74" s="2">
        <v>464201.34045618773</v>
      </c>
      <c r="G74" s="2">
        <f t="shared" si="25"/>
        <v>464201.34045618773</v>
      </c>
      <c r="H74" s="2">
        <f t="shared" si="13"/>
        <v>18962682.072749108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648333.57142857148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470321.55462184548</v>
      </c>
      <c r="Q74" s="2">
        <f t="shared" si="26"/>
        <v>470321.55462184548</v>
      </c>
      <c r="R74" s="2">
        <f t="shared" si="16"/>
        <v>19595883.333733469</v>
      </c>
      <c r="S74" s="2">
        <f t="shared" si="17"/>
        <v>464201.34045618773</v>
      </c>
      <c r="T74" s="2">
        <f t="shared" si="18"/>
        <v>11061.857142857159</v>
      </c>
      <c r="U74" s="2">
        <f t="shared" si="19"/>
        <v>470321.55462184548</v>
      </c>
      <c r="V74" s="2">
        <f t="shared" si="5"/>
        <v>655263.37931034481</v>
      </c>
      <c r="W74" s="2">
        <f t="shared" si="20"/>
        <v>13371.793103448232</v>
      </c>
      <c r="X74" s="2">
        <f t="shared" si="6"/>
        <v>456949.76151839725</v>
      </c>
      <c r="Y74" s="2">
        <f t="shared" si="7"/>
        <v>18940619.954423122</v>
      </c>
      <c r="Z74" s="2" t="str">
        <f t="shared" si="8"/>
        <v>HERE</v>
      </c>
      <c r="AA74" s="2">
        <f>IF(Z74="HERE",Y74,AA73+Graph!$G$1*1000)</f>
        <v>18940619.954423122</v>
      </c>
      <c r="AB74" s="2">
        <f t="shared" si="21"/>
        <v>456949.76151839644</v>
      </c>
      <c r="AC74" s="2">
        <f t="shared" si="9"/>
        <v>655263.37931034481</v>
      </c>
      <c r="AD74" s="3">
        <f t="shared" si="10"/>
        <v>18940619.954423122</v>
      </c>
      <c r="AE74" s="2">
        <f>IF(AE72&gt;=52800000,52800000,IF(AB53=Graph!G$1*1000,AE73+Graph!G$1*1000,AC74))</f>
        <v>655263.37931034481</v>
      </c>
      <c r="AF74" s="3">
        <f t="shared" si="11"/>
        <v>655263.37931034481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4</v>
      </c>
      <c r="C75" s="7"/>
      <c r="D75" s="2" t="e">
        <f t="shared" si="12"/>
        <v>#N/A</v>
      </c>
      <c r="E75" s="2" t="e">
        <f t="shared" si="22"/>
        <v>#N/A</v>
      </c>
      <c r="F75" s="2">
        <v>468215.65666264296</v>
      </c>
      <c r="G75" s="2">
        <f t="shared" si="25"/>
        <v>468215.65666264296</v>
      </c>
      <c r="H75" s="2">
        <f t="shared" si="13"/>
        <v>19430897.729411751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659395.42857142864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474438.33133253455</v>
      </c>
      <c r="Q75" s="2">
        <f t="shared" si="26"/>
        <v>474438.33133253455</v>
      </c>
      <c r="R75" s="2">
        <f t="shared" si="16"/>
        <v>20070321.665066004</v>
      </c>
      <c r="S75" s="2">
        <f t="shared" si="17"/>
        <v>468215.65666264296</v>
      </c>
      <c r="T75" s="2">
        <f t="shared" si="18"/>
        <v>11061.857142857159</v>
      </c>
      <c r="U75" s="2">
        <f t="shared" si="19"/>
        <v>474438.33133253455</v>
      </c>
      <c r="V75" s="2">
        <f t="shared" si="5"/>
        <v>668635.17241379316</v>
      </c>
      <c r="W75" s="2">
        <f t="shared" si="20"/>
        <v>13371.793103448348</v>
      </c>
      <c r="X75" s="2">
        <f t="shared" si="6"/>
        <v>461066.5382290862</v>
      </c>
      <c r="Y75" s="2">
        <f t="shared" si="7"/>
        <v>19401686.492652208</v>
      </c>
      <c r="Z75" s="2" t="str">
        <f t="shared" si="8"/>
        <v>HERE</v>
      </c>
      <c r="AA75" s="2">
        <f>IF(Z75="HERE",Y75,AA74+Graph!$G$1*1000)</f>
        <v>19401686.492652208</v>
      </c>
      <c r="AB75" s="2">
        <f t="shared" si="21"/>
        <v>461066.53822908551</v>
      </c>
      <c r="AC75" s="2">
        <f t="shared" si="9"/>
        <v>668635.17241379316</v>
      </c>
      <c r="AD75" s="3">
        <f t="shared" si="10"/>
        <v>19401686.492652208</v>
      </c>
      <c r="AE75" s="2">
        <f>IF(AE73&gt;=52800000,52800000,IF(AB54=Graph!G$1*1000,AE74+Graph!G$1*1000,AC75))</f>
        <v>668635.17241379316</v>
      </c>
      <c r="AF75" s="3">
        <f t="shared" si="11"/>
        <v>668635.17241379316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5</v>
      </c>
      <c r="C76" s="7"/>
      <c r="D76" s="2" t="e">
        <f t="shared" si="12"/>
        <v>#N/A</v>
      </c>
      <c r="E76" s="2" t="e">
        <f t="shared" si="22"/>
        <v>#N/A</v>
      </c>
      <c r="F76" s="2">
        <v>472229.97286912799</v>
      </c>
      <c r="G76" s="2">
        <f t="shared" si="25"/>
        <v>472229.97286912799</v>
      </c>
      <c r="H76" s="2">
        <f t="shared" si="13"/>
        <v>19903127.702280879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670457.2857142858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478555.10804322362</v>
      </c>
      <c r="Q76" s="2">
        <f t="shared" si="26"/>
        <v>478555.10804322362</v>
      </c>
      <c r="R76" s="2">
        <f t="shared" si="16"/>
        <v>20548876.773109227</v>
      </c>
      <c r="S76" s="2">
        <f t="shared" si="17"/>
        <v>472229.97286912799</v>
      </c>
      <c r="T76" s="2">
        <f t="shared" si="18"/>
        <v>11061.857142857159</v>
      </c>
      <c r="U76" s="2">
        <f t="shared" si="19"/>
        <v>478555.10804322362</v>
      </c>
      <c r="V76" s="2">
        <f t="shared" si="5"/>
        <v>682006.96551724139</v>
      </c>
      <c r="W76" s="2">
        <f t="shared" si="20"/>
        <v>13371.793103448232</v>
      </c>
      <c r="X76" s="2">
        <f t="shared" si="6"/>
        <v>465183.31493977539</v>
      </c>
      <c r="Y76" s="2">
        <f t="shared" si="7"/>
        <v>19866869.807591982</v>
      </c>
      <c r="Z76" s="2" t="str">
        <f t="shared" si="8"/>
        <v>HERE</v>
      </c>
      <c r="AA76" s="2">
        <f>IF(Z76="HERE",Y76,AA75+Graph!$G$1*1000)</f>
        <v>19866869.807591982</v>
      </c>
      <c r="AB76" s="2">
        <f t="shared" si="21"/>
        <v>465183.31493977457</v>
      </c>
      <c r="AC76" s="2">
        <f t="shared" si="9"/>
        <v>682006.96551724139</v>
      </c>
      <c r="AD76" s="3">
        <f t="shared" si="10"/>
        <v>19866869.807591982</v>
      </c>
      <c r="AE76" s="2">
        <f>IF(AE74&gt;=52800000,52800000,IF(AB55=Graph!G$1*1000,AE75+Graph!G$1*1000,AC76))</f>
        <v>682006.96551724139</v>
      </c>
      <c r="AF76" s="3">
        <f t="shared" si="11"/>
        <v>682006.96551724139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6</v>
      </c>
      <c r="C77" s="7"/>
      <c r="D77" s="2" t="e">
        <f t="shared" si="12"/>
        <v>#N/A</v>
      </c>
      <c r="E77" s="2" t="e">
        <f t="shared" si="22"/>
        <v>#N/A</v>
      </c>
      <c r="F77" s="2">
        <v>476244.28907561302</v>
      </c>
      <c r="G77" s="2">
        <f t="shared" si="25"/>
        <v>476244.28907561302</v>
      </c>
      <c r="H77" s="2">
        <f t="shared" si="13"/>
        <v>20379371.991356492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681519.14285714296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482671.88475391269</v>
      </c>
      <c r="Q77" s="2">
        <f t="shared" si="26"/>
        <v>482671.88475391269</v>
      </c>
      <c r="R77" s="2">
        <f t="shared" si="16"/>
        <v>21031548.65786314</v>
      </c>
      <c r="S77" s="2">
        <f t="shared" si="17"/>
        <v>476244.28907561302</v>
      </c>
      <c r="T77" s="2">
        <f t="shared" si="18"/>
        <v>11061.857142857159</v>
      </c>
      <c r="U77" s="2">
        <f t="shared" si="19"/>
        <v>482671.88475391269</v>
      </c>
      <c r="V77" s="2">
        <f t="shared" si="5"/>
        <v>695378.75862068962</v>
      </c>
      <c r="W77" s="2">
        <f t="shared" si="20"/>
        <v>13371.793103448232</v>
      </c>
      <c r="X77" s="2">
        <f t="shared" si="6"/>
        <v>469300.09165046446</v>
      </c>
      <c r="Y77" s="2">
        <f t="shared" si="7"/>
        <v>20336169.899242446</v>
      </c>
      <c r="Z77" s="2" t="str">
        <f t="shared" si="8"/>
        <v>HERE</v>
      </c>
      <c r="AA77" s="2">
        <f>IF(Z77="HERE",Y77,AA76+Graph!$G$1*1000)</f>
        <v>20336169.899242446</v>
      </c>
      <c r="AB77" s="2">
        <f t="shared" si="21"/>
        <v>469300.09165046364</v>
      </c>
      <c r="AC77" s="2">
        <f t="shared" si="9"/>
        <v>695378.75862068962</v>
      </c>
      <c r="AD77" s="3">
        <f t="shared" si="10"/>
        <v>20336169.899242446</v>
      </c>
      <c r="AE77" s="2">
        <f>IF(AE75&gt;=52800000,52800000,IF(AB56=Graph!G$1*1000,AE76+Graph!G$1*1000,AC77))</f>
        <v>695378.75862068962</v>
      </c>
      <c r="AF77" s="3">
        <f t="shared" si="11"/>
        <v>695378.75862068962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7</v>
      </c>
      <c r="C78" s="7"/>
      <c r="D78" s="2" t="e">
        <f t="shared" si="12"/>
        <v>#N/A</v>
      </c>
      <c r="E78" s="2" t="e">
        <f t="shared" si="22"/>
        <v>#N/A</v>
      </c>
      <c r="F78" s="2">
        <v>480258.60528209805</v>
      </c>
      <c r="G78" s="2">
        <f t="shared" si="25"/>
        <v>480258.60528209805</v>
      </c>
      <c r="H78" s="2">
        <f t="shared" si="13"/>
        <v>20859630.59663859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692581.00000000012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486788.66146457195</v>
      </c>
      <c r="Q78" s="2">
        <f t="shared" si="26"/>
        <v>486788.66146457195</v>
      </c>
      <c r="R78" s="2">
        <f t="shared" si="16"/>
        <v>21518337.319327712</v>
      </c>
      <c r="S78" s="2">
        <f t="shared" si="17"/>
        <v>480258.60528209805</v>
      </c>
      <c r="T78" s="2">
        <f t="shared" si="18"/>
        <v>11061.857142857159</v>
      </c>
      <c r="U78" s="2">
        <f t="shared" si="19"/>
        <v>486788.66146457195</v>
      </c>
      <c r="V78" s="2">
        <f t="shared" si="5"/>
        <v>708750.55172413797</v>
      </c>
      <c r="W78" s="2">
        <f t="shared" si="20"/>
        <v>13371.793103448348</v>
      </c>
      <c r="X78" s="2">
        <f t="shared" si="6"/>
        <v>473416.8683611236</v>
      </c>
      <c r="Y78" s="2">
        <f t="shared" si="7"/>
        <v>20809586.767603569</v>
      </c>
      <c r="Z78" s="2" t="str">
        <f t="shared" si="8"/>
        <v>HERE</v>
      </c>
      <c r="AA78" s="2">
        <f>IF(Z78="HERE",Y78,AA77+Graph!$G$1*1000)</f>
        <v>20809586.767603569</v>
      </c>
      <c r="AB78" s="2">
        <f t="shared" si="21"/>
        <v>473416.86836112291</v>
      </c>
      <c r="AC78" s="2">
        <f t="shared" si="9"/>
        <v>708750.55172413797</v>
      </c>
      <c r="AD78" s="3">
        <f t="shared" si="10"/>
        <v>20809586.767603569</v>
      </c>
      <c r="AE78" s="2">
        <f>IF(AE76&gt;=52800000,52800000,IF(AB57=Graph!G$1*1000,AE77+Graph!G$1*1000,AC78))</f>
        <v>708750.55172413797</v>
      </c>
      <c r="AF78" s="3">
        <f t="shared" si="11"/>
        <v>708750.55172413797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8</v>
      </c>
      <c r="C79" s="7"/>
      <c r="D79" s="2" t="e">
        <f t="shared" si="12"/>
        <v>#N/A</v>
      </c>
      <c r="E79" s="2" t="e">
        <f t="shared" si="22"/>
        <v>#N/A</v>
      </c>
      <c r="F79" s="2">
        <v>484272.92148858309</v>
      </c>
      <c r="G79" s="2">
        <f t="shared" si="25"/>
        <v>484272.92148858309</v>
      </c>
      <c r="H79" s="2">
        <f t="shared" si="13"/>
        <v>21343903.518127173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703642.85714285728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490905.43817526102</v>
      </c>
      <c r="Q79" s="2">
        <f t="shared" si="26"/>
        <v>490905.43817526102</v>
      </c>
      <c r="R79" s="2">
        <f t="shared" si="16"/>
        <v>22009242.757502973</v>
      </c>
      <c r="S79" s="2">
        <f t="shared" si="17"/>
        <v>484272.92148858309</v>
      </c>
      <c r="T79" s="2">
        <f t="shared" si="18"/>
        <v>11061.857142857159</v>
      </c>
      <c r="U79" s="2">
        <f t="shared" si="19"/>
        <v>490905.43817526102</v>
      </c>
      <c r="V79" s="2">
        <f t="shared" si="5"/>
        <v>722122.3448275862</v>
      </c>
      <c r="W79" s="2">
        <f t="shared" si="20"/>
        <v>13371.793103448232</v>
      </c>
      <c r="X79" s="2">
        <f t="shared" si="6"/>
        <v>477533.64507181279</v>
      </c>
      <c r="Y79" s="2">
        <f t="shared" si="7"/>
        <v>21287120.412675381</v>
      </c>
      <c r="Z79" s="2" t="str">
        <f t="shared" si="8"/>
        <v>HERE</v>
      </c>
      <c r="AA79" s="2">
        <f>IF(Z79="HERE",Y79,AA78+Graph!$G$1*1000)</f>
        <v>21287120.412675381</v>
      </c>
      <c r="AB79" s="2">
        <f t="shared" si="21"/>
        <v>477533.64507181197</v>
      </c>
      <c r="AC79" s="2">
        <f t="shared" si="9"/>
        <v>722122.3448275862</v>
      </c>
      <c r="AD79" s="3">
        <f t="shared" si="10"/>
        <v>21287120.412675381</v>
      </c>
      <c r="AE79" s="2">
        <f>IF(AE77&gt;=52800000,52800000,IF(AB58=Graph!G$1*1000,AE78+Graph!G$1*1000,AC79))</f>
        <v>722122.3448275862</v>
      </c>
      <c r="AF79" s="3">
        <f t="shared" si="11"/>
        <v>722122.3448275862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9</v>
      </c>
      <c r="C80" s="7"/>
      <c r="D80" s="2" t="e">
        <f t="shared" si="12"/>
        <v>#N/A</v>
      </c>
      <c r="E80" s="2" t="e">
        <f t="shared" si="22"/>
        <v>#N/A</v>
      </c>
      <c r="F80" s="2">
        <v>488287.23769506812</v>
      </c>
      <c r="G80" s="2">
        <f t="shared" si="25"/>
        <v>488287.23769506812</v>
      </c>
      <c r="H80" s="2">
        <f t="shared" si="13"/>
        <v>21832190.755822241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714704.71428571444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495022.21488595009</v>
      </c>
      <c r="Q80" s="2">
        <f t="shared" si="26"/>
        <v>495022.21488595009</v>
      </c>
      <c r="R80" s="2">
        <f t="shared" si="16"/>
        <v>22504264.972388923</v>
      </c>
      <c r="S80" s="2">
        <f t="shared" si="17"/>
        <v>488287.23769506812</v>
      </c>
      <c r="T80" s="2">
        <f t="shared" si="18"/>
        <v>11061.857142857159</v>
      </c>
      <c r="U80" s="2">
        <f t="shared" si="19"/>
        <v>495022.21488595009</v>
      </c>
      <c r="V80" s="2">
        <f t="shared" si="5"/>
        <v>735494.13793103443</v>
      </c>
      <c r="W80" s="2">
        <f t="shared" si="20"/>
        <v>13371.793103448232</v>
      </c>
      <c r="X80" s="2">
        <f t="shared" si="6"/>
        <v>481650.42178250186</v>
      </c>
      <c r="Y80" s="2">
        <f t="shared" si="7"/>
        <v>21768770.834457882</v>
      </c>
      <c r="Z80" s="2" t="str">
        <f t="shared" si="8"/>
        <v>HERE</v>
      </c>
      <c r="AA80" s="2">
        <f>IF(Z80="HERE",Y80,AA79+Graph!$G$1*1000)</f>
        <v>21768770.834457882</v>
      </c>
      <c r="AB80" s="2">
        <f t="shared" si="21"/>
        <v>481650.42178250104</v>
      </c>
      <c r="AC80" s="2">
        <f t="shared" si="9"/>
        <v>735494.13793103443</v>
      </c>
      <c r="AD80" s="3">
        <f t="shared" si="10"/>
        <v>21768770.834457882</v>
      </c>
      <c r="AE80" s="2">
        <f>IF(AE78&gt;=52800000,52800000,IF(AB59=Graph!G$1*1000,AE79+Graph!G$1*1000,AC80))</f>
        <v>735494.13793103443</v>
      </c>
      <c r="AF80" s="3">
        <f t="shared" si="11"/>
        <v>735494.13793103443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10</v>
      </c>
      <c r="C81" s="7"/>
      <c r="D81" s="2" t="e">
        <f t="shared" si="12"/>
        <v>#N/A</v>
      </c>
      <c r="E81" s="2" t="e">
        <f t="shared" si="22"/>
        <v>#N/A</v>
      </c>
      <c r="F81" s="2">
        <v>492301.55390155315</v>
      </c>
      <c r="G81" s="2">
        <f t="shared" si="25"/>
        <v>492301.55390155315</v>
      </c>
      <c r="H81" s="2">
        <f t="shared" si="13"/>
        <v>22324492.309723794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725766.57142857159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499138.99159663916</v>
      </c>
      <c r="Q81" s="2">
        <f t="shared" si="26"/>
        <v>499138.99159663916</v>
      </c>
      <c r="R81" s="2">
        <f t="shared" si="16"/>
        <v>23003403.963985562</v>
      </c>
      <c r="S81" s="2">
        <f t="shared" si="17"/>
        <v>492301.55390155315</v>
      </c>
      <c r="T81" s="2">
        <f t="shared" si="18"/>
        <v>11061.857142857159</v>
      </c>
      <c r="U81" s="2">
        <f t="shared" si="19"/>
        <v>499138.99159663916</v>
      </c>
      <c r="V81" s="2">
        <f t="shared" si="5"/>
        <v>748865.93103448278</v>
      </c>
      <c r="W81" s="2">
        <f t="shared" si="20"/>
        <v>13371.793103448348</v>
      </c>
      <c r="X81" s="2">
        <f t="shared" si="6"/>
        <v>485767.19849319081</v>
      </c>
      <c r="Y81" s="2">
        <f t="shared" si="7"/>
        <v>22254538.032951072</v>
      </c>
      <c r="Z81" s="2" t="str">
        <f t="shared" si="8"/>
        <v>HERE</v>
      </c>
      <c r="AA81" s="2">
        <f>IF(Z81="HERE",Y81,AA80+Graph!$G$1*1000)</f>
        <v>22254538.032951072</v>
      </c>
      <c r="AB81" s="2">
        <f t="shared" si="21"/>
        <v>485767.19849319011</v>
      </c>
      <c r="AC81" s="2">
        <f t="shared" si="9"/>
        <v>748865.93103448278</v>
      </c>
      <c r="AD81" s="3">
        <f t="shared" si="10"/>
        <v>22254538.032951072</v>
      </c>
      <c r="AE81" s="2">
        <f>IF(AE79&gt;=52800000,52800000,IF(AB60=Graph!G$1*1000,AE80+Graph!G$1*1000,AC81))</f>
        <v>748865.93103448278</v>
      </c>
      <c r="AF81" s="3">
        <f t="shared" si="11"/>
        <v>748865.93103448278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11</v>
      </c>
      <c r="C82" s="7"/>
      <c r="D82" s="2" t="e">
        <f t="shared" si="12"/>
        <v>#N/A</v>
      </c>
      <c r="E82" s="2" t="e">
        <f t="shared" si="22"/>
        <v>#N/A</v>
      </c>
      <c r="F82" s="2">
        <v>496315.87010803819</v>
      </c>
      <c r="G82" s="2">
        <f t="shared" si="25"/>
        <v>496315.87010803819</v>
      </c>
      <c r="H82" s="2">
        <f t="shared" si="13"/>
        <v>22820808.179831833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736828.42857142875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503255.76830732822</v>
      </c>
      <c r="Q82" s="2">
        <f t="shared" si="26"/>
        <v>503255.76830732822</v>
      </c>
      <c r="R82" s="2">
        <f t="shared" si="16"/>
        <v>23506659.732292891</v>
      </c>
      <c r="S82" s="2">
        <f t="shared" si="17"/>
        <v>496315.87010803819</v>
      </c>
      <c r="T82" s="2">
        <f t="shared" si="18"/>
        <v>11061.857142857159</v>
      </c>
      <c r="U82" s="2">
        <f t="shared" si="19"/>
        <v>503255.76830732822</v>
      </c>
      <c r="V82" s="2">
        <f t="shared" si="5"/>
        <v>762237.72413793101</v>
      </c>
      <c r="W82" s="2">
        <f t="shared" si="20"/>
        <v>13371.793103448232</v>
      </c>
      <c r="X82" s="2">
        <f t="shared" si="6"/>
        <v>489883.97520387999</v>
      </c>
      <c r="Y82" s="2">
        <f t="shared" si="7"/>
        <v>22744422.008154951</v>
      </c>
      <c r="Z82" s="2" t="str">
        <f t="shared" si="8"/>
        <v>HERE</v>
      </c>
      <c r="AA82" s="2">
        <f>IF(Z82="HERE",Y82,AA81+Graph!$G$1*1000)</f>
        <v>22744422.008154951</v>
      </c>
      <c r="AB82" s="2">
        <f t="shared" si="21"/>
        <v>489883.97520387918</v>
      </c>
      <c r="AC82" s="2">
        <f t="shared" si="9"/>
        <v>762237.72413793101</v>
      </c>
      <c r="AD82" s="3">
        <f t="shared" si="10"/>
        <v>22744422.008154951</v>
      </c>
      <c r="AE82" s="2">
        <f>IF(AE80&gt;=52800000,52800000,IF(AB61=Graph!G$1*1000,AE81+Graph!G$1*1000,AC82))</f>
        <v>762237.72413793101</v>
      </c>
      <c r="AF82" s="3">
        <f t="shared" si="11"/>
        <v>762237.72413793101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12</v>
      </c>
      <c r="C83" s="7"/>
      <c r="D83" s="2" t="e">
        <f t="shared" si="12"/>
        <v>#N/A</v>
      </c>
      <c r="E83" s="2" t="e">
        <f t="shared" si="22"/>
        <v>#N/A</v>
      </c>
      <c r="F83" s="2">
        <v>500330.18631452322</v>
      </c>
      <c r="G83" s="2">
        <f t="shared" si="25"/>
        <v>500330.18631452322</v>
      </c>
      <c r="H83" s="2">
        <f t="shared" si="13"/>
        <v>23321138.366146356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747890.28571428591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507372.54501801729</v>
      </c>
      <c r="Q83" s="2">
        <f t="shared" si="26"/>
        <v>507372.54501801729</v>
      </c>
      <c r="R83" s="2">
        <f t="shared" si="16"/>
        <v>24014032.277310908</v>
      </c>
      <c r="S83" s="2">
        <f t="shared" si="17"/>
        <v>500330.18631452322</v>
      </c>
      <c r="T83" s="2">
        <f t="shared" si="18"/>
        <v>11061.857142857159</v>
      </c>
      <c r="U83" s="2">
        <f t="shared" si="19"/>
        <v>507372.54501801729</v>
      </c>
      <c r="V83" s="2">
        <f t="shared" si="5"/>
        <v>775609.51724137925</v>
      </c>
      <c r="W83" s="2">
        <f t="shared" si="20"/>
        <v>13371.793103448232</v>
      </c>
      <c r="X83" s="2">
        <f t="shared" si="6"/>
        <v>494000.75191456906</v>
      </c>
      <c r="Y83" s="2">
        <f t="shared" si="7"/>
        <v>23238422.760069519</v>
      </c>
      <c r="Z83" s="2" t="str">
        <f t="shared" si="8"/>
        <v>HERE</v>
      </c>
      <c r="AA83" s="2">
        <f>IF(Z83="HERE",Y83,AA82+Graph!$G$1*1000)</f>
        <v>23238422.760069519</v>
      </c>
      <c r="AB83" s="2">
        <f t="shared" si="21"/>
        <v>494000.75191456825</v>
      </c>
      <c r="AC83" s="2">
        <f t="shared" si="9"/>
        <v>775609.51724137925</v>
      </c>
      <c r="AD83" s="3">
        <f t="shared" si="10"/>
        <v>23238422.760069519</v>
      </c>
      <c r="AE83" s="2">
        <f>IF(AE81&gt;=52800000,52800000,IF(AB62=Graph!G$1*1000,AE82+Graph!G$1*1000,AC83))</f>
        <v>775609.51724137925</v>
      </c>
      <c r="AF83" s="3">
        <f t="shared" si="11"/>
        <v>775609.51724137925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13</v>
      </c>
      <c r="C84" s="7"/>
      <c r="D84" s="2" t="e">
        <f t="shared" si="12"/>
        <v>#N/A</v>
      </c>
      <c r="E84" s="2" t="e">
        <f t="shared" si="22"/>
        <v>#N/A</v>
      </c>
      <c r="F84" s="2">
        <v>504344.50252100825</v>
      </c>
      <c r="G84" s="2">
        <f t="shared" si="25"/>
        <v>504344.50252100825</v>
      </c>
      <c r="H84" s="2">
        <f t="shared" si="13"/>
        <v>23825482.868667364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758952.14285714307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511489.32172867656</v>
      </c>
      <c r="Q84" s="2">
        <f t="shared" si="26"/>
        <v>511489.32172867656</v>
      </c>
      <c r="R84" s="2">
        <f t="shared" si="16"/>
        <v>24525521.599039584</v>
      </c>
      <c r="S84" s="2">
        <f t="shared" si="17"/>
        <v>504344.50252100825</v>
      </c>
      <c r="T84" s="2">
        <f t="shared" si="18"/>
        <v>11061.857142857159</v>
      </c>
      <c r="U84" s="2">
        <f t="shared" si="19"/>
        <v>511489.32172867656</v>
      </c>
      <c r="V84" s="2">
        <f t="shared" si="5"/>
        <v>788981.31034482759</v>
      </c>
      <c r="W84" s="2">
        <f t="shared" si="20"/>
        <v>13371.793103448348</v>
      </c>
      <c r="X84" s="2">
        <f t="shared" si="6"/>
        <v>498117.52862522821</v>
      </c>
      <c r="Y84" s="2">
        <f t="shared" si="7"/>
        <v>23736540.288694747</v>
      </c>
      <c r="Z84" s="2" t="str">
        <f t="shared" si="8"/>
        <v>HERE</v>
      </c>
      <c r="AA84" s="2">
        <f>IF(Z84="HERE",Y84,AA83+Graph!$G$1*1000)</f>
        <v>23736540.288694747</v>
      </c>
      <c r="AB84" s="2">
        <f t="shared" si="21"/>
        <v>498117.52862522751</v>
      </c>
      <c r="AC84" s="2">
        <f t="shared" si="9"/>
        <v>788981.31034482759</v>
      </c>
      <c r="AD84" s="3">
        <f t="shared" si="10"/>
        <v>23736540.288694747</v>
      </c>
      <c r="AE84" s="2">
        <f>IF(AE82&gt;=52800000,52800000,IF(AB63=Graph!G$1*1000,AE83+Graph!G$1*1000,AC84))</f>
        <v>788981.31034482759</v>
      </c>
      <c r="AF84" s="3">
        <f t="shared" si="11"/>
        <v>788981.31034482759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14</v>
      </c>
      <c r="C85" s="7"/>
      <c r="D85" s="2" t="e">
        <f t="shared" si="12"/>
        <v>#N/A</v>
      </c>
      <c r="E85" s="2" t="e">
        <f t="shared" si="22"/>
        <v>#N/A</v>
      </c>
      <c r="F85" s="2">
        <v>508358.81872749329</v>
      </c>
      <c r="G85" s="2">
        <f t="shared" si="25"/>
        <v>508358.81872749329</v>
      </c>
      <c r="H85" s="2">
        <f t="shared" si="13"/>
        <v>24333841.687394857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770014.00000000023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515606.09843936563</v>
      </c>
      <c r="Q85" s="2">
        <f t="shared" si="26"/>
        <v>515606.09843936563</v>
      </c>
      <c r="R85" s="2">
        <f t="shared" si="16"/>
        <v>25041127.69747895</v>
      </c>
      <c r="S85" s="2">
        <f t="shared" si="17"/>
        <v>508358.81872749329</v>
      </c>
      <c r="T85" s="2">
        <f t="shared" si="18"/>
        <v>11061.857142857159</v>
      </c>
      <c r="U85" s="2">
        <f t="shared" si="19"/>
        <v>515606.09843936563</v>
      </c>
      <c r="V85" s="2">
        <f t="shared" si="5"/>
        <v>802353.10344827583</v>
      </c>
      <c r="W85" s="2">
        <f t="shared" si="20"/>
        <v>13371.793103448232</v>
      </c>
      <c r="X85" s="2">
        <f t="shared" si="6"/>
        <v>502234.30533591739</v>
      </c>
      <c r="Y85" s="2">
        <f t="shared" si="7"/>
        <v>24238774.594030663</v>
      </c>
      <c r="Z85" s="2" t="str">
        <f t="shared" si="8"/>
        <v>HERE</v>
      </c>
      <c r="AA85" s="2">
        <f>IF(Z85="HERE",Y85,AA84+Graph!$G$1*1000)</f>
        <v>24238774.594030663</v>
      </c>
      <c r="AB85" s="2">
        <f t="shared" si="21"/>
        <v>502234.30533591658</v>
      </c>
      <c r="AC85" s="2">
        <f t="shared" si="9"/>
        <v>802353.10344827583</v>
      </c>
      <c r="AD85" s="3">
        <f t="shared" si="10"/>
        <v>24238774.594030663</v>
      </c>
      <c r="AE85" s="2">
        <f>IF(AE83&gt;=52800000,52800000,IF(AB64=Graph!G$1*1000,AE84+Graph!G$1*1000,AC85))</f>
        <v>802353.10344827583</v>
      </c>
      <c r="AF85" s="3">
        <f t="shared" si="11"/>
        <v>802353.10344827583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15</v>
      </c>
      <c r="C86" s="7"/>
      <c r="D86" s="2" t="e">
        <f t="shared" si="12"/>
        <v>#N/A</v>
      </c>
      <c r="E86" s="2" t="e">
        <f t="shared" si="22"/>
        <v>#N/A</v>
      </c>
      <c r="F86" s="2">
        <v>512373.13493397832</v>
      </c>
      <c r="G86" s="2">
        <f t="shared" si="25"/>
        <v>512373.13493397832</v>
      </c>
      <c r="H86" s="2">
        <f t="shared" si="13"/>
        <v>24846214.822328836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781075.85714285739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519722.87515005469</v>
      </c>
      <c r="Q86" s="2">
        <f t="shared" si="26"/>
        <v>519722.87515005469</v>
      </c>
      <c r="R86" s="2">
        <f t="shared" si="16"/>
        <v>25560850.572629005</v>
      </c>
      <c r="S86" s="2">
        <f t="shared" si="17"/>
        <v>512373.13493397832</v>
      </c>
      <c r="T86" s="2">
        <f t="shared" si="18"/>
        <v>11061.857142857159</v>
      </c>
      <c r="U86" s="2">
        <f t="shared" si="19"/>
        <v>519722.87515005469</v>
      </c>
      <c r="V86" s="2">
        <f t="shared" si="5"/>
        <v>815724.89655172406</v>
      </c>
      <c r="W86" s="2">
        <f t="shared" si="20"/>
        <v>13371.793103448232</v>
      </c>
      <c r="X86" s="2">
        <f t="shared" si="6"/>
        <v>506351.08204660646</v>
      </c>
      <c r="Y86" s="2">
        <f t="shared" si="7"/>
        <v>24745125.676077269</v>
      </c>
      <c r="Z86" s="2" t="str">
        <f t="shared" si="8"/>
        <v>HERE</v>
      </c>
      <c r="AA86" s="2">
        <f>IF(Z86="HERE",Y86,AA85+Graph!$G$1*1000)</f>
        <v>24745125.676077269</v>
      </c>
      <c r="AB86" s="2">
        <f t="shared" si="21"/>
        <v>506351.08204660565</v>
      </c>
      <c r="AC86" s="2">
        <f t="shared" si="9"/>
        <v>815724.89655172406</v>
      </c>
      <c r="AD86" s="3">
        <f t="shared" si="10"/>
        <v>24745125.676077269</v>
      </c>
      <c r="AE86" s="2">
        <f>IF(AE84&gt;=52800000,52800000,IF(AB65=Graph!G$1*1000,AE85+Graph!G$1*1000,AC86))</f>
        <v>815724.89655172406</v>
      </c>
      <c r="AF86" s="3">
        <f t="shared" si="11"/>
        <v>815724.89655172406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16</v>
      </c>
      <c r="C87" s="7"/>
      <c r="D87" s="2" t="e">
        <f t="shared" si="12"/>
        <v>#N/A</v>
      </c>
      <c r="E87" s="2" t="e">
        <f t="shared" si="22"/>
        <v>#N/A</v>
      </c>
      <c r="F87" s="2">
        <v>516387.45114043355</v>
      </c>
      <c r="G87" s="2">
        <f t="shared" si="25"/>
        <v>516387.45114043355</v>
      </c>
      <c r="H87" s="2">
        <f t="shared" si="13"/>
        <v>25362602.273469269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792137.71428571455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523839.65186074376</v>
      </c>
      <c r="Q87" s="2">
        <f t="shared" si="26"/>
        <v>523839.65186074376</v>
      </c>
      <c r="R87" s="2">
        <f t="shared" si="16"/>
        <v>26084690.224489748</v>
      </c>
      <c r="S87" s="2">
        <f t="shared" si="17"/>
        <v>516387.45114043355</v>
      </c>
      <c r="T87" s="2">
        <f t="shared" si="18"/>
        <v>11061.857142857159</v>
      </c>
      <c r="U87" s="2">
        <f t="shared" si="19"/>
        <v>523839.65186074376</v>
      </c>
      <c r="V87" s="2">
        <f t="shared" si="5"/>
        <v>829096.68965517241</v>
      </c>
      <c r="W87" s="2">
        <f t="shared" si="20"/>
        <v>13371.793103448348</v>
      </c>
      <c r="X87" s="2">
        <f t="shared" si="6"/>
        <v>510467.85875729541</v>
      </c>
      <c r="Y87" s="2">
        <f t="shared" si="7"/>
        <v>25255593.534834564</v>
      </c>
      <c r="Z87" s="2" t="str">
        <f t="shared" si="8"/>
        <v>HERE</v>
      </c>
      <c r="AA87" s="2">
        <f>IF(Z87="HERE",Y87,AA86+Graph!$G$1*1000)</f>
        <v>25255593.534834564</v>
      </c>
      <c r="AB87" s="2">
        <f t="shared" si="21"/>
        <v>510467.85875729471</v>
      </c>
      <c r="AC87" s="2">
        <f t="shared" si="9"/>
        <v>829096.68965517241</v>
      </c>
      <c r="AD87" s="3">
        <f t="shared" si="10"/>
        <v>25255593.534834564</v>
      </c>
      <c r="AE87" s="2">
        <f>IF(AE85&gt;=52800000,52800000,IF(AB66=Graph!G$1*1000,AE86+Graph!G$1*1000,AC87))</f>
        <v>829096.68965517241</v>
      </c>
      <c r="AF87" s="3">
        <f t="shared" si="11"/>
        <v>829096.68965517241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17</v>
      </c>
      <c r="C88" s="7"/>
      <c r="D88" s="2" t="e">
        <f t="shared" si="12"/>
        <v>#N/A</v>
      </c>
      <c r="E88" s="2" t="e">
        <f t="shared" si="22"/>
        <v>#N/A</v>
      </c>
      <c r="F88" s="2">
        <v>520401.76734691858</v>
      </c>
      <c r="G88" s="2">
        <f t="shared" si="25"/>
        <v>520401.76734691858</v>
      </c>
      <c r="H88" s="2">
        <f t="shared" si="13"/>
        <v>25883004.040816188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803199.57142857171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527956.42857143283</v>
      </c>
      <c r="Q88" s="2">
        <f t="shared" si="26"/>
        <v>527956.42857143283</v>
      </c>
      <c r="R88" s="2">
        <f t="shared" si="16"/>
        <v>26612646.653061181</v>
      </c>
      <c r="S88" s="2">
        <f t="shared" si="17"/>
        <v>520401.76734691858</v>
      </c>
      <c r="T88" s="2">
        <f t="shared" si="18"/>
        <v>11061.857142857159</v>
      </c>
      <c r="U88" s="2">
        <f t="shared" si="19"/>
        <v>527956.42857143283</v>
      </c>
      <c r="V88" s="2">
        <f t="shared" si="5"/>
        <v>842468.48275862075</v>
      </c>
      <c r="W88" s="2">
        <f t="shared" si="20"/>
        <v>13371.793103448348</v>
      </c>
      <c r="X88" s="2">
        <f t="shared" si="6"/>
        <v>514584.63546798448</v>
      </c>
      <c r="Y88" s="2">
        <f t="shared" si="7"/>
        <v>25770178.170302548</v>
      </c>
      <c r="Z88" s="2" t="str">
        <f t="shared" si="8"/>
        <v>HERE</v>
      </c>
      <c r="AA88" s="2">
        <f>IF(Z88="HERE",Y88,AA87+Graph!$G$1*1000)</f>
        <v>25770178.170302548</v>
      </c>
      <c r="AB88" s="2">
        <f t="shared" si="21"/>
        <v>514584.63546798378</v>
      </c>
      <c r="AC88" s="2">
        <f t="shared" si="9"/>
        <v>842468.48275862075</v>
      </c>
      <c r="AD88" s="3">
        <f t="shared" si="10"/>
        <v>25770178.170302548</v>
      </c>
      <c r="AE88" s="2">
        <f>IF(AE86&gt;=52800000,52800000,IF(AB67=Graph!G$1*1000,AE87+Graph!G$1*1000,AC88))</f>
        <v>842468.48275862075</v>
      </c>
      <c r="AF88" s="3">
        <f t="shared" si="11"/>
        <v>842468.48275862075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18</v>
      </c>
      <c r="C89" s="7"/>
      <c r="D89" s="2" t="e">
        <f t="shared" si="12"/>
        <v>#N/A</v>
      </c>
      <c r="E89" s="2" t="e">
        <f t="shared" si="22"/>
        <v>#N/A</v>
      </c>
      <c r="F89" s="2">
        <v>524416.08355340362</v>
      </c>
      <c r="G89" s="2">
        <f t="shared" si="25"/>
        <v>524416.08355340362</v>
      </c>
      <c r="H89" s="2">
        <f t="shared" si="13"/>
        <v>26407420.124369591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814261.42857142887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532073.2052821219</v>
      </c>
      <c r="Q89" s="2">
        <f t="shared" si="26"/>
        <v>532073.2052821219</v>
      </c>
      <c r="R89" s="2">
        <f t="shared" si="16"/>
        <v>27144719.858343303</v>
      </c>
      <c r="S89" s="2">
        <f t="shared" si="17"/>
        <v>524416.08355340362</v>
      </c>
      <c r="T89" s="2">
        <f t="shared" si="18"/>
        <v>11061.857142857159</v>
      </c>
      <c r="U89" s="2">
        <f t="shared" si="19"/>
        <v>532073.2052821219</v>
      </c>
      <c r="V89" s="2">
        <f t="shared" si="5"/>
        <v>855840.27586206899</v>
      </c>
      <c r="W89" s="2">
        <f t="shared" si="20"/>
        <v>13371.793103448232</v>
      </c>
      <c r="X89" s="2">
        <f t="shared" si="6"/>
        <v>518701.41217867367</v>
      </c>
      <c r="Y89" s="2">
        <f t="shared" si="7"/>
        <v>26288879.58248122</v>
      </c>
      <c r="Z89" s="2" t="str">
        <f t="shared" si="8"/>
        <v>HERE</v>
      </c>
      <c r="AA89" s="2">
        <f>IF(Z89="HERE",Y89,AA88+Graph!$G$1*1000)</f>
        <v>26288879.58248122</v>
      </c>
      <c r="AB89" s="2">
        <f t="shared" si="21"/>
        <v>518701.41217867285</v>
      </c>
      <c r="AC89" s="2">
        <f t="shared" si="9"/>
        <v>855840.27586206899</v>
      </c>
      <c r="AD89" s="3">
        <f t="shared" si="10"/>
        <v>26288879.58248122</v>
      </c>
      <c r="AE89" s="2">
        <f>IF(AE87&gt;=52800000,52800000,IF(AB68=Graph!G$1*1000,AE88+Graph!G$1*1000,AC89))</f>
        <v>855840.27586206899</v>
      </c>
      <c r="AF89" s="3">
        <f t="shared" si="11"/>
        <v>855840.27586206899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19</v>
      </c>
      <c r="C90" s="7"/>
      <c r="D90" s="2" t="e">
        <f t="shared" si="12"/>
        <v>#N/A</v>
      </c>
      <c r="E90" s="2" t="e">
        <f t="shared" si="22"/>
        <v>#N/A</v>
      </c>
      <c r="F90" s="2">
        <v>528430.39975988865</v>
      </c>
      <c r="G90" s="2">
        <f t="shared" si="25"/>
        <v>528430.39975988865</v>
      </c>
      <c r="H90" s="2">
        <f t="shared" si="13"/>
        <v>26935850.52412948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825323.28571428603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536189.98199278116</v>
      </c>
      <c r="Q90" s="2">
        <f t="shared" si="26"/>
        <v>536189.98199278116</v>
      </c>
      <c r="R90" s="2">
        <f t="shared" si="16"/>
        <v>27680909.840336084</v>
      </c>
      <c r="S90" s="2">
        <f t="shared" si="17"/>
        <v>528430.39975988865</v>
      </c>
      <c r="T90" s="2">
        <f t="shared" si="18"/>
        <v>11061.857142857159</v>
      </c>
      <c r="U90" s="2">
        <f t="shared" si="19"/>
        <v>536189.98199278116</v>
      </c>
      <c r="V90" s="2">
        <f t="shared" si="5"/>
        <v>869212.06896551722</v>
      </c>
      <c r="W90" s="2">
        <f t="shared" si="20"/>
        <v>13371.793103448232</v>
      </c>
      <c r="X90" s="2">
        <f t="shared" si="6"/>
        <v>522818.18888933293</v>
      </c>
      <c r="Y90" s="2">
        <f t="shared" si="7"/>
        <v>26811697.771370552</v>
      </c>
      <c r="Z90" s="2" t="str">
        <f t="shared" si="8"/>
        <v>HERE</v>
      </c>
      <c r="AA90" s="2">
        <f>IF(Z90="HERE",Y90,AA89+Graph!$G$1*1000)</f>
        <v>26811697.771370552</v>
      </c>
      <c r="AB90" s="2">
        <f t="shared" si="21"/>
        <v>522818.18888933212</v>
      </c>
      <c r="AC90" s="2">
        <f t="shared" si="9"/>
        <v>869212.06896551722</v>
      </c>
      <c r="AD90" s="3">
        <f t="shared" si="10"/>
        <v>26811697.771370552</v>
      </c>
      <c r="AE90" s="2">
        <f>IF(AE88&gt;=52800000,52800000,IF(AB69=Graph!G$1*1000,AE89+Graph!G$1*1000,AC90))</f>
        <v>869212.06896551722</v>
      </c>
      <c r="AF90" s="3">
        <f t="shared" si="11"/>
        <v>869212.06896551722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20</v>
      </c>
      <c r="C91" s="7"/>
      <c r="D91" s="2" t="e">
        <f t="shared" si="12"/>
        <v>#N/A</v>
      </c>
      <c r="E91" s="2" t="e">
        <f t="shared" si="22"/>
        <v>#N/A</v>
      </c>
      <c r="F91" s="2">
        <v>532444.71596637368</v>
      </c>
      <c r="G91" s="2">
        <f t="shared" si="25"/>
        <v>532444.71596637368</v>
      </c>
      <c r="H91" s="2">
        <f t="shared" si="13"/>
        <v>27468295.240095854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836385.14285714319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540306.75870347023</v>
      </c>
      <c r="Q91" s="2">
        <f t="shared" si="26"/>
        <v>540306.75870347023</v>
      </c>
      <c r="R91" s="2">
        <f t="shared" si="16"/>
        <v>28221216.599039555</v>
      </c>
      <c r="S91" s="2">
        <f t="shared" si="17"/>
        <v>532444.71596637368</v>
      </c>
      <c r="T91" s="2">
        <f t="shared" si="18"/>
        <v>11061.857142857159</v>
      </c>
      <c r="U91" s="2">
        <f t="shared" si="19"/>
        <v>540306.75870347023</v>
      </c>
      <c r="V91" s="2">
        <f t="shared" si="5"/>
        <v>882583.86206896557</v>
      </c>
      <c r="W91" s="2">
        <f t="shared" si="20"/>
        <v>13371.793103448348</v>
      </c>
      <c r="X91" s="2">
        <f t="shared" si="6"/>
        <v>526934.96560002188</v>
      </c>
      <c r="Y91" s="2">
        <f t="shared" si="7"/>
        <v>27338632.736970574</v>
      </c>
      <c r="Z91" s="2" t="str">
        <f t="shared" si="8"/>
        <v>HERE</v>
      </c>
      <c r="AA91" s="2">
        <f>IF(Z91="HERE",Y91,AA90+Graph!$G$1*1000)</f>
        <v>27338632.736970574</v>
      </c>
      <c r="AB91" s="2">
        <f t="shared" si="21"/>
        <v>526934.96560002118</v>
      </c>
      <c r="AC91" s="2">
        <f t="shared" si="9"/>
        <v>882583.86206896557</v>
      </c>
      <c r="AD91" s="3">
        <f t="shared" si="10"/>
        <v>27338632.736970574</v>
      </c>
      <c r="AE91" s="2">
        <f>IF(AE89&gt;=52800000,52800000,IF(AB70=Graph!G$1*1000,AE90+Graph!G$1*1000,AC91))</f>
        <v>882583.86206896557</v>
      </c>
      <c r="AF91" s="3">
        <f t="shared" si="11"/>
        <v>882583.86206896557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21</v>
      </c>
      <c r="C92" s="7"/>
      <c r="D92" s="2" t="e">
        <f t="shared" si="12"/>
        <v>#N/A</v>
      </c>
      <c r="E92" s="2" t="e">
        <f t="shared" si="22"/>
        <v>#N/A</v>
      </c>
      <c r="F92" s="2">
        <v>536459.03217285872</v>
      </c>
      <c r="G92" s="2">
        <f t="shared" si="25"/>
        <v>536459.03217285872</v>
      </c>
      <c r="H92" s="2">
        <f t="shared" si="13"/>
        <v>28004754.272268713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847447.00000000035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544423.5354141593</v>
      </c>
      <c r="Q92" s="2">
        <f t="shared" si="26"/>
        <v>544423.5354141593</v>
      </c>
      <c r="R92" s="2">
        <f t="shared" si="16"/>
        <v>28765640.134453714</v>
      </c>
      <c r="S92" s="2">
        <f t="shared" si="17"/>
        <v>536459.03217285872</v>
      </c>
      <c r="T92" s="2">
        <f t="shared" si="18"/>
        <v>11061.857142857159</v>
      </c>
      <c r="U92" s="2">
        <f t="shared" si="19"/>
        <v>544423.5354141593</v>
      </c>
      <c r="V92" s="2">
        <f t="shared" si="5"/>
        <v>895955.6551724138</v>
      </c>
      <c r="W92" s="2">
        <f t="shared" si="20"/>
        <v>13371.793103448232</v>
      </c>
      <c r="X92" s="2">
        <f t="shared" si="6"/>
        <v>531051.74231071107</v>
      </c>
      <c r="Y92" s="2">
        <f t="shared" si="7"/>
        <v>27869684.479281284</v>
      </c>
      <c r="Z92" s="2" t="str">
        <f t="shared" si="8"/>
        <v>HERE</v>
      </c>
      <c r="AA92" s="2">
        <f>IF(Z92="HERE",Y92,AA91+Graph!$G$1*1000)</f>
        <v>27869684.479281284</v>
      </c>
      <c r="AB92" s="2">
        <f t="shared" si="21"/>
        <v>531051.74231071025</v>
      </c>
      <c r="AC92" s="2">
        <f t="shared" si="9"/>
        <v>895955.6551724138</v>
      </c>
      <c r="AD92" s="3">
        <f t="shared" si="10"/>
        <v>27869684.479281284</v>
      </c>
      <c r="AE92" s="2">
        <f>IF(AE90&gt;=52800000,52800000,IF(AB71=Graph!G$1*1000,AE91+Graph!G$1*1000,AC92))</f>
        <v>895955.6551724138</v>
      </c>
      <c r="AF92" s="3">
        <f t="shared" si="11"/>
        <v>895955.6551724138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22</v>
      </c>
      <c r="C93" s="7"/>
      <c r="D93" s="2" t="e">
        <f t="shared" si="12"/>
        <v>#N/A</v>
      </c>
      <c r="E93" s="2" t="e">
        <f t="shared" si="22"/>
        <v>#N/A</v>
      </c>
      <c r="F93" s="2">
        <v>540473.34837934375</v>
      </c>
      <c r="G93" s="2">
        <f t="shared" si="25"/>
        <v>540473.34837934375</v>
      </c>
      <c r="H93" s="2">
        <f t="shared" si="13"/>
        <v>28545227.620648056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858508.85714285751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548540.31212484837</v>
      </c>
      <c r="Q93" s="2">
        <f t="shared" si="26"/>
        <v>548540.31212484837</v>
      </c>
      <c r="R93" s="2">
        <f t="shared" si="16"/>
        <v>29314180.446578562</v>
      </c>
      <c r="S93" s="2">
        <f t="shared" si="17"/>
        <v>540473.34837934375</v>
      </c>
      <c r="T93" s="2">
        <f t="shared" si="18"/>
        <v>11061.857142857159</v>
      </c>
      <c r="U93" s="2">
        <f t="shared" si="19"/>
        <v>548540.31212484837</v>
      </c>
      <c r="V93" s="2">
        <f t="shared" si="5"/>
        <v>909327.44827586203</v>
      </c>
      <c r="W93" s="2">
        <f t="shared" si="20"/>
        <v>13371.793103448232</v>
      </c>
      <c r="X93" s="2">
        <f t="shared" si="6"/>
        <v>535168.51902140013</v>
      </c>
      <c r="Y93" s="2">
        <f t="shared" si="7"/>
        <v>28404852.998302683</v>
      </c>
      <c r="Z93" s="2" t="str">
        <f t="shared" si="8"/>
        <v>HERE</v>
      </c>
      <c r="AA93" s="2">
        <f>IF(Z93="HERE",Y93,AA92+Graph!$G$1*1000)</f>
        <v>28404852.998302683</v>
      </c>
      <c r="AB93" s="2">
        <f t="shared" si="21"/>
        <v>535168.51902139932</v>
      </c>
      <c r="AC93" s="2">
        <f t="shared" si="9"/>
        <v>909327.44827586203</v>
      </c>
      <c r="AD93" s="3">
        <f t="shared" si="10"/>
        <v>28404852.998302683</v>
      </c>
      <c r="AE93" s="2">
        <f>IF(AE91&gt;=52800000,52800000,IF(AB72=Graph!G$1*1000,AE92+Graph!G$1*1000,AC93))</f>
        <v>909327.44827586203</v>
      </c>
      <c r="AF93" s="3">
        <f t="shared" si="11"/>
        <v>909327.44827586203</v>
      </c>
      <c r="AG93" s="3">
        <f t="shared" si="29"/>
        <v>16259179.476942489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23</v>
      </c>
      <c r="C94" s="7"/>
      <c r="D94" s="2" t="e">
        <f t="shared" si="12"/>
        <v>#N/A</v>
      </c>
      <c r="E94" s="2" t="e">
        <f t="shared" si="22"/>
        <v>#N/A</v>
      </c>
      <c r="F94" s="2">
        <v>544487.66458582878</v>
      </c>
      <c r="G94" s="2">
        <f t="shared" si="25"/>
        <v>544487.66458582878</v>
      </c>
      <c r="H94" s="2">
        <f t="shared" si="13"/>
        <v>29089715.285233885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869570.71428571467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552657.08883553743</v>
      </c>
      <c r="Q94" s="2">
        <f t="shared" si="26"/>
        <v>552657.08883553743</v>
      </c>
      <c r="R94" s="2">
        <f t="shared" si="16"/>
        <v>29866837.5354141</v>
      </c>
      <c r="S94" s="2">
        <f t="shared" si="17"/>
        <v>544487.66458582878</v>
      </c>
      <c r="T94" s="2">
        <f t="shared" si="18"/>
        <v>11061.857142857159</v>
      </c>
      <c r="U94" s="2">
        <f t="shared" si="19"/>
        <v>552657.08883553743</v>
      </c>
      <c r="V94" s="2">
        <f t="shared" si="5"/>
        <v>922699.24137931038</v>
      </c>
      <c r="W94" s="2">
        <f t="shared" si="20"/>
        <v>13371.793103448348</v>
      </c>
      <c r="X94" s="2">
        <f t="shared" si="6"/>
        <v>539285.29573208909</v>
      </c>
      <c r="Y94" s="2">
        <f t="shared" si="7"/>
        <v>28944138.294034772</v>
      </c>
      <c r="Z94" s="2" t="str">
        <f t="shared" si="8"/>
        <v>HERE</v>
      </c>
      <c r="AA94" s="2">
        <f>IF(Z94="HERE",Y94,AA93+Graph!$G$1*1000)</f>
        <v>28944138.294034772</v>
      </c>
      <c r="AB94" s="2">
        <f t="shared" si="21"/>
        <v>539285.29573208839</v>
      </c>
      <c r="AC94" s="2">
        <f t="shared" si="9"/>
        <v>922699.24137931038</v>
      </c>
      <c r="AD94" s="3">
        <f t="shared" si="10"/>
        <v>28944138.294034772</v>
      </c>
      <c r="AE94" s="2">
        <f>IF(AE92&gt;=52800000,52800000,IF(AB73=Graph!G$1*1000,AE93+Graph!G$1*1000,AC94))</f>
        <v>922699.24137931038</v>
      </c>
      <c r="AF94" s="3">
        <f t="shared" si="11"/>
        <v>922699.24137931038</v>
      </c>
      <c r="AG94" s="3">
        <f t="shared" si="29"/>
        <v>16667397.752924599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24</v>
      </c>
      <c r="C95" s="7"/>
      <c r="D95" s="2" t="e">
        <f t="shared" si="12"/>
        <v>#N/A</v>
      </c>
      <c r="E95" s="2" t="e">
        <f t="shared" si="22"/>
        <v>#N/A</v>
      </c>
      <c r="F95" s="2">
        <v>548501.98079231381</v>
      </c>
      <c r="G95" s="2">
        <f t="shared" si="25"/>
        <v>548501.98079231381</v>
      </c>
      <c r="H95" s="2">
        <f t="shared" si="13"/>
        <v>29638217.266026199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880632.57142857183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556773.8655462265</v>
      </c>
      <c r="Q95" s="2">
        <f t="shared" si="26"/>
        <v>556773.8655462265</v>
      </c>
      <c r="R95" s="2">
        <f t="shared" si="16"/>
        <v>30423611.400960326</v>
      </c>
      <c r="S95" s="2">
        <f t="shared" si="17"/>
        <v>548501.98079231381</v>
      </c>
      <c r="T95" s="2">
        <f t="shared" si="18"/>
        <v>11061.857142857159</v>
      </c>
      <c r="U95" s="2">
        <f t="shared" si="19"/>
        <v>556773.8655462265</v>
      </c>
      <c r="V95" s="2">
        <f t="shared" si="5"/>
        <v>936071.03448275861</v>
      </c>
      <c r="W95" s="2">
        <f t="shared" si="20"/>
        <v>13371.793103448232</v>
      </c>
      <c r="X95" s="2">
        <f t="shared" si="6"/>
        <v>543402.07244277827</v>
      </c>
      <c r="Y95" s="2">
        <f t="shared" ref="Y95:Y158" si="30">IF(COUNT($C96)=0,IF(COUNT($C95)=1,C95,SUM(Y94+X95)),C95)</f>
        <v>29487540.366477549</v>
      </c>
      <c r="Z95" s="2" t="str">
        <f t="shared" si="8"/>
        <v>HERE</v>
      </c>
      <c r="AA95" s="2">
        <f>IF(Z95="HERE",Y95,AA94+Graph!$G$1*1000)</f>
        <v>29487540.366477549</v>
      </c>
      <c r="AB95" s="2">
        <f t="shared" si="21"/>
        <v>543402.07244277745</v>
      </c>
      <c r="AC95" s="2">
        <f t="shared" ref="AC95:AC158" si="31">IF(Z96="HERE",V95,AC94)</f>
        <v>936071.03448275861</v>
      </c>
      <c r="AD95" s="3">
        <f t="shared" si="10"/>
        <v>29487540.366477549</v>
      </c>
      <c r="AE95" s="2">
        <f>IF(AE93&gt;=52800000,52800000,IF(AB74=Graph!G$1*1000,AE94+Graph!G$1*1000,AC95))</f>
        <v>936071.03448275861</v>
      </c>
      <c r="AF95" s="3">
        <f t="shared" si="11"/>
        <v>936071.03448275861</v>
      </c>
      <c r="AG95" s="3">
        <f t="shared" si="29"/>
        <v>17079321.127946328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25</v>
      </c>
      <c r="C96" s="7"/>
      <c r="D96" s="2" t="e">
        <f t="shared" si="12"/>
        <v>#N/A</v>
      </c>
      <c r="E96" s="2" t="e">
        <f t="shared" si="22"/>
        <v>#N/A</v>
      </c>
      <c r="F96" s="2">
        <v>552516.29699879885</v>
      </c>
      <c r="G96" s="2">
        <f t="shared" si="25"/>
        <v>552516.29699879885</v>
      </c>
      <c r="H96" s="2">
        <f t="shared" ref="H96:H159" si="32">IF(COUNT($C97)=0,IF(COUNT($C96)=1,C96,SUM(H95+G96)),C96)</f>
        <v>30190733.563024998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891694.42857142899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560890.64225688577</v>
      </c>
      <c r="Q96" s="2">
        <f t="shared" si="26"/>
        <v>560890.64225688577</v>
      </c>
      <c r="R96" s="2">
        <f t="shared" ref="R96:R159" si="33">IF(COUNT($C97)=0,IF(COUNT($C96)=1,M96,SUM(R95+Q96)),M96)</f>
        <v>30984502.043217212</v>
      </c>
      <c r="S96" s="2">
        <f t="shared" si="17"/>
        <v>552516.29699879885</v>
      </c>
      <c r="T96" s="2">
        <f t="shared" si="18"/>
        <v>11061.857142857159</v>
      </c>
      <c r="U96" s="2">
        <f t="shared" si="19"/>
        <v>560890.64225688577</v>
      </c>
      <c r="V96" s="2">
        <f t="shared" si="5"/>
        <v>949442.82758620684</v>
      </c>
      <c r="W96" s="2">
        <f t="shared" si="20"/>
        <v>13371.793103448232</v>
      </c>
      <c r="X96" s="2">
        <f t="shared" si="6"/>
        <v>547518.84915343754</v>
      </c>
      <c r="Y96" s="2">
        <f t="shared" si="30"/>
        <v>30035059.215630986</v>
      </c>
      <c r="Z96" s="2" t="str">
        <f t="shared" si="8"/>
        <v>HERE</v>
      </c>
      <c r="AA96" s="2">
        <f>IF(Z96="HERE",Y96,AA95+Graph!$G$1*1000)</f>
        <v>30035059.215630986</v>
      </c>
      <c r="AB96" s="2">
        <f t="shared" si="21"/>
        <v>547518.84915343672</v>
      </c>
      <c r="AC96" s="2">
        <f t="shared" si="31"/>
        <v>949442.82758620684</v>
      </c>
      <c r="AD96" s="3">
        <f t="shared" si="10"/>
        <v>30035059.215630986</v>
      </c>
      <c r="AE96" s="2">
        <f>IF(AE94&gt;=52800000,52800000,IF(AB75=Graph!G$1*1000,AE95+Graph!G$1*1000,AC96))</f>
        <v>949442.82758620684</v>
      </c>
      <c r="AF96" s="3">
        <f t="shared" si="11"/>
        <v>949442.82758620684</v>
      </c>
      <c r="AG96" s="3">
        <f t="shared" si="29"/>
        <v>17494949.60200768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26</v>
      </c>
      <c r="C97" s="7"/>
      <c r="D97" s="2" t="e">
        <f t="shared" si="12"/>
        <v>#N/A</v>
      </c>
      <c r="E97" s="2" t="e">
        <f t="shared" si="22"/>
        <v>#N/A</v>
      </c>
      <c r="F97" s="2">
        <v>556530.61320528388</v>
      </c>
      <c r="G97" s="2">
        <f t="shared" si="25"/>
        <v>556530.61320528388</v>
      </c>
      <c r="H97" s="2">
        <f t="shared" si="32"/>
        <v>30747264.176230282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902756.28571428615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565007.41896757483</v>
      </c>
      <c r="Q97" s="2">
        <f t="shared" si="26"/>
        <v>565007.41896757483</v>
      </c>
      <c r="R97" s="2">
        <f t="shared" si="33"/>
        <v>31549509.462184787</v>
      </c>
      <c r="S97" s="2">
        <f t="shared" si="17"/>
        <v>556530.61320528388</v>
      </c>
      <c r="T97" s="2">
        <f t="shared" si="18"/>
        <v>11061.857142857159</v>
      </c>
      <c r="U97" s="2">
        <f t="shared" si="19"/>
        <v>565007.41896757483</v>
      </c>
      <c r="V97" s="2">
        <f t="shared" si="5"/>
        <v>962814.62068965519</v>
      </c>
      <c r="W97" s="2">
        <f t="shared" si="20"/>
        <v>13371.793103448348</v>
      </c>
      <c r="X97" s="2">
        <f t="shared" si="6"/>
        <v>551635.62586412649</v>
      </c>
      <c r="Y97" s="2">
        <f t="shared" si="30"/>
        <v>30586694.841495112</v>
      </c>
      <c r="Z97" s="2" t="str">
        <f t="shared" si="8"/>
        <v>HERE</v>
      </c>
      <c r="AA97" s="2">
        <f>IF(Z97="HERE",Y97,AA96+Graph!$G$1*1000)</f>
        <v>30586694.841495112</v>
      </c>
      <c r="AB97" s="2">
        <f t="shared" si="21"/>
        <v>551635.62586412579</v>
      </c>
      <c r="AC97" s="2">
        <f t="shared" si="31"/>
        <v>962814.62068965519</v>
      </c>
      <c r="AD97" s="3">
        <f t="shared" si="10"/>
        <v>30586694.841495112</v>
      </c>
      <c r="AE97" s="2">
        <f>IF(AE95&gt;=52800000,52800000,IF(AB76=Graph!G$1*1000,AE96+Graph!G$1*1000,AC97))</f>
        <v>962814.62068965519</v>
      </c>
      <c r="AF97" s="3">
        <f t="shared" si="11"/>
        <v>962814.62068965519</v>
      </c>
      <c r="AG97" s="3">
        <f t="shared" si="29"/>
        <v>17914283.175108649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27</v>
      </c>
      <c r="C98" s="7"/>
      <c r="D98" s="2" t="e">
        <f t="shared" si="12"/>
        <v>#N/A</v>
      </c>
      <c r="E98" s="2" t="e">
        <f t="shared" si="22"/>
        <v>#N/A</v>
      </c>
      <c r="F98" s="2">
        <v>560544.92941176891</v>
      </c>
      <c r="G98" s="2">
        <f t="shared" si="25"/>
        <v>560544.92941176891</v>
      </c>
      <c r="H98" s="2">
        <f t="shared" si="32"/>
        <v>31307809.105642051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913818.14285714331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569124.1956782639</v>
      </c>
      <c r="Q98" s="2">
        <f t="shared" si="26"/>
        <v>569124.1956782639</v>
      </c>
      <c r="R98" s="2">
        <f t="shared" si="33"/>
        <v>32118633.657863051</v>
      </c>
      <c r="S98" s="2">
        <f t="shared" si="17"/>
        <v>560544.92941176891</v>
      </c>
      <c r="T98" s="2">
        <f t="shared" si="18"/>
        <v>11061.857142857159</v>
      </c>
      <c r="U98" s="2">
        <f t="shared" si="19"/>
        <v>569124.1956782639</v>
      </c>
      <c r="V98" s="2">
        <f t="shared" si="5"/>
        <v>976186.41379310342</v>
      </c>
      <c r="W98" s="2">
        <f t="shared" si="20"/>
        <v>13371.793103448232</v>
      </c>
      <c r="X98" s="2">
        <f t="shared" si="6"/>
        <v>555752.40257481567</v>
      </c>
      <c r="Y98" s="2">
        <f t="shared" si="30"/>
        <v>31142447.244069926</v>
      </c>
      <c r="Z98" s="2" t="str">
        <f t="shared" si="8"/>
        <v>HERE</v>
      </c>
      <c r="AA98" s="2">
        <f>IF(Z98="HERE",Y98,AA97+Graph!$G$1*1000)</f>
        <v>31142447.244069926</v>
      </c>
      <c r="AB98" s="2">
        <f t="shared" si="21"/>
        <v>555752.40257481486</v>
      </c>
      <c r="AC98" s="2">
        <f t="shared" si="31"/>
        <v>976186.41379310342</v>
      </c>
      <c r="AD98" s="3">
        <f t="shared" si="10"/>
        <v>31142447.244069926</v>
      </c>
      <c r="AE98" s="2">
        <f>IF(AE96&gt;=52800000,52800000,IF(AB77=Graph!G$1*1000,AE97+Graph!G$1*1000,AC98))</f>
        <v>976186.41379310342</v>
      </c>
      <c r="AF98" s="3">
        <f t="shared" si="11"/>
        <v>976186.41379310342</v>
      </c>
      <c r="AG98" s="3">
        <f t="shared" si="29"/>
        <v>18337321.847249236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28</v>
      </c>
      <c r="C99" s="7"/>
      <c r="D99" s="2" t="e">
        <f t="shared" si="12"/>
        <v>#N/A</v>
      </c>
      <c r="E99" s="2" t="e">
        <f t="shared" si="22"/>
        <v>#N/A</v>
      </c>
      <c r="F99" s="2">
        <v>564559.24561822414</v>
      </c>
      <c r="G99" s="2">
        <f t="shared" si="25"/>
        <v>564559.24561822414</v>
      </c>
      <c r="H99" s="2">
        <f t="shared" si="32"/>
        <v>31872368.351260275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924880.00000000047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573240.97238895297</v>
      </c>
      <c r="Q99" s="2">
        <f t="shared" si="26"/>
        <v>573240.97238895297</v>
      </c>
      <c r="R99" s="2">
        <f t="shared" si="33"/>
        <v>32691874.630252004</v>
      </c>
      <c r="S99" s="2">
        <f t="shared" si="17"/>
        <v>564559.24561822414</v>
      </c>
      <c r="T99" s="2">
        <f t="shared" si="18"/>
        <v>11061.857142857159</v>
      </c>
      <c r="U99" s="2">
        <f t="shared" si="19"/>
        <v>573240.97238895297</v>
      </c>
      <c r="V99" s="2">
        <f t="shared" si="5"/>
        <v>989558.20689655165</v>
      </c>
      <c r="W99" s="2">
        <f t="shared" si="20"/>
        <v>13371.793103448232</v>
      </c>
      <c r="X99" s="2">
        <f t="shared" si="6"/>
        <v>559869.17928550474</v>
      </c>
      <c r="Y99" s="2">
        <f t="shared" si="30"/>
        <v>31702316.42335543</v>
      </c>
      <c r="Z99" s="2" t="str">
        <f t="shared" si="8"/>
        <v>HERE</v>
      </c>
      <c r="AA99" s="2">
        <f>IF(Z99="HERE",Y99,AA98+Graph!$G$1*1000)</f>
        <v>31702316.42335543</v>
      </c>
      <c r="AB99" s="2">
        <f t="shared" si="21"/>
        <v>559869.17928550392</v>
      </c>
      <c r="AC99" s="2">
        <f t="shared" si="31"/>
        <v>989558.20689655165</v>
      </c>
      <c r="AD99" s="3">
        <f t="shared" si="10"/>
        <v>31702316.42335543</v>
      </c>
      <c r="AE99" s="2">
        <f>IF(AE97&gt;=52800000,52800000,IF(AB78=Graph!G$1*1000,AE98+Graph!G$1*1000,AC99))</f>
        <v>989558.20689655165</v>
      </c>
      <c r="AF99" s="3">
        <f t="shared" si="11"/>
        <v>989558.20689655165</v>
      </c>
      <c r="AG99" s="3">
        <f t="shared" si="29"/>
        <v>18764065.618429419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29</v>
      </c>
      <c r="C100" s="14"/>
      <c r="D100" s="13" t="e">
        <f t="shared" si="12"/>
        <v>#N/A</v>
      </c>
      <c r="E100" s="13" t="e">
        <f t="shared" si="22"/>
        <v>#N/A</v>
      </c>
      <c r="F100" s="13">
        <v>568573.56182470918</v>
      </c>
      <c r="G100" s="2">
        <f t="shared" si="25"/>
        <v>568573.56182470918</v>
      </c>
      <c r="H100" s="13">
        <f t="shared" si="32"/>
        <v>32440941.913084984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935941.85714285763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577357.74909964204</v>
      </c>
      <c r="Q100" s="2">
        <f t="shared" si="26"/>
        <v>577357.74909964204</v>
      </c>
      <c r="R100" s="13">
        <f t="shared" si="33"/>
        <v>33269232.379351646</v>
      </c>
      <c r="S100" s="13">
        <f t="shared" si="17"/>
        <v>568573.56182470918</v>
      </c>
      <c r="T100" s="13">
        <f t="shared" si="18"/>
        <v>11061.857142857159</v>
      </c>
      <c r="U100" s="13">
        <f t="shared" si="19"/>
        <v>577357.74909964204</v>
      </c>
      <c r="V100" s="13">
        <f t="shared" si="5"/>
        <v>1002930</v>
      </c>
      <c r="W100" s="13">
        <f t="shared" si="20"/>
        <v>13371.793103448348</v>
      </c>
      <c r="X100" s="13">
        <f t="shared" si="6"/>
        <v>563985.95599619369</v>
      </c>
      <c r="Y100" s="2">
        <f t="shared" si="30"/>
        <v>32266302.379351623</v>
      </c>
      <c r="Z100" s="2" t="str">
        <f t="shared" si="8"/>
        <v>HERE</v>
      </c>
      <c r="AA100" s="2">
        <f>IF(Z100="HERE",Y100,AA99+Graph!$G$1*1000)</f>
        <v>32266302.379351623</v>
      </c>
      <c r="AB100" s="2">
        <f t="shared" si="21"/>
        <v>563985.95599619299</v>
      </c>
      <c r="AC100" s="2">
        <f t="shared" si="31"/>
        <v>1002930</v>
      </c>
      <c r="AD100" s="3">
        <f t="shared" si="10"/>
        <v>32266302.379351623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19194514.488649223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30</v>
      </c>
      <c r="C101" s="7"/>
      <c r="D101" s="2" t="e">
        <f t="shared" si="12"/>
        <v>#N/A</v>
      </c>
      <c r="E101" s="2" t="e">
        <f t="shared" si="22"/>
        <v>#N/A</v>
      </c>
      <c r="F101" s="2">
        <v>572587.87803119421</v>
      </c>
      <c r="G101" s="2">
        <f t="shared" si="25"/>
        <v>572587.87803119421</v>
      </c>
      <c r="H101" s="2">
        <f t="shared" si="32"/>
        <v>33013529.791116178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947003.71428571478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581474.52581033111</v>
      </c>
      <c r="Q101" s="2">
        <f t="shared" si="26"/>
        <v>581474.52581033111</v>
      </c>
      <c r="R101" s="2">
        <f t="shared" si="33"/>
        <v>33850706.905161977</v>
      </c>
      <c r="S101" s="2">
        <f t="shared" si="17"/>
        <v>572587.87803119421</v>
      </c>
      <c r="T101" s="2">
        <f t="shared" si="18"/>
        <v>11061.857142857159</v>
      </c>
      <c r="U101" s="2">
        <f t="shared" si="19"/>
        <v>581474.52581033111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528036.81152461679</v>
      </c>
      <c r="Y101" s="2">
        <f t="shared" si="30"/>
        <v>32794339.190876242</v>
      </c>
      <c r="Z101" s="2" t="str">
        <f t="shared" si="8"/>
        <v>HERE</v>
      </c>
      <c r="AA101" s="2">
        <f>IF(Z101="HERE",Y101,AA100+Graph!$G$1*1000)</f>
        <v>32794339.190876242</v>
      </c>
      <c r="AB101" s="2">
        <f t="shared" si="21"/>
        <v>528036.81152461842</v>
      </c>
      <c r="AC101" s="2">
        <f t="shared" si="31"/>
        <v>1056367.7142857143</v>
      </c>
      <c r="AD101" s="3">
        <f t="shared" si="10"/>
        <v>32794339.190876242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19628668.457908645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31</v>
      </c>
      <c r="C102" s="7"/>
      <c r="D102" s="2" t="e">
        <f t="shared" si="12"/>
        <v>#N/A</v>
      </c>
      <c r="E102" s="2" t="e">
        <f t="shared" si="22"/>
        <v>#N/A</v>
      </c>
      <c r="F102" s="2">
        <v>576602.19423767924</v>
      </c>
      <c r="G102" s="2">
        <f t="shared" ref="G102:G165" si="35">IF(F102&gt;800000,$AK$31*1000,F102)</f>
        <v>576602.19423767924</v>
      </c>
      <c r="H102" s="2">
        <f t="shared" si="32"/>
        <v>33590131.985353857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958065.57142857194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585591.30252102017</v>
      </c>
      <c r="Q102" s="2">
        <f t="shared" ref="Q102:Q165" si="36">IF(P102&gt;800000,800000,P102)</f>
        <v>585591.30252102017</v>
      </c>
      <c r="R102" s="2">
        <f t="shared" si="33"/>
        <v>34436298.207682997</v>
      </c>
      <c r="S102" s="2">
        <f t="shared" si="17"/>
        <v>576602.19423767924</v>
      </c>
      <c r="T102" s="2">
        <f t="shared" si="18"/>
        <v>11061.857142857159</v>
      </c>
      <c r="U102" s="2">
        <f t="shared" si="19"/>
        <v>585591.30252102017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532153.58823530586</v>
      </c>
      <c r="Y102" s="2">
        <f t="shared" si="30"/>
        <v>33326492.779111549</v>
      </c>
      <c r="Z102" s="2" t="str">
        <f t="shared" si="8"/>
        <v>HERE</v>
      </c>
      <c r="AA102" s="2">
        <f>IF(Z102="HERE",Y102,AA101+Graph!$G$1*1000)</f>
        <v>33326492.779111549</v>
      </c>
      <c r="AB102" s="2">
        <f t="shared" si="21"/>
        <v>532153.58823530748</v>
      </c>
      <c r="AC102" s="2">
        <f t="shared" si="31"/>
        <v>1109805.4285714286</v>
      </c>
      <c r="AD102" s="3">
        <f t="shared" si="10"/>
        <v>33326492.779111549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20066527.526207689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32</v>
      </c>
      <c r="C103" s="7"/>
      <c r="D103" s="2" t="e">
        <f t="shared" si="12"/>
        <v>#N/A</v>
      </c>
      <c r="E103" s="2" t="e">
        <f t="shared" si="22"/>
        <v>#N/A</v>
      </c>
      <c r="F103" s="2">
        <v>580616.51044416428</v>
      </c>
      <c r="G103" s="2">
        <f t="shared" si="35"/>
        <v>580616.51044416428</v>
      </c>
      <c r="H103" s="2">
        <f t="shared" si="32"/>
        <v>34170748.495798022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969127.4285714291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589708.07923167944</v>
      </c>
      <c r="Q103" s="2">
        <f t="shared" si="36"/>
        <v>589708.07923167944</v>
      </c>
      <c r="R103" s="2">
        <f t="shared" si="33"/>
        <v>35026006.286914676</v>
      </c>
      <c r="S103" s="2">
        <f t="shared" si="17"/>
        <v>580616.51044416428</v>
      </c>
      <c r="T103" s="2">
        <f t="shared" si="18"/>
        <v>11061.857142857159</v>
      </c>
      <c r="U103" s="2">
        <f t="shared" si="19"/>
        <v>589708.07923167944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536270.36494596535</v>
      </c>
      <c r="Y103" s="2">
        <f t="shared" si="30"/>
        <v>33862763.144057512</v>
      </c>
      <c r="Z103" s="2" t="str">
        <f t="shared" si="8"/>
        <v>HERE</v>
      </c>
      <c r="AA103" s="2">
        <f>IF(Z103="HERE",Y103,AA102+Graph!$G$1*1000)</f>
        <v>33862763.144057512</v>
      </c>
      <c r="AB103" s="2">
        <f t="shared" si="21"/>
        <v>536270.36494596303</v>
      </c>
      <c r="AC103" s="2">
        <f t="shared" si="31"/>
        <v>1163243.1428571427</v>
      </c>
      <c r="AD103" s="3">
        <f t="shared" si="10"/>
        <v>33862763.144057512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20508091.693546351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33</v>
      </c>
      <c r="C104" s="7"/>
      <c r="D104" s="2" t="e">
        <f t="shared" si="12"/>
        <v>#N/A</v>
      </c>
      <c r="E104" s="2" t="e">
        <f t="shared" si="22"/>
        <v>#N/A</v>
      </c>
      <c r="F104" s="2">
        <v>584630.82665064931</v>
      </c>
      <c r="G104" s="2">
        <f t="shared" si="35"/>
        <v>584630.82665064931</v>
      </c>
      <c r="H104" s="2">
        <f t="shared" si="32"/>
        <v>34755379.322448671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980189.28571428626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593824.85594236851</v>
      </c>
      <c r="Q104" s="2">
        <f t="shared" si="36"/>
        <v>593824.85594236851</v>
      </c>
      <c r="R104" s="2">
        <f t="shared" si="33"/>
        <v>35619831.142857045</v>
      </c>
      <c r="S104" s="2">
        <f t="shared" si="17"/>
        <v>584630.82665064931</v>
      </c>
      <c r="T104" s="2">
        <f t="shared" si="18"/>
        <v>11061.857142857159</v>
      </c>
      <c r="U104" s="2">
        <f t="shared" si="19"/>
        <v>593824.85594236851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540387.14165665419</v>
      </c>
      <c r="Y104" s="2">
        <f t="shared" si="30"/>
        <v>34403150.285714164</v>
      </c>
      <c r="Z104" s="2" t="str">
        <f t="shared" si="8"/>
        <v>HERE</v>
      </c>
      <c r="AA104" s="2">
        <f>IF(Z104="HERE",Y104,AA103+Graph!$G$1*1000)</f>
        <v>34403150.285714164</v>
      </c>
      <c r="AB104" s="2">
        <f t="shared" si="21"/>
        <v>540387.14165665209</v>
      </c>
      <c r="AC104" s="2">
        <f t="shared" si="31"/>
        <v>1216680.857142857</v>
      </c>
      <c r="AD104" s="3">
        <f t="shared" si="10"/>
        <v>34403150.285714164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20953360.959924635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34</v>
      </c>
      <c r="C105" s="7"/>
      <c r="D105" s="2" t="e">
        <f t="shared" si="12"/>
        <v>#N/A</v>
      </c>
      <c r="E105" s="2" t="e">
        <f t="shared" si="22"/>
        <v>#N/A</v>
      </c>
      <c r="F105" s="2">
        <v>588645.14285713434</v>
      </c>
      <c r="G105" s="2">
        <f t="shared" si="35"/>
        <v>588645.14285713434</v>
      </c>
      <c r="H105" s="2">
        <f t="shared" si="32"/>
        <v>35344024.465305805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991251.14285714342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597941.63265305758</v>
      </c>
      <c r="Q105" s="2">
        <f t="shared" si="36"/>
        <v>597941.63265305758</v>
      </c>
      <c r="R105" s="2">
        <f t="shared" si="33"/>
        <v>36217772.775510103</v>
      </c>
      <c r="S105" s="2">
        <f t="shared" si="17"/>
        <v>588645.14285713434</v>
      </c>
      <c r="T105" s="2">
        <f t="shared" si="18"/>
        <v>11061.857142857159</v>
      </c>
      <c r="U105" s="2">
        <f t="shared" si="19"/>
        <v>597941.63265305758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544503.91836734326</v>
      </c>
      <c r="Y105" s="2">
        <f t="shared" si="30"/>
        <v>34947654.204081506</v>
      </c>
      <c r="Z105" s="2" t="str">
        <f t="shared" si="8"/>
        <v>HERE</v>
      </c>
      <c r="AA105" s="2">
        <f>IF(Z105="HERE",Y105,AA104+Graph!$G$1*1000)</f>
        <v>34947654.204081506</v>
      </c>
      <c r="AB105" s="2">
        <f t="shared" si="21"/>
        <v>544503.91836734116</v>
      </c>
      <c r="AC105" s="2">
        <f t="shared" si="31"/>
        <v>1270118.5714285714</v>
      </c>
      <c r="AD105" s="3">
        <f t="shared" si="10"/>
        <v>34947654.204081506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21402335.325342517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35</v>
      </c>
      <c r="C106" s="7"/>
      <c r="D106" s="2" t="e">
        <f t="shared" si="12"/>
        <v>#N/A</v>
      </c>
      <c r="E106" s="2" t="e">
        <f t="shared" si="22"/>
        <v>#N/A</v>
      </c>
      <c r="F106" s="2">
        <v>592659.45906361938</v>
      </c>
      <c r="G106" s="2">
        <f t="shared" si="35"/>
        <v>592659.45906361938</v>
      </c>
      <c r="H106" s="2">
        <f t="shared" si="32"/>
        <v>35936683.924369425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1002313.0000000006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602058.40936374664</v>
      </c>
      <c r="Q106" s="2">
        <f t="shared" si="36"/>
        <v>602058.40936374664</v>
      </c>
      <c r="R106" s="2">
        <f t="shared" si="33"/>
        <v>36819831.184873849</v>
      </c>
      <c r="S106" s="2">
        <f t="shared" si="17"/>
        <v>592659.45906361938</v>
      </c>
      <c r="T106" s="2">
        <f t="shared" si="18"/>
        <v>11061.857142857159</v>
      </c>
      <c r="U106" s="2">
        <f t="shared" si="19"/>
        <v>602058.40936374664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548620.69507803232</v>
      </c>
      <c r="Y106" s="2">
        <f t="shared" si="30"/>
        <v>35496274.899159536</v>
      </c>
      <c r="Z106" s="2" t="str">
        <f t="shared" si="8"/>
        <v>HERE</v>
      </c>
      <c r="AA106" s="2">
        <f>IF(Z106="HERE",Y106,AA105+Graph!$G$1*1000)</f>
        <v>35496274.899159536</v>
      </c>
      <c r="AB106" s="2">
        <f t="shared" si="21"/>
        <v>548620.69507803023</v>
      </c>
      <c r="AC106" s="2">
        <f t="shared" si="31"/>
        <v>1323556.2857142857</v>
      </c>
      <c r="AD106" s="3">
        <f t="shared" si="10"/>
        <v>35496274.899159536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21855014.789800014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36</v>
      </c>
      <c r="C107" s="7"/>
      <c r="D107" s="2" t="e">
        <f t="shared" si="12"/>
        <v>#N/A</v>
      </c>
      <c r="E107" s="2" t="e">
        <f t="shared" si="22"/>
        <v>#N/A</v>
      </c>
      <c r="F107" s="2">
        <v>596673.77527010441</v>
      </c>
      <c r="G107" s="2">
        <f t="shared" si="35"/>
        <v>596673.77527010441</v>
      </c>
      <c r="H107" s="2">
        <f t="shared" si="32"/>
        <v>36533357.699639529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1013374.8571428577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606175.18607443571</v>
      </c>
      <c r="Q107" s="2">
        <f t="shared" si="36"/>
        <v>606175.18607443571</v>
      </c>
      <c r="R107" s="2">
        <f t="shared" si="33"/>
        <v>37426006.370948285</v>
      </c>
      <c r="S107" s="2">
        <f t="shared" si="17"/>
        <v>596673.77527010441</v>
      </c>
      <c r="T107" s="2">
        <f t="shared" si="18"/>
        <v>11061.857142857159</v>
      </c>
      <c r="U107" s="2">
        <f t="shared" si="19"/>
        <v>606175.18607443571</v>
      </c>
      <c r="V107" s="2">
        <f t="shared" si="34"/>
        <v>1376994</v>
      </c>
      <c r="W107" s="2">
        <f t="shared" si="20"/>
        <v>53437.714285714319</v>
      </c>
      <c r="X107" s="2">
        <f t="shared" si="6"/>
        <v>552737.47178872139</v>
      </c>
      <c r="Y107" s="2">
        <f t="shared" si="30"/>
        <v>36049012.370948255</v>
      </c>
      <c r="Z107" s="2" t="str">
        <f t="shared" si="8"/>
        <v>HERE</v>
      </c>
      <c r="AA107" s="2">
        <f>IF(Z107="HERE",Y107,AA106+Graph!$G$1*1000)</f>
        <v>36049012.370948255</v>
      </c>
      <c r="AB107" s="2">
        <f t="shared" si="21"/>
        <v>552737.4717887193</v>
      </c>
      <c r="AC107" s="2">
        <f t="shared" si="31"/>
        <v>1376994</v>
      </c>
      <c r="AD107" s="3">
        <f t="shared" si="10"/>
        <v>36049012.370948255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22311399.353297129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37</v>
      </c>
      <c r="C108" s="7"/>
      <c r="D108" s="2" t="e">
        <f t="shared" si="12"/>
        <v>#N/A</v>
      </c>
      <c r="E108" s="2" t="e">
        <f t="shared" si="22"/>
        <v>#N/A</v>
      </c>
      <c r="F108" s="2">
        <v>600688.09147658944</v>
      </c>
      <c r="G108" s="2">
        <f t="shared" si="35"/>
        <v>600688.09147658944</v>
      </c>
      <c r="H108" s="2">
        <f t="shared" si="32"/>
        <v>37134045.791116118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1024436.7142857149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610291.96278512478</v>
      </c>
      <c r="Q108" s="2">
        <f t="shared" si="36"/>
        <v>610291.96278512478</v>
      </c>
      <c r="R108" s="2">
        <f t="shared" si="33"/>
        <v>38036298.33373341</v>
      </c>
      <c r="S108" s="2">
        <f t="shared" si="17"/>
        <v>600688.09147658944</v>
      </c>
      <c r="T108" s="2">
        <f t="shared" si="18"/>
        <v>11061.857142857159</v>
      </c>
      <c r="U108" s="2">
        <f t="shared" si="19"/>
        <v>610291.96278512478</v>
      </c>
      <c r="V108" s="2">
        <f t="shared" si="34"/>
        <v>1508825.75</v>
      </c>
      <c r="W108" s="2">
        <f t="shared" si="20"/>
        <v>131831.75</v>
      </c>
      <c r="X108" s="2">
        <f t="shared" si="6"/>
        <v>478460.21278512478</v>
      </c>
      <c r="Y108" s="2">
        <f t="shared" si="30"/>
        <v>36527472.58373338</v>
      </c>
      <c r="Z108" s="2" t="str">
        <f t="shared" si="8"/>
        <v>HERE</v>
      </c>
      <c r="AA108" s="2">
        <f>IF(Z108="HERE",Y108,AA107+Graph!$G$1*1000)</f>
        <v>36527472.58373338</v>
      </c>
      <c r="AB108" s="2">
        <f t="shared" si="21"/>
        <v>478460.21278512478</v>
      </c>
      <c r="AC108" s="2">
        <f t="shared" si="31"/>
        <v>1508825.75</v>
      </c>
      <c r="AD108" s="3">
        <f t="shared" si="10"/>
        <v>36527472.58373338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22771489.015833866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38</v>
      </c>
      <c r="C109" s="7"/>
      <c r="D109" s="2" t="e">
        <f t="shared" si="12"/>
        <v>#N/A</v>
      </c>
      <c r="E109" s="2" t="e">
        <f t="shared" si="22"/>
        <v>#N/A</v>
      </c>
      <c r="F109" s="2">
        <v>604702.40768307447</v>
      </c>
      <c r="G109" s="2">
        <f t="shared" si="35"/>
        <v>604702.40768307447</v>
      </c>
      <c r="H109" s="2">
        <f t="shared" si="32"/>
        <v>37738748.198799193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1035498.5714285721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614408.73949578404</v>
      </c>
      <c r="Q109" s="2">
        <f t="shared" si="36"/>
        <v>614408.73949578404</v>
      </c>
      <c r="R109" s="2">
        <f t="shared" si="33"/>
        <v>38650707.073229194</v>
      </c>
      <c r="S109" s="2">
        <f t="shared" si="17"/>
        <v>604702.40768307447</v>
      </c>
      <c r="T109" s="2">
        <f t="shared" si="18"/>
        <v>11061.857142857159</v>
      </c>
      <c r="U109" s="2">
        <f t="shared" si="19"/>
        <v>614408.73949578404</v>
      </c>
      <c r="V109" s="2">
        <f t="shared" si="34"/>
        <v>1640657.5</v>
      </c>
      <c r="W109" s="2">
        <f t="shared" si="20"/>
        <v>131831.75</v>
      </c>
      <c r="X109" s="2">
        <f t="shared" si="6"/>
        <v>482576.98949578404</v>
      </c>
      <c r="Y109" s="2">
        <f t="shared" si="30"/>
        <v>37010049.573229164</v>
      </c>
      <c r="Z109" s="2" t="str">
        <f t="shared" si="8"/>
        <v>HERE</v>
      </c>
      <c r="AA109" s="2">
        <f>IF(Z109="HERE",Y109,AA108+Graph!$G$1*1000)</f>
        <v>37010049.573229164</v>
      </c>
      <c r="AB109" s="2">
        <f t="shared" si="21"/>
        <v>482576.98949578404</v>
      </c>
      <c r="AC109" s="2">
        <f t="shared" si="31"/>
        <v>1640657.5</v>
      </c>
      <c r="AD109" s="3">
        <f t="shared" si="10"/>
        <v>37010049.573229164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23235283.777410224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39</v>
      </c>
      <c r="C110" s="7"/>
      <c r="D110" s="2" t="e">
        <f t="shared" si="12"/>
        <v>#N/A</v>
      </c>
      <c r="E110" s="2" t="e">
        <f t="shared" si="22"/>
        <v>#N/A</v>
      </c>
      <c r="F110" s="2">
        <v>608716.72388955951</v>
      </c>
      <c r="G110" s="2">
        <f t="shared" si="35"/>
        <v>608716.72388955951</v>
      </c>
      <c r="H110" s="2">
        <f t="shared" si="32"/>
        <v>38347464.922688752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1046560.4285714292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618525.51620647311</v>
      </c>
      <c r="Q110" s="2">
        <f t="shared" si="36"/>
        <v>618525.51620647311</v>
      </c>
      <c r="R110" s="2">
        <f t="shared" si="33"/>
        <v>39269232.589435667</v>
      </c>
      <c r="S110" s="2">
        <f t="shared" si="17"/>
        <v>608716.72388955951</v>
      </c>
      <c r="T110" s="2">
        <f t="shared" si="18"/>
        <v>11061.857142857159</v>
      </c>
      <c r="U110" s="2">
        <f t="shared" si="19"/>
        <v>618525.51620647311</v>
      </c>
      <c r="V110" s="2">
        <f t="shared" si="34"/>
        <v>1772489.25</v>
      </c>
      <c r="W110" s="2">
        <f t="shared" si="20"/>
        <v>131831.75</v>
      </c>
      <c r="X110" s="2">
        <f t="shared" si="6"/>
        <v>486693.76620647311</v>
      </c>
      <c r="Y110" s="2">
        <f t="shared" si="30"/>
        <v>37496743.339435637</v>
      </c>
      <c r="Z110" s="2" t="str">
        <f t="shared" si="8"/>
        <v>HERE</v>
      </c>
      <c r="AA110" s="2">
        <f>IF(Z110="HERE",Y110,AA109+Graph!$G$1*1000)</f>
        <v>37496743.339435637</v>
      </c>
      <c r="AB110" s="2">
        <f t="shared" si="21"/>
        <v>486693.76620647311</v>
      </c>
      <c r="AC110" s="2">
        <f t="shared" si="31"/>
        <v>1772489.25</v>
      </c>
      <c r="AD110" s="3">
        <f t="shared" si="10"/>
        <v>37496743.339435637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23702783.638026204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40</v>
      </c>
      <c r="C111" s="7"/>
      <c r="D111" s="2" t="e">
        <f t="shared" si="12"/>
        <v>#N/A</v>
      </c>
      <c r="E111" s="2" t="e">
        <f t="shared" si="22"/>
        <v>#N/A</v>
      </c>
      <c r="F111" s="2">
        <v>612731.04009604454</v>
      </c>
      <c r="G111" s="2">
        <f t="shared" si="35"/>
        <v>612731.04009604454</v>
      </c>
      <c r="H111" s="2">
        <f t="shared" si="32"/>
        <v>38960195.962784797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1057622.2857142864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622642.29291716218</v>
      </c>
      <c r="Q111" s="2">
        <f t="shared" si="36"/>
        <v>622642.29291716218</v>
      </c>
      <c r="R111" s="2">
        <f t="shared" si="33"/>
        <v>39891874.882352829</v>
      </c>
      <c r="S111" s="2">
        <f t="shared" si="17"/>
        <v>612731.04009604454</v>
      </c>
      <c r="T111" s="2">
        <f t="shared" si="18"/>
        <v>11061.857142857159</v>
      </c>
      <c r="U111" s="2">
        <f t="shared" si="19"/>
        <v>622642.29291716218</v>
      </c>
      <c r="V111" s="2">
        <f t="shared" si="34"/>
        <v>1904321</v>
      </c>
      <c r="W111" s="2">
        <f t="shared" si="20"/>
        <v>131831.75</v>
      </c>
      <c r="X111" s="2">
        <f t="shared" si="6"/>
        <v>490810.54291716218</v>
      </c>
      <c r="Y111" s="2">
        <f t="shared" si="30"/>
        <v>37987553.882352799</v>
      </c>
      <c r="Z111" s="2" t="str">
        <f t="shared" si="8"/>
        <v>HERE</v>
      </c>
      <c r="AA111" s="2">
        <f>IF(Z111="HERE",Y111,AA110+Graph!$G$1*1000)</f>
        <v>37987553.882352799</v>
      </c>
      <c r="AB111" s="2">
        <f t="shared" si="21"/>
        <v>490810.54291716218</v>
      </c>
      <c r="AC111" s="2">
        <f t="shared" si="31"/>
        <v>1904321</v>
      </c>
      <c r="AD111" s="3">
        <f t="shared" si="10"/>
        <v>37987553.882352799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24173988.597681772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41</v>
      </c>
      <c r="C112" s="7"/>
      <c r="D112" s="2" t="e">
        <f t="shared" si="12"/>
        <v>#N/A</v>
      </c>
      <c r="E112" s="2" t="e">
        <f t="shared" si="22"/>
        <v>#N/A</v>
      </c>
      <c r="F112" s="2">
        <v>616745.35630249977</v>
      </c>
      <c r="G112" s="2">
        <f t="shared" si="35"/>
        <v>616745.35630249977</v>
      </c>
      <c r="H112" s="2">
        <f t="shared" si="32"/>
        <v>39576941.319087297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1068684.1428571434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626759.06962785125</v>
      </c>
      <c r="Q112" s="2">
        <f t="shared" si="36"/>
        <v>626759.06962785125</v>
      </c>
      <c r="R112" s="2">
        <f t="shared" si="33"/>
        <v>40518633.95198068</v>
      </c>
      <c r="S112" s="2">
        <f t="shared" si="17"/>
        <v>616745.35630249977</v>
      </c>
      <c r="T112" s="2">
        <f t="shared" si="18"/>
        <v>11061.857142857043</v>
      </c>
      <c r="U112" s="2">
        <f t="shared" si="19"/>
        <v>626759.06962785125</v>
      </c>
      <c r="V112" s="2">
        <f t="shared" si="34"/>
        <v>2036152.75</v>
      </c>
      <c r="W112" s="2">
        <f t="shared" si="20"/>
        <v>131831.75</v>
      </c>
      <c r="X112" s="2">
        <f t="shared" si="6"/>
        <v>494927.31962785125</v>
      </c>
      <c r="Y112" s="2">
        <f t="shared" si="30"/>
        <v>38482481.20198065</v>
      </c>
      <c r="Z112" s="2" t="str">
        <f t="shared" si="8"/>
        <v>HERE</v>
      </c>
      <c r="AA112" s="2">
        <f>IF(Z112="HERE",Y112,AA111+Graph!$G$1*1000)</f>
        <v>38482481.20198065</v>
      </c>
      <c r="AB112" s="2">
        <f t="shared" si="21"/>
        <v>494927.31962785125</v>
      </c>
      <c r="AC112" s="2">
        <f t="shared" si="31"/>
        <v>2036152.75</v>
      </c>
      <c r="AD112" s="3">
        <f t="shared" si="10"/>
        <v>38482481.20198065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24648898.656376965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42</v>
      </c>
      <c r="C113" s="7"/>
      <c r="D113" s="2" t="e">
        <f t="shared" si="12"/>
        <v>#N/A</v>
      </c>
      <c r="E113" s="2" t="e">
        <f t="shared" si="22"/>
        <v>#N/A</v>
      </c>
      <c r="F113" s="2">
        <v>620759.6725089848</v>
      </c>
      <c r="G113" s="2">
        <f t="shared" si="35"/>
        <v>620759.6725089848</v>
      </c>
      <c r="H113" s="2">
        <f t="shared" si="32"/>
        <v>40197700.991596282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1079746.0000000005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630875.84633854032</v>
      </c>
      <c r="Q113" s="2">
        <f t="shared" si="36"/>
        <v>630875.84633854032</v>
      </c>
      <c r="R113" s="2">
        <f t="shared" si="33"/>
        <v>41149509.798319221</v>
      </c>
      <c r="S113" s="2">
        <f t="shared" si="17"/>
        <v>620759.6725089848</v>
      </c>
      <c r="T113" s="2">
        <f t="shared" si="18"/>
        <v>11061.857142857043</v>
      </c>
      <c r="U113" s="2">
        <f t="shared" si="19"/>
        <v>630875.84633854032</v>
      </c>
      <c r="V113" s="2">
        <f t="shared" si="34"/>
        <v>2167984.5</v>
      </c>
      <c r="W113" s="2">
        <f t="shared" si="20"/>
        <v>131831.75</v>
      </c>
      <c r="X113" s="2">
        <f t="shared" si="6"/>
        <v>499044.09633854032</v>
      </c>
      <c r="Y113" s="2">
        <f t="shared" si="30"/>
        <v>38981525.298319191</v>
      </c>
      <c r="Z113" s="2" t="str">
        <f t="shared" si="8"/>
        <v>HERE</v>
      </c>
      <c r="AA113" s="2">
        <f>IF(Z113="HERE",Y113,AA112+Graph!$G$1*1000)</f>
        <v>38981525.298319191</v>
      </c>
      <c r="AB113" s="2">
        <f t="shared" si="21"/>
        <v>499044.09633854032</v>
      </c>
      <c r="AC113" s="2">
        <f t="shared" si="31"/>
        <v>2167984.5</v>
      </c>
      <c r="AD113" s="3">
        <f t="shared" si="10"/>
        <v>38981525.298319191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25127513.814111777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43</v>
      </c>
      <c r="C114" s="7"/>
      <c r="D114" s="2" t="e">
        <f t="shared" si="12"/>
        <v>#N/A</v>
      </c>
      <c r="E114" s="2" t="e">
        <f t="shared" si="22"/>
        <v>#N/A</v>
      </c>
      <c r="F114" s="2">
        <v>624773.98871546984</v>
      </c>
      <c r="G114" s="2">
        <f t="shared" si="35"/>
        <v>624773.98871546984</v>
      </c>
      <c r="H114" s="2">
        <f t="shared" si="32"/>
        <v>40822474.980311751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1090807.8571428575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634992.62304922938</v>
      </c>
      <c r="Q114" s="2">
        <f t="shared" si="36"/>
        <v>634992.62304922938</v>
      </c>
      <c r="R114" s="2">
        <f t="shared" si="33"/>
        <v>41784502.42136845</v>
      </c>
      <c r="S114" s="2">
        <f t="shared" si="17"/>
        <v>624773.98871546984</v>
      </c>
      <c r="T114" s="2">
        <f t="shared" si="18"/>
        <v>11061.857142857043</v>
      </c>
      <c r="U114" s="2">
        <f t="shared" si="19"/>
        <v>634992.62304922938</v>
      </c>
      <c r="V114" s="2">
        <f t="shared" si="34"/>
        <v>2299816.25</v>
      </c>
      <c r="W114" s="2">
        <f t="shared" si="20"/>
        <v>131831.75</v>
      </c>
      <c r="X114" s="2">
        <f t="shared" si="6"/>
        <v>503160.87304922938</v>
      </c>
      <c r="Y114" s="2">
        <f t="shared" si="30"/>
        <v>39484686.17136842</v>
      </c>
      <c r="Z114" s="2" t="str">
        <f t="shared" si="8"/>
        <v>HERE</v>
      </c>
      <c r="AA114" s="2">
        <f>IF(Z114="HERE",Y114,AA113+Graph!$G$1*1000)</f>
        <v>39484686.17136842</v>
      </c>
      <c r="AB114" s="2">
        <f t="shared" si="21"/>
        <v>503160.87304922938</v>
      </c>
      <c r="AC114" s="2">
        <f t="shared" si="31"/>
        <v>2299816.25</v>
      </c>
      <c r="AD114" s="3">
        <f t="shared" si="10"/>
        <v>39484686.17136842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25609834.070886206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44</v>
      </c>
      <c r="C115" s="7"/>
      <c r="D115" s="2" t="e">
        <f t="shared" si="12"/>
        <v>#N/A</v>
      </c>
      <c r="E115" s="2" t="e">
        <f t="shared" si="22"/>
        <v>#N/A</v>
      </c>
      <c r="F115" s="2">
        <v>628788.30492195487</v>
      </c>
      <c r="G115" s="2">
        <f t="shared" si="35"/>
        <v>628788.30492195487</v>
      </c>
      <c r="H115" s="2">
        <f t="shared" si="32"/>
        <v>41451263.285233706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1101869.7142857146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639109.39975988865</v>
      </c>
      <c r="Q115" s="2">
        <f t="shared" si="36"/>
        <v>639109.39975988865</v>
      </c>
      <c r="R115" s="2">
        <f t="shared" si="33"/>
        <v>42423611.821128339</v>
      </c>
      <c r="S115" s="2">
        <f t="shared" si="17"/>
        <v>628788.30492195487</v>
      </c>
      <c r="T115" s="2">
        <f t="shared" si="18"/>
        <v>11061.857142857043</v>
      </c>
      <c r="U115" s="2">
        <f t="shared" si="19"/>
        <v>639109.39975988865</v>
      </c>
      <c r="V115" s="2">
        <f t="shared" si="34"/>
        <v>2431648</v>
      </c>
      <c r="W115" s="2">
        <f t="shared" si="20"/>
        <v>131831.75</v>
      </c>
      <c r="X115" s="2">
        <f t="shared" si="6"/>
        <v>507277.64975988865</v>
      </c>
      <c r="Y115" s="2">
        <f t="shared" si="30"/>
        <v>39991963.821128309</v>
      </c>
      <c r="Z115" s="2" t="str">
        <f t="shared" si="8"/>
        <v>HERE</v>
      </c>
      <c r="AA115" s="2">
        <f>IF(Z115="HERE",Y115,AA114+Graph!$G$1*1000)</f>
        <v>39991963.821128309</v>
      </c>
      <c r="AB115" s="2">
        <f t="shared" si="21"/>
        <v>507277.64975988865</v>
      </c>
      <c r="AC115" s="2">
        <f t="shared" si="31"/>
        <v>2431648</v>
      </c>
      <c r="AD115" s="3">
        <f t="shared" si="10"/>
        <v>39991963.821128309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26095859.42670026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45</v>
      </c>
      <c r="C116" s="7"/>
      <c r="D116" s="2" t="e">
        <f t="shared" si="12"/>
        <v>#N/A</v>
      </c>
      <c r="E116" s="2" t="e">
        <f t="shared" si="22"/>
        <v>#N/A</v>
      </c>
      <c r="F116" s="2">
        <v>632802.6211284399</v>
      </c>
      <c r="G116" s="2">
        <f t="shared" si="35"/>
        <v>632802.6211284399</v>
      </c>
      <c r="H116" s="2">
        <f t="shared" si="32"/>
        <v>42084065.906362146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1112931.5714285716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643226.17647057772</v>
      </c>
      <c r="Q116" s="2">
        <f t="shared" si="36"/>
        <v>643226.17647057772</v>
      </c>
      <c r="R116" s="2">
        <f t="shared" si="33"/>
        <v>43066837.997598916</v>
      </c>
      <c r="S116" s="2">
        <f t="shared" si="17"/>
        <v>632802.6211284399</v>
      </c>
      <c r="T116" s="2">
        <f t="shared" si="18"/>
        <v>11061.857142857043</v>
      </c>
      <c r="U116" s="2">
        <f t="shared" si="19"/>
        <v>643226.17647057772</v>
      </c>
      <c r="V116" s="2">
        <f t="shared" si="34"/>
        <v>2639309</v>
      </c>
      <c r="W116" s="2">
        <f t="shared" si="20"/>
        <v>207661</v>
      </c>
      <c r="X116" s="2">
        <f t="shared" si="6"/>
        <v>435565.17647057772</v>
      </c>
      <c r="Y116" s="2">
        <f t="shared" si="30"/>
        <v>40427528.997598886</v>
      </c>
      <c r="Z116" s="2" t="str">
        <f t="shared" si="8"/>
        <v>HERE</v>
      </c>
      <c r="AA116" s="2">
        <f>IF(Z116="HERE",Y116,AA115+Graph!$G$1*1000)</f>
        <v>40427528.997598886</v>
      </c>
      <c r="AB116" s="2">
        <f t="shared" si="21"/>
        <v>435565.17647057772</v>
      </c>
      <c r="AC116" s="2">
        <f t="shared" si="31"/>
        <v>2639309</v>
      </c>
      <c r="AD116" s="3">
        <f t="shared" si="10"/>
        <v>40427528.997598886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26585589.881553933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46</v>
      </c>
      <c r="C117" s="7"/>
      <c r="D117" s="2" t="e">
        <f t="shared" si="12"/>
        <v>#N/A</v>
      </c>
      <c r="E117" s="2" t="e">
        <f t="shared" si="22"/>
        <v>#N/A</v>
      </c>
      <c r="F117" s="2">
        <v>636816.93733492494</v>
      </c>
      <c r="G117" s="2">
        <f t="shared" si="35"/>
        <v>636816.93733492494</v>
      </c>
      <c r="H117" s="2">
        <f t="shared" si="32"/>
        <v>42720882.843697071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1123993.4285714286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647342.95318126678</v>
      </c>
      <c r="Q117" s="2">
        <f t="shared" si="36"/>
        <v>647342.95318126678</v>
      </c>
      <c r="R117" s="2">
        <f t="shared" si="33"/>
        <v>43714180.950780183</v>
      </c>
      <c r="S117" s="2">
        <f t="shared" si="17"/>
        <v>636816.93733492494</v>
      </c>
      <c r="T117" s="2">
        <f t="shared" si="18"/>
        <v>11061.857142857043</v>
      </c>
      <c r="U117" s="2">
        <f t="shared" si="19"/>
        <v>647342.95318126678</v>
      </c>
      <c r="V117" s="2">
        <f t="shared" si="34"/>
        <v>2918252</v>
      </c>
      <c r="W117" s="2">
        <f t="shared" si="20"/>
        <v>278943</v>
      </c>
      <c r="X117" s="2">
        <f t="shared" si="6"/>
        <v>368399.95318126678</v>
      </c>
      <c r="Y117" s="2">
        <f t="shared" si="30"/>
        <v>40795928.950780153</v>
      </c>
      <c r="Z117" s="2" t="str">
        <f t="shared" si="8"/>
        <v>HERE</v>
      </c>
      <c r="AA117" s="2">
        <f>IF(Z117="HERE",Y117,AA116+Graph!$G$1*1000)</f>
        <v>40795928.950780153</v>
      </c>
      <c r="AB117" s="2">
        <f t="shared" si="21"/>
        <v>368399.95318126678</v>
      </c>
      <c r="AC117" s="2">
        <f t="shared" si="31"/>
        <v>2918252</v>
      </c>
      <c r="AD117" s="3">
        <f t="shared" si="10"/>
        <v>40795928.950780153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27079025.435447201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47</v>
      </c>
      <c r="C118" s="7"/>
      <c r="D118" s="2" t="e">
        <f t="shared" si="12"/>
        <v>#N/A</v>
      </c>
      <c r="E118" s="2" t="e">
        <f t="shared" si="22"/>
        <v>#N/A</v>
      </c>
      <c r="F118" s="2">
        <v>640831.25354140997</v>
      </c>
      <c r="G118" s="2">
        <f t="shared" si="35"/>
        <v>640831.25354140997</v>
      </c>
      <c r="H118" s="2">
        <f t="shared" si="32"/>
        <v>43361714.097238481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1135055.2857142857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651459.72989195585</v>
      </c>
      <c r="Q118" s="2">
        <f t="shared" si="36"/>
        <v>651459.72989195585</v>
      </c>
      <c r="R118" s="2">
        <f t="shared" si="33"/>
        <v>44365640.680672139</v>
      </c>
      <c r="S118" s="2">
        <f t="shared" si="17"/>
        <v>640831.25354140997</v>
      </c>
      <c r="T118" s="2">
        <f t="shared" si="18"/>
        <v>11061.857142857043</v>
      </c>
      <c r="U118" s="2">
        <f t="shared" si="19"/>
        <v>651459.72989195585</v>
      </c>
      <c r="V118" s="2">
        <f t="shared" si="34"/>
        <v>3234946</v>
      </c>
      <c r="W118" s="2">
        <f t="shared" si="20"/>
        <v>316694</v>
      </c>
      <c r="X118" s="2">
        <f t="shared" si="6"/>
        <v>334765.72989195585</v>
      </c>
      <c r="Y118" s="2">
        <f t="shared" si="30"/>
        <v>41130694.680672109</v>
      </c>
      <c r="Z118" s="2" t="str">
        <f t="shared" si="8"/>
        <v>HERE</v>
      </c>
      <c r="AA118" s="2">
        <f>IF(Z118="HERE",Y118,AA117+Graph!$G$1*1000)</f>
        <v>41130694.680672109</v>
      </c>
      <c r="AB118" s="2">
        <f t="shared" si="21"/>
        <v>334765.72989195585</v>
      </c>
      <c r="AC118" s="2">
        <f t="shared" si="31"/>
        <v>3234946</v>
      </c>
      <c r="AD118" s="3">
        <f t="shared" si="10"/>
        <v>41130694.680672109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27576166.088380083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48</v>
      </c>
      <c r="C119" s="7"/>
      <c r="D119" s="2" t="e">
        <f t="shared" si="12"/>
        <v>#N/A</v>
      </c>
      <c r="E119" s="2" t="e">
        <f t="shared" si="22"/>
        <v>#N/A</v>
      </c>
      <c r="F119" s="2">
        <v>644845.569747895</v>
      </c>
      <c r="G119" s="2">
        <f t="shared" si="35"/>
        <v>644845.569747895</v>
      </c>
      <c r="H119" s="2">
        <f t="shared" si="32"/>
        <v>44006559.666986376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1146117.1428571427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655576.50660264492</v>
      </c>
      <c r="Q119" s="2">
        <f t="shared" si="36"/>
        <v>655576.50660264492</v>
      </c>
      <c r="R119" s="2">
        <f t="shared" si="33"/>
        <v>45021217.187274784</v>
      </c>
      <c r="S119" s="2">
        <f t="shared" si="17"/>
        <v>644845.569747895</v>
      </c>
      <c r="T119" s="2">
        <f t="shared" si="18"/>
        <v>11061.857142857043</v>
      </c>
      <c r="U119" s="2">
        <f t="shared" si="19"/>
        <v>655576.50660264492</v>
      </c>
      <c r="V119" s="2">
        <f t="shared" si="34"/>
        <v>3559179</v>
      </c>
      <c r="W119" s="2">
        <f t="shared" si="20"/>
        <v>324233</v>
      </c>
      <c r="X119" s="2">
        <f t="shared" si="6"/>
        <v>331343.50660264492</v>
      </c>
      <c r="Y119" s="2">
        <f t="shared" si="30"/>
        <v>41462038.187274754</v>
      </c>
      <c r="Z119" s="2" t="str">
        <f t="shared" si="8"/>
        <v>HERE</v>
      </c>
      <c r="AA119" s="2">
        <f>IF(Z119="HERE",Y119,AA118+Graph!$G$1*1000)</f>
        <v>41462038.187274754</v>
      </c>
      <c r="AB119" s="2">
        <f t="shared" si="21"/>
        <v>331343.50660264492</v>
      </c>
      <c r="AC119" s="2">
        <f t="shared" si="31"/>
        <v>3559179</v>
      </c>
      <c r="AD119" s="3">
        <f t="shared" si="10"/>
        <v>41462038.187274754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28077011.840352591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49</v>
      </c>
      <c r="C120" s="7"/>
      <c r="D120" s="2" t="e">
        <f t="shared" si="12"/>
        <v>#N/A</v>
      </c>
      <c r="E120" s="2" t="e">
        <f t="shared" si="22"/>
        <v>#N/A</v>
      </c>
      <c r="F120" s="2">
        <v>648859.88595438004</v>
      </c>
      <c r="G120" s="2">
        <f t="shared" si="35"/>
        <v>648859.88595438004</v>
      </c>
      <c r="H120" s="2">
        <f t="shared" si="32"/>
        <v>44655419.552940756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1157178.9999999998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659693.28331333399</v>
      </c>
      <c r="Q120" s="2">
        <f t="shared" si="36"/>
        <v>659693.28331333399</v>
      </c>
      <c r="R120" s="2">
        <f t="shared" si="33"/>
        <v>45680910.470588118</v>
      </c>
      <c r="S120" s="2">
        <f t="shared" si="17"/>
        <v>648859.88595438004</v>
      </c>
      <c r="T120" s="2">
        <f t="shared" si="18"/>
        <v>11061.857142857043</v>
      </c>
      <c r="U120" s="2">
        <f t="shared" si="19"/>
        <v>659693.28331333399</v>
      </c>
      <c r="V120" s="2">
        <f t="shared" si="34"/>
        <v>3837094</v>
      </c>
      <c r="W120" s="2">
        <f t="shared" si="20"/>
        <v>277915</v>
      </c>
      <c r="X120" s="2">
        <f t="shared" si="6"/>
        <v>381778.28331333399</v>
      </c>
      <c r="Y120" s="2">
        <f t="shared" si="30"/>
        <v>41843816.470588088</v>
      </c>
      <c r="Z120" s="2" t="str">
        <f t="shared" si="8"/>
        <v>HERE</v>
      </c>
      <c r="AA120" s="2">
        <f>IF(Z120="HERE",Y120,AA119+Graph!$G$1*1000)</f>
        <v>41843816.470588088</v>
      </c>
      <c r="AB120" s="2">
        <f t="shared" si="21"/>
        <v>381778.28331333399</v>
      </c>
      <c r="AC120" s="2">
        <f t="shared" si="31"/>
        <v>3837094</v>
      </c>
      <c r="AD120" s="3">
        <f t="shared" si="10"/>
        <v>41843816.470588088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28581562.691364717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50</v>
      </c>
      <c r="C121" s="7"/>
      <c r="D121" s="2" t="e">
        <f t="shared" si="12"/>
        <v>#N/A</v>
      </c>
      <c r="E121" s="2" t="e">
        <f t="shared" si="22"/>
        <v>#N/A</v>
      </c>
      <c r="F121" s="2">
        <v>652874.20216086507</v>
      </c>
      <c r="G121" s="2">
        <f t="shared" si="35"/>
        <v>652874.20216086507</v>
      </c>
      <c r="H121" s="2">
        <f t="shared" si="32"/>
        <v>45308293.755101621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1168240.8571428568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663810.06002399325</v>
      </c>
      <c r="Q121" s="2">
        <f t="shared" si="36"/>
        <v>663810.06002399325</v>
      </c>
      <c r="R121" s="2">
        <f t="shared" si="33"/>
        <v>46344720.530612111</v>
      </c>
      <c r="S121" s="2">
        <f t="shared" si="17"/>
        <v>652874.20216086507</v>
      </c>
      <c r="T121" s="2">
        <f t="shared" si="18"/>
        <v>11061.857142857043</v>
      </c>
      <c r="U121" s="2">
        <f t="shared" si="19"/>
        <v>663810.06002399325</v>
      </c>
      <c r="V121" s="2">
        <f t="shared" si="34"/>
        <v>4062501</v>
      </c>
      <c r="W121" s="2">
        <f t="shared" si="20"/>
        <v>225407</v>
      </c>
      <c r="X121" s="2">
        <f t="shared" si="6"/>
        <v>438403.06002399325</v>
      </c>
      <c r="Y121" s="2">
        <f t="shared" si="30"/>
        <v>42282219.530612081</v>
      </c>
      <c r="Z121" s="2" t="str">
        <f t="shared" si="8"/>
        <v>HERE</v>
      </c>
      <c r="AA121" s="2">
        <f>IF(Z121="HERE",Y121,AA120+Graph!$G$1*1000)</f>
        <v>42282219.530612081</v>
      </c>
      <c r="AB121" s="2">
        <f t="shared" si="21"/>
        <v>438403.06002399325</v>
      </c>
      <c r="AC121" s="2">
        <f t="shared" si="31"/>
        <v>4062501</v>
      </c>
      <c r="AD121" s="3">
        <f t="shared" si="10"/>
        <v>42282219.530612081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29089818.64141646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51</v>
      </c>
      <c r="C122" s="7"/>
      <c r="D122" s="2" t="e">
        <f t="shared" si="12"/>
        <v>#N/A</v>
      </c>
      <c r="E122" s="2" t="e">
        <f t="shared" si="22"/>
        <v>#N/A</v>
      </c>
      <c r="F122" s="2">
        <v>656888.5183673501</v>
      </c>
      <c r="G122" s="2">
        <f t="shared" si="35"/>
        <v>656888.5183673501</v>
      </c>
      <c r="H122" s="2">
        <f t="shared" si="32"/>
        <v>45965182.273468971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1179302.7142857139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667926.83673468232</v>
      </c>
      <c r="Q122" s="2">
        <f t="shared" si="36"/>
        <v>667926.83673468232</v>
      </c>
      <c r="R122" s="2">
        <f t="shared" si="33"/>
        <v>47012647.367346793</v>
      </c>
      <c r="S122" s="2">
        <f t="shared" si="17"/>
        <v>656888.5183673501</v>
      </c>
      <c r="T122" s="2">
        <f t="shared" si="18"/>
        <v>11061.857142857043</v>
      </c>
      <c r="U122" s="2">
        <f t="shared" si="19"/>
        <v>667926.83673468232</v>
      </c>
      <c r="V122" s="2">
        <f t="shared" si="34"/>
        <v>4266577</v>
      </c>
      <c r="W122" s="2">
        <f t="shared" si="20"/>
        <v>204076</v>
      </c>
      <c r="X122" s="2">
        <f t="shared" si="6"/>
        <v>463850.83673468232</v>
      </c>
      <c r="Y122" s="2">
        <f t="shared" si="30"/>
        <v>42746070.367346764</v>
      </c>
      <c r="Z122" s="2" t="str">
        <f t="shared" si="8"/>
        <v>HERE</v>
      </c>
      <c r="AA122" s="2">
        <f>IF(Z122="HERE",Y122,AA121+Graph!$G$1*1000)</f>
        <v>42746070.367346764</v>
      </c>
      <c r="AB122" s="2">
        <f t="shared" si="21"/>
        <v>463850.83673468232</v>
      </c>
      <c r="AC122" s="2">
        <f t="shared" si="31"/>
        <v>4266577</v>
      </c>
      <c r="AD122" s="3">
        <f t="shared" si="10"/>
        <v>42746070.367346764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29567723.657502905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52</v>
      </c>
      <c r="C123" s="7"/>
      <c r="D123" s="2" t="e">
        <f t="shared" si="12"/>
        <v>#N/A</v>
      </c>
      <c r="E123" s="2" t="e">
        <f t="shared" si="22"/>
        <v>#N/A</v>
      </c>
      <c r="F123" s="2">
        <v>660902.83457383513</v>
      </c>
      <c r="G123" s="2">
        <f t="shared" si="35"/>
        <v>660902.83457383513</v>
      </c>
      <c r="H123" s="2">
        <f t="shared" si="32"/>
        <v>46626085.108042806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1190364.5714285709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672043.61344537139</v>
      </c>
      <c r="Q123" s="2">
        <f t="shared" si="36"/>
        <v>672043.61344537139</v>
      </c>
      <c r="R123" s="2">
        <f t="shared" si="33"/>
        <v>47684690.980792165</v>
      </c>
      <c r="S123" s="2">
        <f t="shared" si="17"/>
        <v>660902.83457383513</v>
      </c>
      <c r="T123" s="2">
        <f t="shared" si="18"/>
        <v>11061.857142857043</v>
      </c>
      <c r="U123" s="2">
        <f t="shared" si="19"/>
        <v>672043.61344537139</v>
      </c>
      <c r="V123" s="2">
        <f t="shared" si="34"/>
        <v>4609740</v>
      </c>
      <c r="W123" s="2">
        <f t="shared" si="20"/>
        <v>343163</v>
      </c>
      <c r="X123" s="2">
        <f t="shared" si="6"/>
        <v>328880.61344537139</v>
      </c>
      <c r="Y123" s="2">
        <f t="shared" si="30"/>
        <v>43074950.980792135</v>
      </c>
      <c r="Z123" s="2" t="str">
        <f t="shared" si="8"/>
        <v>HERE</v>
      </c>
      <c r="AA123" s="2">
        <f>IF(Z123="HERE",Y123,AA122+Graph!$G$1*1000)</f>
        <v>43074950.980792135</v>
      </c>
      <c r="AB123" s="2">
        <f t="shared" si="21"/>
        <v>328880.61344537139</v>
      </c>
      <c r="AC123" s="2">
        <f t="shared" si="31"/>
        <v>4609740</v>
      </c>
      <c r="AD123" s="3">
        <f t="shared" si="10"/>
        <v>43074950.980792135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30049333.772628967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53</v>
      </c>
      <c r="C124" s="7"/>
      <c r="D124" s="2" t="e">
        <f t="shared" si="12"/>
        <v>#N/A</v>
      </c>
      <c r="E124" s="2" t="e">
        <f t="shared" si="22"/>
        <v>#N/A</v>
      </c>
      <c r="F124" s="2">
        <v>664917.15078029037</v>
      </c>
      <c r="G124" s="2">
        <f t="shared" si="35"/>
        <v>664917.15078029037</v>
      </c>
      <c r="H124" s="2">
        <f t="shared" si="32"/>
        <v>47291002.258823097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1201426.4285714279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676160.39015606046</v>
      </c>
      <c r="Q124" s="2">
        <f t="shared" si="36"/>
        <v>676160.39015606046</v>
      </c>
      <c r="R124" s="2">
        <f t="shared" si="33"/>
        <v>48360851.370948225</v>
      </c>
      <c r="S124" s="2">
        <f t="shared" si="17"/>
        <v>664917.15078029037</v>
      </c>
      <c r="T124" s="2">
        <f t="shared" si="18"/>
        <v>11061.857142857043</v>
      </c>
      <c r="U124" s="2">
        <f t="shared" si="19"/>
        <v>676160.39015606046</v>
      </c>
      <c r="V124" s="2">
        <f t="shared" si="34"/>
        <v>4973248</v>
      </c>
      <c r="W124" s="2">
        <f t="shared" si="20"/>
        <v>363508</v>
      </c>
      <c r="X124" s="2">
        <f t="shared" si="6"/>
        <v>312652.39015606046</v>
      </c>
      <c r="Y124" s="2">
        <f t="shared" si="30"/>
        <v>43387603.370948195</v>
      </c>
      <c r="Z124" s="2" t="str">
        <f t="shared" si="8"/>
        <v>HERE</v>
      </c>
      <c r="AA124" s="2">
        <f>IF(Z124="HERE",Y124,AA123+Graph!$G$1*1000)</f>
        <v>43387603.370948195</v>
      </c>
      <c r="AB124" s="2">
        <f t="shared" si="21"/>
        <v>312652.39015606046</v>
      </c>
      <c r="AC124" s="2">
        <f t="shared" si="31"/>
        <v>4973248</v>
      </c>
      <c r="AD124" s="3">
        <f t="shared" si="10"/>
        <v>43387603.370948195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30534648.986794621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54</v>
      </c>
      <c r="C125" s="7"/>
      <c r="D125" s="2" t="e">
        <f t="shared" si="12"/>
        <v>#N/A</v>
      </c>
      <c r="E125" s="2" t="e">
        <f t="shared" si="22"/>
        <v>#N/A</v>
      </c>
      <c r="F125" s="2">
        <v>668931.4669867754</v>
      </c>
      <c r="G125" s="2">
        <f t="shared" si="35"/>
        <v>668931.4669867754</v>
      </c>
      <c r="H125" s="2">
        <f t="shared" si="32"/>
        <v>47959933.725809872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1212488.285714285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680277.16686674953</v>
      </c>
      <c r="Q125" s="2">
        <f t="shared" si="36"/>
        <v>680277.16686674953</v>
      </c>
      <c r="R125" s="2">
        <f t="shared" si="33"/>
        <v>49041128.537814975</v>
      </c>
      <c r="S125" s="2">
        <f t="shared" si="17"/>
        <v>668931.4669867754</v>
      </c>
      <c r="T125" s="2">
        <f t="shared" si="18"/>
        <v>11061.857142857043</v>
      </c>
      <c r="U125" s="2">
        <f t="shared" si="19"/>
        <v>680277.16686674953</v>
      </c>
      <c r="V125" s="2">
        <f t="shared" si="34"/>
        <v>5383103</v>
      </c>
      <c r="W125" s="2">
        <f t="shared" si="20"/>
        <v>409855</v>
      </c>
      <c r="X125" s="2">
        <f t="shared" si="6"/>
        <v>270422.16686674953</v>
      </c>
      <c r="Y125" s="2">
        <f t="shared" si="30"/>
        <v>43658025.537814945</v>
      </c>
      <c r="Z125" s="2" t="str">
        <f t="shared" si="8"/>
        <v>HERE</v>
      </c>
      <c r="AA125" s="2">
        <f>IF(Z125="HERE",Y125,AA124+Graph!$G$1*1000)</f>
        <v>43658025.537814945</v>
      </c>
      <c r="AB125" s="2">
        <f t="shared" si="21"/>
        <v>270422.16686674953</v>
      </c>
      <c r="AC125" s="2">
        <f t="shared" si="31"/>
        <v>5383103</v>
      </c>
      <c r="AD125" s="3">
        <f t="shared" si="10"/>
        <v>43658025.537814945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31023669.299999893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55</v>
      </c>
      <c r="C126" s="7"/>
      <c r="D126" s="2" t="e">
        <f t="shared" si="12"/>
        <v>#N/A</v>
      </c>
      <c r="E126" s="2" t="e">
        <f t="shared" si="22"/>
        <v>#N/A</v>
      </c>
      <c r="F126" s="2">
        <v>672945.78319326043</v>
      </c>
      <c r="G126" s="2">
        <f t="shared" si="35"/>
        <v>672945.78319326043</v>
      </c>
      <c r="H126" s="2">
        <f t="shared" si="32"/>
        <v>48632879.509003133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1223550.142857142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684393.94357743859</v>
      </c>
      <c r="Q126" s="2">
        <f t="shared" si="36"/>
        <v>684393.94357743859</v>
      </c>
      <c r="R126" s="2">
        <f t="shared" si="33"/>
        <v>49725522.481392413</v>
      </c>
      <c r="S126" s="2">
        <f t="shared" si="17"/>
        <v>672945.78319326043</v>
      </c>
      <c r="T126" s="2">
        <f t="shared" si="18"/>
        <v>11061.857142857043</v>
      </c>
      <c r="U126" s="2">
        <f t="shared" si="19"/>
        <v>684393.94357743859</v>
      </c>
      <c r="V126" s="2">
        <f t="shared" si="34"/>
        <v>5861351</v>
      </c>
      <c r="W126" s="2">
        <f t="shared" si="20"/>
        <v>478248</v>
      </c>
      <c r="X126" s="2">
        <f t="shared" si="6"/>
        <v>206145.94357743859</v>
      </c>
      <c r="Y126" s="2">
        <f t="shared" si="30"/>
        <v>43864171.481392384</v>
      </c>
      <c r="Z126" s="2" t="str">
        <f t="shared" si="8"/>
        <v>HERE</v>
      </c>
      <c r="AA126" s="2">
        <f>IF(Z126="HERE",Y126,AA125+Graph!$G$1*1000)</f>
        <v>43864171.481392384</v>
      </c>
      <c r="AB126" s="2">
        <f t="shared" si="21"/>
        <v>206145.94357743859</v>
      </c>
      <c r="AC126" s="2">
        <f t="shared" si="31"/>
        <v>5861351</v>
      </c>
      <c r="AD126" s="3">
        <f t="shared" si="10"/>
        <v>43864171.481392384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31516394.712244786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56</v>
      </c>
      <c r="C127" s="7"/>
      <c r="D127" s="2" t="e">
        <f t="shared" si="12"/>
        <v>#N/A</v>
      </c>
      <c r="E127" s="2" t="e">
        <f t="shared" si="22"/>
        <v>#N/A</v>
      </c>
      <c r="F127" s="2">
        <v>676960.09939974546</v>
      </c>
      <c r="G127" s="2">
        <f t="shared" si="35"/>
        <v>676960.09939974546</v>
      </c>
      <c r="H127" s="2">
        <f t="shared" si="32"/>
        <v>49309839.608402878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1234611.9999999991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688510.72028812766</v>
      </c>
      <c r="Q127" s="2">
        <f t="shared" si="36"/>
        <v>688510.72028812766</v>
      </c>
      <c r="R127" s="2">
        <f t="shared" si="33"/>
        <v>50414033.201680541</v>
      </c>
      <c r="S127" s="2">
        <f t="shared" si="17"/>
        <v>676960.09939974546</v>
      </c>
      <c r="T127" s="2">
        <f t="shared" si="18"/>
        <v>11061.857142857043</v>
      </c>
      <c r="U127" s="2">
        <f t="shared" si="19"/>
        <v>688510.72028812766</v>
      </c>
      <c r="V127" s="2">
        <f t="shared" si="34"/>
        <v>6353321</v>
      </c>
      <c r="W127" s="2">
        <f t="shared" si="20"/>
        <v>491970</v>
      </c>
      <c r="X127" s="2">
        <f t="shared" si="6"/>
        <v>196540.72028812766</v>
      </c>
      <c r="Y127" s="2">
        <f t="shared" si="30"/>
        <v>44060712.201680511</v>
      </c>
      <c r="Z127" s="2" t="str">
        <f t="shared" si="8"/>
        <v>HERE</v>
      </c>
      <c r="AA127" s="2">
        <f>IF(Z127="HERE",Y127,AA126+Graph!$G$1*1000)</f>
        <v>44060712.201680511</v>
      </c>
      <c r="AB127" s="2">
        <f t="shared" si="21"/>
        <v>196540.72028812766</v>
      </c>
      <c r="AC127" s="2">
        <f t="shared" si="31"/>
        <v>6353321</v>
      </c>
      <c r="AD127" s="3">
        <f t="shared" si="10"/>
        <v>44060712.201680511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32012825.223529298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57</v>
      </c>
      <c r="C128" s="7"/>
      <c r="D128" s="2" t="e">
        <f t="shared" si="12"/>
        <v>#N/A</v>
      </c>
      <c r="E128" s="2" t="e">
        <f t="shared" si="22"/>
        <v>#N/A</v>
      </c>
      <c r="F128" s="2">
        <v>680974.4156062305</v>
      </c>
      <c r="G128" s="2">
        <f t="shared" si="35"/>
        <v>680974.4156062305</v>
      </c>
      <c r="H128" s="2">
        <f t="shared" si="32"/>
        <v>49990814.024009109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1245673.8571428561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692627.49699878693</v>
      </c>
      <c r="Q128" s="2">
        <f t="shared" si="36"/>
        <v>692627.49699878693</v>
      </c>
      <c r="R128" s="2">
        <f t="shared" si="33"/>
        <v>51106660.698679328</v>
      </c>
      <c r="S128" s="2">
        <f t="shared" si="17"/>
        <v>680974.4156062305</v>
      </c>
      <c r="T128" s="2">
        <f t="shared" si="18"/>
        <v>11061.857142857043</v>
      </c>
      <c r="U128" s="2">
        <f t="shared" si="19"/>
        <v>692627.49699878693</v>
      </c>
      <c r="V128" s="2">
        <f t="shared" si="34"/>
        <v>6573570</v>
      </c>
      <c r="W128" s="2">
        <f t="shared" si="20"/>
        <v>220249</v>
      </c>
      <c r="X128" s="2">
        <f t="shared" si="6"/>
        <v>472378.49699878693</v>
      </c>
      <c r="Y128" s="2">
        <f t="shared" si="30"/>
        <v>44533090.698679298</v>
      </c>
      <c r="Z128" s="2" t="str">
        <f t="shared" si="8"/>
        <v>HERE</v>
      </c>
      <c r="AA128" s="2">
        <f>IF(Z128="HERE",Y128,AA127+Graph!$G$1*1000)</f>
        <v>44533090.698679298</v>
      </c>
      <c r="AB128" s="2">
        <f t="shared" si="21"/>
        <v>472378.49699878693</v>
      </c>
      <c r="AC128" s="2">
        <f t="shared" si="31"/>
        <v>6573570</v>
      </c>
      <c r="AD128" s="3">
        <f t="shared" si="10"/>
        <v>44533090.698679298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32512960.833853431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58</v>
      </c>
      <c r="C129" s="7"/>
      <c r="D129" s="2" t="e">
        <f t="shared" si="12"/>
        <v>#N/A</v>
      </c>
      <c r="E129" s="2" t="e">
        <f t="shared" si="22"/>
        <v>#N/A</v>
      </c>
      <c r="F129" s="2">
        <v>684988.73181271553</v>
      </c>
      <c r="G129" s="2">
        <f t="shared" si="35"/>
        <v>684988.73181271553</v>
      </c>
      <c r="H129" s="2">
        <f t="shared" si="32"/>
        <v>50675802.755821824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1256735.7142857132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696744.27370947599</v>
      </c>
      <c r="Q129" s="2">
        <f t="shared" si="36"/>
        <v>696744.27370947599</v>
      </c>
      <c r="R129" s="2">
        <f t="shared" si="33"/>
        <v>51803404.972388804</v>
      </c>
      <c r="S129" s="2">
        <f t="shared" si="17"/>
        <v>684988.73181271553</v>
      </c>
      <c r="T129" s="2">
        <f t="shared" si="18"/>
        <v>11061.857142857043</v>
      </c>
      <c r="U129" s="2">
        <f t="shared" si="19"/>
        <v>696744.27370947599</v>
      </c>
      <c r="V129" s="2">
        <f t="shared" si="34"/>
        <v>6853372</v>
      </c>
      <c r="W129" s="2">
        <f t="shared" si="20"/>
        <v>279802</v>
      </c>
      <c r="X129" s="2">
        <f t="shared" si="6"/>
        <v>416942.27370947599</v>
      </c>
      <c r="Y129" s="2">
        <f t="shared" si="30"/>
        <v>44950032.972388774</v>
      </c>
      <c r="Z129" s="2" t="str">
        <f t="shared" si="8"/>
        <v>HERE</v>
      </c>
      <c r="AA129" s="2">
        <f>IF(Z129="HERE",Y129,AA128+Graph!$G$1*1000)</f>
        <v>44950032.972388774</v>
      </c>
      <c r="AB129" s="2">
        <f t="shared" si="21"/>
        <v>416942.27370947599</v>
      </c>
      <c r="AC129" s="2">
        <f t="shared" si="31"/>
        <v>6853372</v>
      </c>
      <c r="AD129" s="3">
        <f t="shared" si="10"/>
        <v>44950032.972388774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32950166.612860043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59</v>
      </c>
      <c r="C130" s="7"/>
      <c r="D130" s="2" t="e">
        <f t="shared" si="12"/>
        <v>#N/A</v>
      </c>
      <c r="E130" s="2" t="e">
        <f t="shared" si="22"/>
        <v>#N/A</v>
      </c>
      <c r="F130" s="2">
        <v>689003.04801920056</v>
      </c>
      <c r="G130" s="2">
        <f t="shared" si="35"/>
        <v>689003.04801920056</v>
      </c>
      <c r="H130" s="2">
        <f t="shared" si="32"/>
        <v>51364805.803841025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1267797.5714285702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700861.05042016506</v>
      </c>
      <c r="Q130" s="2">
        <f t="shared" si="36"/>
        <v>700861.05042016506</v>
      </c>
      <c r="R130" s="2">
        <f t="shared" si="33"/>
        <v>52504266.022808969</v>
      </c>
      <c r="S130" s="2">
        <f t="shared" si="17"/>
        <v>689003.04801920056</v>
      </c>
      <c r="T130" s="2">
        <f t="shared" si="18"/>
        <v>11061.857142857043</v>
      </c>
      <c r="U130" s="2">
        <f t="shared" si="19"/>
        <v>700861.05042016506</v>
      </c>
      <c r="V130" s="2">
        <f t="shared" si="34"/>
        <v>7164387</v>
      </c>
      <c r="W130" s="2">
        <f t="shared" si="20"/>
        <v>311015</v>
      </c>
      <c r="X130" s="2">
        <f t="shared" si="6"/>
        <v>389846.05042016506</v>
      </c>
      <c r="Y130" s="2">
        <f t="shared" si="30"/>
        <v>45339879.022808939</v>
      </c>
      <c r="Z130" s="2" t="str">
        <f t="shared" si="8"/>
        <v>HERE</v>
      </c>
      <c r="AA130" s="2">
        <f>IF(Z130="HERE",Y130,AA129+Graph!$G$1*1000)</f>
        <v>45339879.022808939</v>
      </c>
      <c r="AB130" s="2">
        <f t="shared" si="21"/>
        <v>389846.05042016506</v>
      </c>
      <c r="AC130" s="2">
        <f t="shared" si="31"/>
        <v>7164387</v>
      </c>
      <c r="AD130" s="3">
        <f t="shared" si="10"/>
        <v>45339879.022808939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33391077.49090625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60</v>
      </c>
      <c r="C131" s="7"/>
      <c r="D131" s="2" t="e">
        <f t="shared" si="12"/>
        <v>#N/A</v>
      </c>
      <c r="E131" s="2" t="e">
        <f t="shared" si="22"/>
        <v>#N/A</v>
      </c>
      <c r="F131" s="2">
        <v>693017.3642256856</v>
      </c>
      <c r="G131" s="2">
        <f t="shared" si="35"/>
        <v>693017.3642256856</v>
      </c>
      <c r="H131" s="2">
        <f t="shared" si="32"/>
        <v>52057823.16806671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1278859.4285714272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704977.82713085413</v>
      </c>
      <c r="Q131" s="2">
        <f t="shared" si="36"/>
        <v>704977.82713085413</v>
      </c>
      <c r="R131" s="2">
        <f t="shared" si="33"/>
        <v>53209243.849939823</v>
      </c>
      <c r="S131" s="2">
        <f t="shared" si="17"/>
        <v>693017.3642256856</v>
      </c>
      <c r="T131" s="2">
        <f t="shared" si="18"/>
        <v>11061.857142857043</v>
      </c>
      <c r="U131" s="2">
        <f t="shared" si="19"/>
        <v>704977.82713085413</v>
      </c>
      <c r="V131" s="2">
        <f t="shared" si="34"/>
        <v>7447199</v>
      </c>
      <c r="W131" s="2">
        <f t="shared" si="20"/>
        <v>282812</v>
      </c>
      <c r="X131" s="2">
        <f t="shared" si="6"/>
        <v>422165.82713085413</v>
      </c>
      <c r="Y131" s="2">
        <f t="shared" si="30"/>
        <v>45762044.849939793</v>
      </c>
      <c r="Z131" s="2" t="str">
        <f t="shared" si="8"/>
        <v>HERE</v>
      </c>
      <c r="AA131" s="2">
        <f>IF(Z131="HERE",Y131,AA130+Graph!$G$1*1000)</f>
        <v>45762044.849939793</v>
      </c>
      <c r="AB131" s="2">
        <f t="shared" si="21"/>
        <v>422165.82713085413</v>
      </c>
      <c r="AC131" s="2">
        <f t="shared" si="31"/>
        <v>7447199</v>
      </c>
      <c r="AD131" s="3">
        <f t="shared" si="10"/>
        <v>45762044.849939793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33835693.467992075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61</v>
      </c>
      <c r="C132" s="7"/>
      <c r="D132" s="2" t="e">
        <f t="shared" si="12"/>
        <v>#N/A</v>
      </c>
      <c r="E132" s="2" t="e">
        <f t="shared" si="22"/>
        <v>#N/A</v>
      </c>
      <c r="F132" s="2">
        <v>697031.68043217063</v>
      </c>
      <c r="G132" s="2">
        <f t="shared" si="35"/>
        <v>697031.68043217063</v>
      </c>
      <c r="H132" s="2">
        <f t="shared" si="32"/>
        <v>52754854.848498881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1289921.2857142843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709094.6038415432</v>
      </c>
      <c r="Q132" s="2">
        <f t="shared" si="36"/>
        <v>709094.6038415432</v>
      </c>
      <c r="R132" s="2">
        <f t="shared" si="33"/>
        <v>53918338.453781366</v>
      </c>
      <c r="S132" s="2">
        <f t="shared" si="17"/>
        <v>697031.68043217063</v>
      </c>
      <c r="T132" s="2">
        <f t="shared" si="18"/>
        <v>11061.857142857043</v>
      </c>
      <c r="U132" s="2">
        <f t="shared" si="19"/>
        <v>709094.6038415432</v>
      </c>
      <c r="V132" s="2">
        <f t="shared" si="34"/>
        <v>7891184</v>
      </c>
      <c r="W132" s="2">
        <f t="shared" si="20"/>
        <v>443985</v>
      </c>
      <c r="X132" s="2">
        <f t="shared" si="6"/>
        <v>265109.6038415432</v>
      </c>
      <c r="Y132" s="2">
        <f t="shared" si="30"/>
        <v>46027154.453781337</v>
      </c>
      <c r="Z132" s="2" t="str">
        <f t="shared" si="8"/>
        <v>HERE</v>
      </c>
      <c r="AA132" s="2">
        <f>IF(Z132="HERE",Y132,AA131+Graph!$G$1*1000)</f>
        <v>46027154.453781337</v>
      </c>
      <c r="AB132" s="2">
        <f t="shared" si="21"/>
        <v>265109.6038415432</v>
      </c>
      <c r="AC132" s="2">
        <f t="shared" si="31"/>
        <v>7891184</v>
      </c>
      <c r="AD132" s="3">
        <f t="shared" si="10"/>
        <v>46027154.453781337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34284014.544117518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62</v>
      </c>
      <c r="C133" s="7"/>
      <c r="D133" s="2" t="e">
        <f t="shared" si="12"/>
        <v>#N/A</v>
      </c>
      <c r="E133" s="2" t="e">
        <f t="shared" si="22"/>
        <v>#N/A</v>
      </c>
      <c r="F133" s="2">
        <v>701045.99663865566</v>
      </c>
      <c r="G133" s="2">
        <f t="shared" si="35"/>
        <v>701045.99663865566</v>
      </c>
      <c r="H133" s="2">
        <f t="shared" si="32"/>
        <v>53455900.845137537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1300983.1428571413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713211.38055223227</v>
      </c>
      <c r="Q133" s="2">
        <f t="shared" si="36"/>
        <v>713211.38055223227</v>
      </c>
      <c r="R133" s="2">
        <f t="shared" si="33"/>
        <v>54631549.834333599</v>
      </c>
      <c r="S133" s="2">
        <f t="shared" si="17"/>
        <v>701045.99663865566</v>
      </c>
      <c r="T133" s="2">
        <f t="shared" si="18"/>
        <v>11061.857142857043</v>
      </c>
      <c r="U133" s="2">
        <f t="shared" si="19"/>
        <v>713211.38055223227</v>
      </c>
      <c r="V133" s="2">
        <f t="shared" si="34"/>
        <v>8378940</v>
      </c>
      <c r="W133" s="2">
        <f t="shared" si="20"/>
        <v>487756</v>
      </c>
      <c r="X133" s="2">
        <f t="shared" si="6"/>
        <v>225455.38055223227</v>
      </c>
      <c r="Y133" s="2">
        <f t="shared" si="30"/>
        <v>46252609.834333569</v>
      </c>
      <c r="Z133" s="2" t="str">
        <f t="shared" si="8"/>
        <v>HERE</v>
      </c>
      <c r="AA133" s="2">
        <f>IF(Z133="HERE",Y133,AA132+Graph!$G$1*1000)</f>
        <v>46252609.834333569</v>
      </c>
      <c r="AB133" s="2">
        <f t="shared" si="21"/>
        <v>225455.38055223227</v>
      </c>
      <c r="AC133" s="2">
        <f t="shared" si="31"/>
        <v>8378940</v>
      </c>
      <c r="AD133" s="3">
        <f t="shared" si="10"/>
        <v>46252609.834333569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34736040.71928259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63</v>
      </c>
      <c r="C134" s="7"/>
      <c r="D134" s="2" t="e">
        <f t="shared" si="12"/>
        <v>#N/A</v>
      </c>
      <c r="E134" s="2" t="e">
        <f t="shared" si="22"/>
        <v>#N/A</v>
      </c>
      <c r="F134" s="2">
        <v>705060.3128451407</v>
      </c>
      <c r="G134" s="2">
        <f t="shared" si="35"/>
        <v>705060.3128451407</v>
      </c>
      <c r="H134" s="2">
        <f t="shared" si="32"/>
        <v>54160961.157982677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1312044.9999999984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717328.15726289153</v>
      </c>
      <c r="Q134" s="2">
        <f t="shared" si="36"/>
        <v>717328.15726289153</v>
      </c>
      <c r="R134" s="2">
        <f t="shared" si="33"/>
        <v>55348877.99159649</v>
      </c>
      <c r="S134" s="2">
        <f t="shared" si="17"/>
        <v>705060.3128451407</v>
      </c>
      <c r="T134" s="2">
        <f t="shared" si="18"/>
        <v>11061.857142857043</v>
      </c>
      <c r="U134" s="2">
        <f t="shared" si="19"/>
        <v>717328.15726289153</v>
      </c>
      <c r="V134" s="2">
        <f t="shared" si="34"/>
        <v>8977329</v>
      </c>
      <c r="W134" s="2">
        <f t="shared" si="20"/>
        <v>598389</v>
      </c>
      <c r="X134" s="2">
        <f t="shared" si="6"/>
        <v>118939.15726289153</v>
      </c>
      <c r="Y134" s="2">
        <f t="shared" si="30"/>
        <v>46371548.99159646</v>
      </c>
      <c r="Z134" s="2" t="str">
        <f t="shared" si="8"/>
        <v>HERE</v>
      </c>
      <c r="AA134" s="2">
        <f>IF(Z134="HERE",Y134,AA133+Graph!$G$1*1000)</f>
        <v>46371548.99159646</v>
      </c>
      <c r="AB134" s="2">
        <f t="shared" si="21"/>
        <v>118939.15726289153</v>
      </c>
      <c r="AC134" s="2">
        <f t="shared" si="31"/>
        <v>8977329</v>
      </c>
      <c r="AD134" s="3">
        <f t="shared" si="10"/>
        <v>46371548.99159646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35191771.993487276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64</v>
      </c>
      <c r="C135" s="7"/>
      <c r="D135" s="2" t="e">
        <f t="shared" si="12"/>
        <v>#N/A</v>
      </c>
      <c r="E135" s="2" t="e">
        <f t="shared" si="22"/>
        <v>#N/A</v>
      </c>
      <c r="F135" s="2">
        <v>709074.62905162573</v>
      </c>
      <c r="G135" s="2">
        <f t="shared" si="35"/>
        <v>709074.62905162573</v>
      </c>
      <c r="H135" s="2">
        <f t="shared" si="32"/>
        <v>54870035.787034303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1323106.8571428554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721444.9339735806</v>
      </c>
      <c r="Q135" s="2">
        <f t="shared" si="36"/>
        <v>721444.9339735806</v>
      </c>
      <c r="R135" s="2">
        <f t="shared" si="33"/>
        <v>56070322.925570071</v>
      </c>
      <c r="S135" s="2">
        <f t="shared" si="17"/>
        <v>709074.62905162573</v>
      </c>
      <c r="T135" s="2">
        <f t="shared" si="18"/>
        <v>11061.857142857043</v>
      </c>
      <c r="U135" s="2">
        <f t="shared" si="19"/>
        <v>721444.9339735806</v>
      </c>
      <c r="V135" s="2">
        <f t="shared" si="34"/>
        <v>9296367</v>
      </c>
      <c r="W135" s="2">
        <f t="shared" si="20"/>
        <v>319038</v>
      </c>
      <c r="X135" s="2">
        <f t="shared" si="6"/>
        <v>402406.9339735806</v>
      </c>
      <c r="Y135" s="2">
        <f t="shared" si="30"/>
        <v>46773955.925570041</v>
      </c>
      <c r="Z135" s="2" t="str">
        <f t="shared" si="8"/>
        <v>HERE</v>
      </c>
      <c r="AA135" s="2">
        <f>IF(Z135="HERE",Y135,AA134+Graph!$G$1*1000)</f>
        <v>46773955.925570041</v>
      </c>
      <c r="AB135" s="2">
        <f t="shared" si="21"/>
        <v>402406.9339735806</v>
      </c>
      <c r="AC135" s="2">
        <f t="shared" si="31"/>
        <v>9296367</v>
      </c>
      <c r="AD135" s="3">
        <f t="shared" si="10"/>
        <v>46773955.925570041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35651208.366731577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65</v>
      </c>
      <c r="C136" s="7"/>
      <c r="D136" s="2" t="e">
        <f t="shared" si="12"/>
        <v>#N/A</v>
      </c>
      <c r="E136" s="2" t="e">
        <f t="shared" si="22"/>
        <v>#N/A</v>
      </c>
      <c r="F136" s="2">
        <v>713088.94525808096</v>
      </c>
      <c r="G136" s="2">
        <f t="shared" si="35"/>
        <v>713088.94525808096</v>
      </c>
      <c r="H136" s="2">
        <f t="shared" si="32"/>
        <v>55583124.732292384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1334168.7142857125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725561.71068426967</v>
      </c>
      <c r="Q136" s="2">
        <f t="shared" si="36"/>
        <v>725561.71068426967</v>
      </c>
      <c r="R136" s="2">
        <f t="shared" si="33"/>
        <v>56795884.63625434</v>
      </c>
      <c r="S136" s="2">
        <f t="shared" si="17"/>
        <v>713088.94525808096</v>
      </c>
      <c r="T136" s="2">
        <f t="shared" si="18"/>
        <v>11061.857142857043</v>
      </c>
      <c r="U136" s="2">
        <f t="shared" si="19"/>
        <v>725561.71068426967</v>
      </c>
      <c r="V136" s="2">
        <f t="shared" si="34"/>
        <v>9646715</v>
      </c>
      <c r="W136" s="2">
        <f t="shared" si="20"/>
        <v>350348</v>
      </c>
      <c r="X136" s="2">
        <f t="shared" si="6"/>
        <v>375213.71068426967</v>
      </c>
      <c r="Y136" s="2">
        <f t="shared" si="30"/>
        <v>47149169.636254311</v>
      </c>
      <c r="Z136" s="2" t="str">
        <f t="shared" si="8"/>
        <v>HERE</v>
      </c>
      <c r="AA136" s="2">
        <f>IF(Z136="HERE",Y136,AA135+Graph!$G$1*1000)</f>
        <v>47149169.636254311</v>
      </c>
      <c r="AB136" s="2">
        <f t="shared" si="21"/>
        <v>375213.71068426967</v>
      </c>
      <c r="AC136" s="2">
        <f t="shared" si="31"/>
        <v>9646715</v>
      </c>
      <c r="AD136" s="3">
        <f t="shared" si="10"/>
        <v>47149169.636254311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36114349.839015476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66</v>
      </c>
      <c r="C137" s="7"/>
      <c r="D137" s="2" t="e">
        <f t="shared" si="12"/>
        <v>#N/A</v>
      </c>
      <c r="E137" s="2" t="e">
        <f t="shared" si="22"/>
        <v>#N/A</v>
      </c>
      <c r="F137" s="2">
        <v>717103.26146456599</v>
      </c>
      <c r="G137" s="2">
        <f t="shared" si="35"/>
        <v>717103.26146456599</v>
      </c>
      <c r="H137" s="2">
        <f t="shared" si="32"/>
        <v>56300227.99375695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1345230.5714285695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729678.48739495873</v>
      </c>
      <c r="Q137" s="2">
        <f t="shared" si="36"/>
        <v>729678.48739495873</v>
      </c>
      <c r="R137" s="2">
        <f t="shared" si="33"/>
        <v>57525563.123649299</v>
      </c>
      <c r="S137" s="2">
        <f t="shared" si="17"/>
        <v>717103.26146456599</v>
      </c>
      <c r="T137" s="2">
        <f t="shared" si="18"/>
        <v>11061.857142857043</v>
      </c>
      <c r="U137" s="2">
        <f t="shared" si="19"/>
        <v>729678.48739495873</v>
      </c>
      <c r="V137" s="2">
        <f t="shared" si="34"/>
        <v>10021471</v>
      </c>
      <c r="W137" s="2">
        <f t="shared" si="20"/>
        <v>374756</v>
      </c>
      <c r="X137" s="2">
        <f t="shared" si="6"/>
        <v>354922.48739495873</v>
      </c>
      <c r="Y137" s="2">
        <f t="shared" si="30"/>
        <v>47504092.123649269</v>
      </c>
      <c r="Z137" s="2" t="str">
        <f t="shared" si="8"/>
        <v>HERE</v>
      </c>
      <c r="AA137" s="2">
        <f>IF(Z137="HERE",Y137,AA136+Graph!$G$1*1000)</f>
        <v>47504092.123649269</v>
      </c>
      <c r="AB137" s="2">
        <f t="shared" si="21"/>
        <v>354922.48739495873</v>
      </c>
      <c r="AC137" s="2">
        <f t="shared" si="31"/>
        <v>10021471</v>
      </c>
      <c r="AD137" s="3">
        <f t="shared" si="10"/>
        <v>47504092.123649269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36516741.547839001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67</v>
      </c>
      <c r="C138" s="7"/>
      <c r="D138" s="2" t="e">
        <f t="shared" si="12"/>
        <v>#N/A</v>
      </c>
      <c r="E138" s="2" t="e">
        <f t="shared" si="22"/>
        <v>#N/A</v>
      </c>
      <c r="F138" s="2">
        <v>721117.57767105103</v>
      </c>
      <c r="G138" s="2">
        <f t="shared" si="35"/>
        <v>721117.57767105103</v>
      </c>
      <c r="H138" s="2">
        <f t="shared" si="32"/>
        <v>57021345.571428001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1356292.4285714265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733795.2641056478</v>
      </c>
      <c r="Q138" s="2">
        <f t="shared" si="36"/>
        <v>733795.2641056478</v>
      </c>
      <c r="R138" s="2">
        <f t="shared" si="33"/>
        <v>58259358.387754947</v>
      </c>
      <c r="S138" s="2">
        <f t="shared" si="17"/>
        <v>721117.57767105103</v>
      </c>
      <c r="T138" s="2">
        <f t="shared" si="18"/>
        <v>11061.857142857043</v>
      </c>
      <c r="U138" s="2">
        <f t="shared" si="19"/>
        <v>733795.2641056478</v>
      </c>
      <c r="V138" s="2">
        <f t="shared" si="34"/>
        <v>10490487</v>
      </c>
      <c r="W138" s="2">
        <f t="shared" si="20"/>
        <v>469016</v>
      </c>
      <c r="X138" s="2">
        <f t="shared" si="6"/>
        <v>264779.2641056478</v>
      </c>
      <c r="Y138" s="2">
        <f t="shared" si="30"/>
        <v>47768871.387754917</v>
      </c>
      <c r="Z138" s="2" t="str">
        <f t="shared" si="8"/>
        <v>HERE</v>
      </c>
      <c r="AA138" s="2">
        <f>IF(Z138="HERE",Y138,AA137+Graph!$G$1*1000)</f>
        <v>47768871.387754917</v>
      </c>
      <c r="AB138" s="2">
        <f t="shared" si="21"/>
        <v>264779.2641056478</v>
      </c>
      <c r="AC138" s="2">
        <f t="shared" si="31"/>
        <v>10490487</v>
      </c>
      <c r="AD138" s="3">
        <f t="shared" si="10"/>
        <v>47768871.387754917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36862248.655702144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68</v>
      </c>
      <c r="C139" s="7"/>
      <c r="D139" s="2" t="e">
        <f t="shared" si="12"/>
        <v>#N/A</v>
      </c>
      <c r="E139" s="2" t="e">
        <f t="shared" si="22"/>
        <v>#N/A</v>
      </c>
      <c r="F139" s="2">
        <v>725131.89387753606</v>
      </c>
      <c r="G139" s="2">
        <f t="shared" si="35"/>
        <v>725131.89387753606</v>
      </c>
      <c r="H139" s="2">
        <f t="shared" si="32"/>
        <v>57746477.465305537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1367354.2857142836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737912.04081633687</v>
      </c>
      <c r="Q139" s="2">
        <f t="shared" si="36"/>
        <v>737912.04081633687</v>
      </c>
      <c r="R139" s="2">
        <f t="shared" si="33"/>
        <v>58997270.428571284</v>
      </c>
      <c r="S139" s="2">
        <f t="shared" si="17"/>
        <v>725131.89387753606</v>
      </c>
      <c r="T139" s="2">
        <f t="shared" si="18"/>
        <v>11061.857142857043</v>
      </c>
      <c r="U139" s="2">
        <f t="shared" si="19"/>
        <v>737912.04081633687</v>
      </c>
      <c r="V139" s="2">
        <f t="shared" si="34"/>
        <v>10971047</v>
      </c>
      <c r="W139" s="2">
        <f t="shared" si="20"/>
        <v>480560</v>
      </c>
      <c r="X139" s="2">
        <f t="shared" si="6"/>
        <v>257352.04081633687</v>
      </c>
      <c r="Y139" s="2">
        <f t="shared" si="30"/>
        <v>48026223.428571254</v>
      </c>
      <c r="Z139" s="2" t="str">
        <f t="shared" si="8"/>
        <v>HERE</v>
      </c>
      <c r="AA139" s="2">
        <f>IF(Z139="HERE",Y139,AA138+Graph!$G$1*1000)</f>
        <v>48026223.428571254</v>
      </c>
      <c r="AB139" s="2">
        <f t="shared" si="21"/>
        <v>257352.04081633687</v>
      </c>
      <c r="AC139" s="2">
        <f t="shared" si="31"/>
        <v>10971047</v>
      </c>
      <c r="AD139" s="3">
        <f t="shared" si="10"/>
        <v>48026223.428571254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37179372.5126049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69</v>
      </c>
      <c r="C140" s="7"/>
      <c r="D140" s="2" t="e">
        <f t="shared" si="12"/>
        <v>#N/A</v>
      </c>
      <c r="E140" s="2" t="e">
        <f t="shared" si="22"/>
        <v>#N/A</v>
      </c>
      <c r="F140" s="2">
        <v>729146.21008402109</v>
      </c>
      <c r="G140" s="2">
        <f t="shared" si="35"/>
        <v>729146.21008402109</v>
      </c>
      <c r="H140" s="2">
        <f t="shared" si="32"/>
        <v>58475623.675389558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1378416.1428571406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742028.81752699614</v>
      </c>
      <c r="Q140" s="2">
        <f t="shared" si="36"/>
        <v>742028.81752699614</v>
      </c>
      <c r="R140" s="2">
        <f t="shared" si="33"/>
        <v>59739299.24609828</v>
      </c>
      <c r="S140" s="2">
        <f t="shared" si="17"/>
        <v>729146.21008402109</v>
      </c>
      <c r="T140" s="2">
        <f t="shared" si="18"/>
        <v>11061.857142857043</v>
      </c>
      <c r="U140" s="2">
        <f t="shared" si="19"/>
        <v>742028.81752699614</v>
      </c>
      <c r="V140" s="2">
        <f t="shared" si="34"/>
        <v>11465210</v>
      </c>
      <c r="W140" s="2">
        <f t="shared" si="20"/>
        <v>494163</v>
      </c>
      <c r="X140" s="2">
        <f t="shared" si="6"/>
        <v>247865.81752699614</v>
      </c>
      <c r="Y140" s="2">
        <f t="shared" si="30"/>
        <v>48274089.24609825</v>
      </c>
      <c r="Z140" s="2" t="str">
        <f t="shared" si="8"/>
        <v>HERE</v>
      </c>
      <c r="AA140" s="2">
        <f>IF(Z140="HERE",Y140,AA139+Graph!$G$1*1000)</f>
        <v>48274089.24609825</v>
      </c>
      <c r="AB140" s="2">
        <f t="shared" si="21"/>
        <v>247865.81752699614</v>
      </c>
      <c r="AC140" s="2">
        <f t="shared" si="31"/>
        <v>11465210</v>
      </c>
      <c r="AD140" s="3">
        <f t="shared" si="10"/>
        <v>48274089.24609825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37493793.318547286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70</v>
      </c>
      <c r="C141" s="7"/>
      <c r="D141" s="2" t="e">
        <f t="shared" si="12"/>
        <v>#N/A</v>
      </c>
      <c r="E141" s="2" t="e">
        <f t="shared" si="22"/>
        <v>#N/A</v>
      </c>
      <c r="F141" s="2">
        <v>733160.52629050612</v>
      </c>
      <c r="G141" s="2">
        <f t="shared" si="35"/>
        <v>733160.52629050612</v>
      </c>
      <c r="H141" s="2">
        <f t="shared" si="32"/>
        <v>59208784.201680064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1389477.9999999977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746145.5942376852</v>
      </c>
      <c r="Q141" s="2">
        <f t="shared" si="36"/>
        <v>746145.5942376852</v>
      </c>
      <c r="R141" s="2">
        <f t="shared" si="33"/>
        <v>60485444.840335965</v>
      </c>
      <c r="S141" s="2">
        <f t="shared" si="17"/>
        <v>733160.52629050612</v>
      </c>
      <c r="T141" s="2">
        <f t="shared" si="18"/>
        <v>11061.857142857043</v>
      </c>
      <c r="U141" s="2">
        <f t="shared" si="19"/>
        <v>746145.5942376852</v>
      </c>
      <c r="V141" s="2">
        <f t="shared" si="34"/>
        <v>12014288</v>
      </c>
      <c r="W141" s="2">
        <f t="shared" si="20"/>
        <v>549078</v>
      </c>
      <c r="X141" s="2">
        <f t="shared" si="6"/>
        <v>197067.5942376852</v>
      </c>
      <c r="Y141" s="2">
        <f t="shared" si="30"/>
        <v>48471156.840335935</v>
      </c>
      <c r="Z141" s="2" t="str">
        <f t="shared" si="8"/>
        <v>HERE</v>
      </c>
      <c r="AA141" s="2">
        <f>IF(Z141="HERE",Y141,AA140+Graph!$G$1*1000)</f>
        <v>48471156.840335935</v>
      </c>
      <c r="AB141" s="2">
        <f t="shared" si="21"/>
        <v>197067.5942376852</v>
      </c>
      <c r="AC141" s="2">
        <f t="shared" si="31"/>
        <v>12014288</v>
      </c>
      <c r="AD141" s="3">
        <f t="shared" si="10"/>
        <v>48471156.840335935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37851289.523529284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71</v>
      </c>
      <c r="C142" s="7"/>
      <c r="D142" s="2" t="e">
        <f t="shared" si="12"/>
        <v>#N/A</v>
      </c>
      <c r="E142" s="2" t="e">
        <f t="shared" si="22"/>
        <v>#N/A</v>
      </c>
      <c r="F142" s="2">
        <v>737174.84249699116</v>
      </c>
      <c r="G142" s="2">
        <f t="shared" si="35"/>
        <v>737174.84249699116</v>
      </c>
      <c r="H142" s="2">
        <f t="shared" si="32"/>
        <v>59945959.044177055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1400539.8571428547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750262.37094837427</v>
      </c>
      <c r="Q142" s="2">
        <f t="shared" si="36"/>
        <v>750262.37094837427</v>
      </c>
      <c r="R142" s="2">
        <f t="shared" si="33"/>
        <v>61235707.211284339</v>
      </c>
      <c r="S142" s="2">
        <f t="shared" si="17"/>
        <v>737174.84249699116</v>
      </c>
      <c r="T142" s="2">
        <f t="shared" si="18"/>
        <v>11061.857142857043</v>
      </c>
      <c r="U142" s="2">
        <f t="shared" si="19"/>
        <v>750262.37094837427</v>
      </c>
      <c r="V142" s="2">
        <f t="shared" si="34"/>
        <v>12294006</v>
      </c>
      <c r="W142" s="2">
        <f t="shared" si="20"/>
        <v>279718</v>
      </c>
      <c r="X142" s="2">
        <f t="shared" si="6"/>
        <v>470544.37094837427</v>
      </c>
      <c r="Y142" s="2">
        <f t="shared" si="30"/>
        <v>48941701.21128431</v>
      </c>
      <c r="Z142" s="2" t="str">
        <f t="shared" si="8"/>
        <v>HERE</v>
      </c>
      <c r="AA142" s="2">
        <f>IF(Z142="HERE",Y142,AA141+Graph!$G$1*1000)</f>
        <v>48941701.21128431</v>
      </c>
      <c r="AB142" s="2">
        <f t="shared" si="21"/>
        <v>470544.37094837427</v>
      </c>
      <c r="AC142" s="2">
        <f t="shared" si="31"/>
        <v>12294006</v>
      </c>
      <c r="AD142" s="3">
        <f t="shared" si="10"/>
        <v>48941701.21128431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38257122.62755087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72</v>
      </c>
      <c r="C143" s="7"/>
      <c r="D143" s="2" t="e">
        <f t="shared" si="12"/>
        <v>#N/A</v>
      </c>
      <c r="E143" s="2" t="e">
        <f t="shared" si="22"/>
        <v>#N/A</v>
      </c>
      <c r="F143" s="2">
        <v>741189.15870347619</v>
      </c>
      <c r="G143" s="2">
        <f t="shared" si="35"/>
        <v>741189.15870347619</v>
      </c>
      <c r="H143" s="2">
        <f t="shared" si="32"/>
        <v>60687148.202880532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1411601.7142857118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754379.14765906334</v>
      </c>
      <c r="Q143" s="2">
        <f t="shared" si="36"/>
        <v>754379.14765906334</v>
      </c>
      <c r="R143" s="2">
        <f t="shared" si="33"/>
        <v>61990086.358943403</v>
      </c>
      <c r="S143" s="2">
        <f t="shared" si="17"/>
        <v>741189.15870347619</v>
      </c>
      <c r="T143" s="2">
        <f t="shared" si="18"/>
        <v>11061.857142857043</v>
      </c>
      <c r="U143" s="2">
        <f t="shared" si="19"/>
        <v>754379.14765906334</v>
      </c>
      <c r="V143" s="2">
        <f t="shared" si="34"/>
        <v>12646486</v>
      </c>
      <c r="W143" s="2">
        <f t="shared" si="20"/>
        <v>352480</v>
      </c>
      <c r="X143" s="2">
        <f t="shared" si="6"/>
        <v>401899.14765906334</v>
      </c>
      <c r="Y143" s="2">
        <f t="shared" si="30"/>
        <v>49343600.358943373</v>
      </c>
      <c r="Z143" s="2" t="str">
        <f t="shared" si="8"/>
        <v>HERE</v>
      </c>
      <c r="AA143" s="2">
        <f>IF(Z143="HERE",Y143,AA142+Graph!$G$1*1000)</f>
        <v>49343600.358943373</v>
      </c>
      <c r="AB143" s="2">
        <f t="shared" si="21"/>
        <v>401899.14765906334</v>
      </c>
      <c r="AC143" s="2">
        <f t="shared" si="31"/>
        <v>12646486</v>
      </c>
      <c r="AD143" s="3">
        <f t="shared" si="10"/>
        <v>49343600.358943373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38684792.180612087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73</v>
      </c>
      <c r="C144" s="7"/>
      <c r="D144" s="2" t="e">
        <f t="shared" si="12"/>
        <v>#N/A</v>
      </c>
      <c r="E144" s="2" t="e">
        <f t="shared" si="22"/>
        <v>#N/A</v>
      </c>
      <c r="F144" s="2">
        <v>745203.47490996122</v>
      </c>
      <c r="G144" s="2">
        <f t="shared" si="35"/>
        <v>745203.47490996122</v>
      </c>
      <c r="H144" s="2">
        <f t="shared" si="32"/>
        <v>61432351.677790493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1422663.5714285688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758495.92436975241</v>
      </c>
      <c r="Q144" s="2">
        <f t="shared" si="36"/>
        <v>758495.92436975241</v>
      </c>
      <c r="R144" s="2">
        <f t="shared" si="33"/>
        <v>62748582.283313155</v>
      </c>
      <c r="S144" s="2">
        <f t="shared" si="17"/>
        <v>745203.47490996122</v>
      </c>
      <c r="T144" s="2">
        <f t="shared" si="18"/>
        <v>11061.857142857043</v>
      </c>
      <c r="U144" s="2">
        <f t="shared" si="19"/>
        <v>758495.92436975241</v>
      </c>
      <c r="V144" s="2">
        <f t="shared" si="34"/>
        <v>13058298</v>
      </c>
      <c r="W144" s="2">
        <f t="shared" si="20"/>
        <v>411812</v>
      </c>
      <c r="X144" s="2">
        <f t="shared" si="6"/>
        <v>346683.92436975241</v>
      </c>
      <c r="Y144" s="2">
        <f t="shared" si="30"/>
        <v>49690284.283313125</v>
      </c>
      <c r="Z144" s="2" t="str">
        <f t="shared" si="8"/>
        <v>HERE</v>
      </c>
      <c r="AA144" s="2">
        <f>IF(Z144="HERE",Y144,AA143+Graph!$G$1*1000)</f>
        <v>49690284.283313125</v>
      </c>
      <c r="AB144" s="2">
        <f t="shared" si="21"/>
        <v>346683.92436975241</v>
      </c>
      <c r="AC144" s="2">
        <f t="shared" si="31"/>
        <v>13058298</v>
      </c>
      <c r="AD144" s="3">
        <f t="shared" si="10"/>
        <v>49690284.283313125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38997942.882712923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74</v>
      </c>
      <c r="C145" s="7"/>
      <c r="D145" s="2" t="e">
        <f t="shared" si="12"/>
        <v>#N/A</v>
      </c>
      <c r="E145" s="2" t="e">
        <f t="shared" si="22"/>
        <v>#N/A</v>
      </c>
      <c r="F145" s="2">
        <v>749217.79111644626</v>
      </c>
      <c r="G145" s="2">
        <f t="shared" si="35"/>
        <v>749217.79111644626</v>
      </c>
      <c r="H145" s="2">
        <f t="shared" si="32"/>
        <v>62181569.468906939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1433725.4285714258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762612.70108044147</v>
      </c>
      <c r="Q145" s="2">
        <f t="shared" si="36"/>
        <v>762612.70108044147</v>
      </c>
      <c r="R145" s="2">
        <f t="shared" si="33"/>
        <v>63511194.984393597</v>
      </c>
      <c r="S145" s="2">
        <f t="shared" si="17"/>
        <v>749217.79111644626</v>
      </c>
      <c r="T145" s="2">
        <f t="shared" si="18"/>
        <v>11061.857142857043</v>
      </c>
      <c r="U145" s="2">
        <f t="shared" si="19"/>
        <v>762612.70108044147</v>
      </c>
      <c r="V145" s="2">
        <f t="shared" si="34"/>
        <v>13509108</v>
      </c>
      <c r="W145" s="2">
        <f t="shared" si="20"/>
        <v>450810</v>
      </c>
      <c r="X145" s="2">
        <f t="shared" si="6"/>
        <v>311802.70108044147</v>
      </c>
      <c r="Y145" s="2">
        <f t="shared" si="30"/>
        <v>50002086.984393567</v>
      </c>
      <c r="Z145" s="2" t="str">
        <f t="shared" si="8"/>
        <v>HERE</v>
      </c>
      <c r="AA145" s="2">
        <f>IF(Z145="HERE",Y145,AA144+Graph!$G$1*1000)</f>
        <v>50002086.984393567</v>
      </c>
      <c r="AB145" s="2">
        <f t="shared" si="21"/>
        <v>311802.70108044147</v>
      </c>
      <c r="AC145" s="2">
        <f t="shared" si="31"/>
        <v>13509108</v>
      </c>
      <c r="AD145" s="3">
        <f t="shared" si="10"/>
        <v>50002086.984393567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39297505.433853373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75</v>
      </c>
      <c r="C146" s="7"/>
      <c r="D146" s="2" t="e">
        <f t="shared" si="12"/>
        <v>#N/A</v>
      </c>
      <c r="E146" s="2" t="e">
        <f t="shared" si="22"/>
        <v>#N/A</v>
      </c>
      <c r="F146" s="2">
        <v>753232.10732293129</v>
      </c>
      <c r="G146" s="2">
        <f t="shared" si="35"/>
        <v>753232.10732293129</v>
      </c>
      <c r="H146" s="2">
        <f t="shared" si="32"/>
        <v>62934801.57622987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1444787.2857142829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766729.47779110074</v>
      </c>
      <c r="Q146" s="2">
        <f t="shared" si="36"/>
        <v>766729.47779110074</v>
      </c>
      <c r="R146" s="2">
        <f t="shared" si="33"/>
        <v>64277924.462184697</v>
      </c>
      <c r="S146" s="2">
        <f t="shared" si="17"/>
        <v>753232.10732293129</v>
      </c>
      <c r="T146" s="2">
        <f t="shared" si="18"/>
        <v>11061.857142857043</v>
      </c>
      <c r="U146" s="2">
        <f t="shared" si="19"/>
        <v>766729.47779110074</v>
      </c>
      <c r="V146" s="2">
        <f t="shared" si="34"/>
        <v>14012224</v>
      </c>
      <c r="W146" s="2">
        <f t="shared" si="20"/>
        <v>503116</v>
      </c>
      <c r="X146" s="2">
        <f t="shared" si="6"/>
        <v>263613.47779110074</v>
      </c>
      <c r="Y146" s="2">
        <f t="shared" si="30"/>
        <v>50265700.462184668</v>
      </c>
      <c r="Z146" s="2" t="str">
        <f t="shared" si="8"/>
        <v>HERE</v>
      </c>
      <c r="AA146" s="2">
        <f>IF(Z146="HERE",Y146,AA145+Graph!$G$1*1000)</f>
        <v>50265700.462184668</v>
      </c>
      <c r="AB146" s="2">
        <f t="shared" si="21"/>
        <v>263613.47779110074</v>
      </c>
      <c r="AC146" s="2">
        <f t="shared" si="31"/>
        <v>14012224</v>
      </c>
      <c r="AD146" s="3">
        <f t="shared" si="10"/>
        <v>50265700.462184668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39561378.134033449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76</v>
      </c>
      <c r="C147" s="7"/>
      <c r="D147" s="2" t="e">
        <f t="shared" si="12"/>
        <v>#N/A</v>
      </c>
      <c r="E147" s="2" t="e">
        <f t="shared" si="22"/>
        <v>#N/A</v>
      </c>
      <c r="F147" s="2">
        <v>757246.42352941632</v>
      </c>
      <c r="G147" s="2">
        <f t="shared" si="35"/>
        <v>757246.42352941632</v>
      </c>
      <c r="H147" s="2">
        <f t="shared" si="32"/>
        <v>63692047.999759287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1455849.1428571399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770846.25450178981</v>
      </c>
      <c r="Q147" s="2">
        <f t="shared" si="36"/>
        <v>770846.25450178981</v>
      </c>
      <c r="R147" s="2">
        <f t="shared" si="33"/>
        <v>65048770.716686487</v>
      </c>
      <c r="S147" s="2">
        <f t="shared" si="17"/>
        <v>757246.42352941632</v>
      </c>
      <c r="T147" s="2">
        <f t="shared" si="18"/>
        <v>11061.857142857043</v>
      </c>
      <c r="U147" s="2">
        <f t="shared" si="19"/>
        <v>770846.25450178981</v>
      </c>
      <c r="V147" s="2">
        <f t="shared" si="34"/>
        <v>14556827</v>
      </c>
      <c r="W147" s="2">
        <f t="shared" si="20"/>
        <v>544603</v>
      </c>
      <c r="X147" s="2">
        <f t="shared" si="6"/>
        <v>226243.25450178981</v>
      </c>
      <c r="Y147" s="2">
        <f t="shared" si="30"/>
        <v>50491943.716686457</v>
      </c>
      <c r="Z147" s="2" t="str">
        <f t="shared" si="8"/>
        <v>HERE</v>
      </c>
      <c r="AA147" s="2">
        <f>IF(Z147="HERE",Y147,AA146+Graph!$G$1*1000)</f>
        <v>50491943.716686457</v>
      </c>
      <c r="AB147" s="2">
        <f t="shared" si="21"/>
        <v>226243.25450178981</v>
      </c>
      <c r="AC147" s="2">
        <f t="shared" si="31"/>
        <v>14556827</v>
      </c>
      <c r="AD147" s="3">
        <f t="shared" si="10"/>
        <v>50491943.716686457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39770821.883253142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77</v>
      </c>
      <c r="C148" s="7"/>
      <c r="D148" s="2" t="e">
        <f t="shared" si="12"/>
        <v>#N/A</v>
      </c>
      <c r="E148" s="2" t="e">
        <f t="shared" si="22"/>
        <v>#N/A</v>
      </c>
      <c r="F148" s="2">
        <v>761260.73973587155</v>
      </c>
      <c r="G148" s="2">
        <f t="shared" si="35"/>
        <v>761260.73973587155</v>
      </c>
      <c r="H148" s="2">
        <f t="shared" si="32"/>
        <v>64453308.739495158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1466910.999999997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774963.03121247888</v>
      </c>
      <c r="Q148" s="2">
        <f t="shared" si="36"/>
        <v>774963.03121247888</v>
      </c>
      <c r="R148" s="2">
        <f t="shared" si="33"/>
        <v>65823733.747898966</v>
      </c>
      <c r="S148" s="2">
        <f t="shared" si="17"/>
        <v>761260.73973587155</v>
      </c>
      <c r="T148" s="2">
        <f t="shared" si="18"/>
        <v>11061.857142857043</v>
      </c>
      <c r="U148" s="2">
        <f t="shared" si="19"/>
        <v>774963.03121247888</v>
      </c>
      <c r="V148" s="2">
        <f t="shared" si="34"/>
        <v>15062189</v>
      </c>
      <c r="W148" s="2">
        <f t="shared" si="20"/>
        <v>505362</v>
      </c>
      <c r="X148" s="2">
        <f t="shared" si="6"/>
        <v>269601.03121247888</v>
      </c>
      <c r="Y148" s="2">
        <f t="shared" si="30"/>
        <v>50761544.747898936</v>
      </c>
      <c r="Z148" s="2" t="str">
        <f t="shared" si="8"/>
        <v>HERE</v>
      </c>
      <c r="AA148" s="2">
        <f>IF(Z148="HERE",Y148,AA147+Graph!$G$1*1000)</f>
        <v>50761544.747898936</v>
      </c>
      <c r="AB148" s="2">
        <f t="shared" si="21"/>
        <v>269601.03121247888</v>
      </c>
      <c r="AC148" s="2">
        <f t="shared" si="31"/>
        <v>15062189</v>
      </c>
      <c r="AD148" s="3">
        <f t="shared" si="10"/>
        <v>50761544.747898936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39972307.031512462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78</v>
      </c>
      <c r="C149" s="7"/>
      <c r="D149" s="2" t="e">
        <f t="shared" si="12"/>
        <v>#N/A</v>
      </c>
      <c r="E149" s="2" t="e">
        <f t="shared" si="22"/>
        <v>#N/A</v>
      </c>
      <c r="F149" s="2">
        <v>765275.05594235659</v>
      </c>
      <c r="G149" s="2">
        <f t="shared" si="35"/>
        <v>765275.05594235659</v>
      </c>
      <c r="H149" s="2">
        <f t="shared" si="32"/>
        <v>65218583.795437515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1477972.857142854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779079.80792316794</v>
      </c>
      <c r="Q149" s="2">
        <f t="shared" si="36"/>
        <v>779079.80792316794</v>
      </c>
      <c r="R149" s="2">
        <f t="shared" si="33"/>
        <v>66602813.555822134</v>
      </c>
      <c r="S149" s="2">
        <f t="shared" si="17"/>
        <v>765275.05594235659</v>
      </c>
      <c r="T149" s="2">
        <f t="shared" si="18"/>
        <v>11061.857142857043</v>
      </c>
      <c r="U149" s="2">
        <f t="shared" si="19"/>
        <v>779079.80792316794</v>
      </c>
      <c r="V149" s="2">
        <f t="shared" si="34"/>
        <v>15300151</v>
      </c>
      <c r="W149" s="2">
        <f t="shared" si="20"/>
        <v>237962</v>
      </c>
      <c r="X149" s="2">
        <f t="shared" si="6"/>
        <v>541117.80792316794</v>
      </c>
      <c r="Y149" s="2">
        <f t="shared" si="30"/>
        <v>51302662.555822104</v>
      </c>
      <c r="Z149" s="2" t="str">
        <f t="shared" si="8"/>
        <v>HERE</v>
      </c>
      <c r="AA149" s="2">
        <f>IF(Z149="HERE",Y149,AA148+Graph!$G$1*1000)</f>
        <v>51302662.555822104</v>
      </c>
      <c r="AB149" s="2">
        <f t="shared" si="21"/>
        <v>541117.80792316794</v>
      </c>
      <c r="AC149" s="2">
        <f t="shared" si="31"/>
        <v>15300151</v>
      </c>
      <c r="AD149" s="3">
        <f t="shared" si="10"/>
        <v>51302662.555822104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40408460.128811367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79</v>
      </c>
      <c r="C150" s="7"/>
      <c r="D150" s="2" t="e">
        <f t="shared" si="12"/>
        <v>#N/A</v>
      </c>
      <c r="E150" s="2" t="e">
        <f t="shared" si="22"/>
        <v>#N/A</v>
      </c>
      <c r="F150" s="2">
        <v>769289.37214884162</v>
      </c>
      <c r="G150" s="2">
        <f t="shared" si="35"/>
        <v>769289.37214884162</v>
      </c>
      <c r="H150" s="2">
        <f t="shared" si="32"/>
        <v>65987873.167586356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1489034.7142857111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783196.58463385701</v>
      </c>
      <c r="Q150" s="2">
        <f t="shared" si="36"/>
        <v>783196.58463385701</v>
      </c>
      <c r="R150" s="2">
        <f t="shared" si="33"/>
        <v>67386010.140455991</v>
      </c>
      <c r="S150" s="2">
        <f t="shared" si="17"/>
        <v>769289.37214884162</v>
      </c>
      <c r="T150" s="2">
        <f t="shared" si="18"/>
        <v>11061.857142857043</v>
      </c>
      <c r="U150" s="2">
        <f t="shared" si="19"/>
        <v>783196.58463385701</v>
      </c>
      <c r="V150" s="2">
        <f t="shared" si="34"/>
        <v>15576107</v>
      </c>
      <c r="W150" s="2">
        <f t="shared" si="20"/>
        <v>275956</v>
      </c>
      <c r="X150" s="2">
        <f t="shared" si="6"/>
        <v>507240.58463385701</v>
      </c>
      <c r="Y150" s="2">
        <f t="shared" si="30"/>
        <v>51809903.140455961</v>
      </c>
      <c r="Z150" s="2" t="str">
        <f t="shared" si="8"/>
        <v>HERE</v>
      </c>
      <c r="AA150" s="2">
        <f>IF(Z150="HERE",Y150,AA149+Graph!$G$1*1000)</f>
        <v>51809903.140455961</v>
      </c>
      <c r="AB150" s="2">
        <f t="shared" si="21"/>
        <v>507240.58463385701</v>
      </c>
      <c r="AC150" s="2">
        <f t="shared" si="31"/>
        <v>15576107</v>
      </c>
      <c r="AD150" s="3">
        <f t="shared" si="10"/>
        <v>51809903.140455961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40797698.275149897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80</v>
      </c>
      <c r="C151" s="7"/>
      <c r="D151" s="2" t="e">
        <f t="shared" si="12"/>
        <v>#N/A</v>
      </c>
      <c r="E151" s="2" t="e">
        <f t="shared" si="22"/>
        <v>#N/A</v>
      </c>
      <c r="F151" s="2">
        <v>773303.68835532665</v>
      </c>
      <c r="G151" s="2">
        <f t="shared" si="35"/>
        <v>773303.68835532665</v>
      </c>
      <c r="H151" s="2">
        <f t="shared" si="32"/>
        <v>66761176.855941683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1500096.5714285681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787313.36134454608</v>
      </c>
      <c r="Q151" s="2">
        <f t="shared" si="36"/>
        <v>787313.36134454608</v>
      </c>
      <c r="R151" s="2">
        <f t="shared" si="33"/>
        <v>68173323.501800537</v>
      </c>
      <c r="S151" s="2">
        <f t="shared" si="17"/>
        <v>773303.68835532665</v>
      </c>
      <c r="T151" s="2">
        <f t="shared" si="18"/>
        <v>11061.857142857043</v>
      </c>
      <c r="U151" s="2">
        <f t="shared" si="19"/>
        <v>787313.36134454608</v>
      </c>
      <c r="V151" s="2">
        <f t="shared" si="34"/>
        <v>15940972</v>
      </c>
      <c r="W151" s="2">
        <f t="shared" si="20"/>
        <v>364865</v>
      </c>
      <c r="X151" s="2">
        <f t="shared" si="6"/>
        <v>422448.36134454608</v>
      </c>
      <c r="Y151" s="2">
        <f t="shared" si="30"/>
        <v>52232351.501800507</v>
      </c>
      <c r="Z151" s="2" t="str">
        <f t="shared" si="8"/>
        <v>HERE</v>
      </c>
      <c r="AA151" s="2">
        <f>IF(Z151="HERE",Y151,AA150+Graph!$G$1*1000)</f>
        <v>52232351.501800507</v>
      </c>
      <c r="AB151" s="2">
        <f t="shared" si="21"/>
        <v>422448.36134454608</v>
      </c>
      <c r="AC151" s="2">
        <f t="shared" si="31"/>
        <v>15940972</v>
      </c>
      <c r="AD151" s="3">
        <f t="shared" si="10"/>
        <v>52232351.501800507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41164110.470528051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81</v>
      </c>
      <c r="C152" s="7"/>
      <c r="D152" s="2" t="e">
        <f t="shared" si="12"/>
        <v>#N/A</v>
      </c>
      <c r="E152" s="2" t="e">
        <f t="shared" si="22"/>
        <v>#N/A</v>
      </c>
      <c r="F152" s="2">
        <v>777318.00456181169</v>
      </c>
      <c r="G152" s="2">
        <f t="shared" si="35"/>
        <v>777318.00456181169</v>
      </c>
      <c r="H152" s="2">
        <f t="shared" si="32"/>
        <v>67538494.860503495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1511158.4285714251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791430.13805520535</v>
      </c>
      <c r="Q152" s="2">
        <f t="shared" si="36"/>
        <v>791430.13805520535</v>
      </c>
      <c r="R152" s="2">
        <f t="shared" si="33"/>
        <v>68964753.639855742</v>
      </c>
      <c r="S152" s="2">
        <f t="shared" si="17"/>
        <v>777318.00456181169</v>
      </c>
      <c r="T152" s="2">
        <f t="shared" si="18"/>
        <v>11061.857142857043</v>
      </c>
      <c r="U152" s="2">
        <f t="shared" si="19"/>
        <v>791430.13805520535</v>
      </c>
      <c r="V152" s="2">
        <f t="shared" si="34"/>
        <v>16423082</v>
      </c>
      <c r="W152" s="2">
        <f t="shared" si="20"/>
        <v>482110</v>
      </c>
      <c r="X152" s="2">
        <f t="shared" si="6"/>
        <v>309320.13805520535</v>
      </c>
      <c r="Y152" s="2">
        <f t="shared" si="30"/>
        <v>52541671.639855713</v>
      </c>
      <c r="Z152" s="2" t="str">
        <f t="shared" si="8"/>
        <v>HERE</v>
      </c>
      <c r="AA152" s="2">
        <f>IF(Z152="HERE",Y152,AA151+Graph!$G$1*1000)</f>
        <v>52541671.639855713</v>
      </c>
      <c r="AB152" s="2">
        <f t="shared" si="21"/>
        <v>309320.13805520535</v>
      </c>
      <c r="AC152" s="2">
        <f t="shared" si="31"/>
        <v>16423082</v>
      </c>
      <c r="AD152" s="3">
        <f t="shared" si="10"/>
        <v>52541671.639855713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41558200.314945817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82</v>
      </c>
      <c r="C153" s="7"/>
      <c r="D153" s="2" t="e">
        <f t="shared" si="12"/>
        <v>#N/A</v>
      </c>
      <c r="E153" s="2" t="e">
        <f t="shared" si="22"/>
        <v>#N/A</v>
      </c>
      <c r="F153" s="2">
        <v>781332.32076829672</v>
      </c>
      <c r="G153" s="2">
        <f t="shared" si="35"/>
        <v>781332.32076829672</v>
      </c>
      <c r="H153" s="2">
        <f t="shared" si="32"/>
        <v>68319827.181271791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1522220.2857142822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795546.91476589441</v>
      </c>
      <c r="Q153" s="2">
        <f t="shared" si="36"/>
        <v>795546.91476589441</v>
      </c>
      <c r="R153" s="2">
        <f t="shared" si="33"/>
        <v>69760300.554621637</v>
      </c>
      <c r="S153" s="2">
        <f t="shared" si="17"/>
        <v>781332.32076829672</v>
      </c>
      <c r="T153" s="2">
        <f t="shared" si="18"/>
        <v>11061.857142857043</v>
      </c>
      <c r="U153" s="2">
        <f t="shared" si="19"/>
        <v>795546.91476589441</v>
      </c>
      <c r="V153" s="2">
        <f t="shared" si="34"/>
        <v>16875536</v>
      </c>
      <c r="W153" s="2">
        <f t="shared" si="20"/>
        <v>452454</v>
      </c>
      <c r="X153" s="2">
        <f t="shared" si="6"/>
        <v>343092.91476589441</v>
      </c>
      <c r="Y153" s="2">
        <f t="shared" si="30"/>
        <v>52884764.554621607</v>
      </c>
      <c r="Z153" s="2" t="str">
        <f t="shared" si="8"/>
        <v>HERE</v>
      </c>
      <c r="AA153" s="2">
        <f>IF(Z153="HERE",Y153,AA152+Graph!$G$1*1000)</f>
        <v>52884764.554621607</v>
      </c>
      <c r="AB153" s="2">
        <f t="shared" si="21"/>
        <v>343092.91476589441</v>
      </c>
      <c r="AC153" s="2">
        <f t="shared" si="31"/>
        <v>16875536</v>
      </c>
      <c r="AD153" s="3">
        <f t="shared" si="10"/>
        <v>52800000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41818998.208403207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83</v>
      </c>
      <c r="C154" s="7"/>
      <c r="D154" s="2" t="e">
        <f t="shared" si="12"/>
        <v>#N/A</v>
      </c>
      <c r="E154" s="2" t="e">
        <f t="shared" si="22"/>
        <v>#N/A</v>
      </c>
      <c r="F154" s="2">
        <v>785346.63697478175</v>
      </c>
      <c r="G154" s="2">
        <f t="shared" si="35"/>
        <v>785346.63697478175</v>
      </c>
      <c r="H154" s="2">
        <f t="shared" si="32"/>
        <v>69105173.818246573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1533282.1428571392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799663.69147658348</v>
      </c>
      <c r="Q154" s="2">
        <f t="shared" si="36"/>
        <v>799663.69147658348</v>
      </c>
      <c r="R154" s="2">
        <f t="shared" si="33"/>
        <v>70559964.24609822</v>
      </c>
      <c r="S154" s="2">
        <f t="shared" si="17"/>
        <v>785346.63697478175</v>
      </c>
      <c r="T154" s="2">
        <f t="shared" si="18"/>
        <v>11061.857142857043</v>
      </c>
      <c r="U154" s="2">
        <f t="shared" si="19"/>
        <v>799663.69147658348</v>
      </c>
      <c r="V154" s="2">
        <f t="shared" si="34"/>
        <v>17247442</v>
      </c>
      <c r="W154" s="2">
        <f t="shared" si="20"/>
        <v>371906</v>
      </c>
      <c r="X154" s="2">
        <f t="shared" si="6"/>
        <v>427757.69147658348</v>
      </c>
      <c r="Y154" s="2">
        <f t="shared" si="30"/>
        <v>53312522.246098191</v>
      </c>
      <c r="Z154" s="2" t="str">
        <f t="shared" si="8"/>
        <v>HERE</v>
      </c>
      <c r="AA154" s="2">
        <f>IF(Z154="HERE",Y154,AA153+Graph!$G$1*1000)</f>
        <v>53312522.246098191</v>
      </c>
      <c r="AB154" s="2">
        <f t="shared" si="21"/>
        <v>427757.69147658348</v>
      </c>
      <c r="AC154" s="2">
        <f t="shared" si="31"/>
        <v>17247442</v>
      </c>
      <c r="AD154" s="3">
        <f t="shared" si="10"/>
        <v>52800000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42046295.85090021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84</v>
      </c>
      <c r="C155" s="7"/>
      <c r="D155" s="2" t="e">
        <f t="shared" si="12"/>
        <v>#N/A</v>
      </c>
      <c r="E155" s="2" t="e">
        <f t="shared" si="22"/>
        <v>#N/A</v>
      </c>
      <c r="F155" s="2">
        <v>789360.95318126678</v>
      </c>
      <c r="G155" s="2">
        <f t="shared" si="35"/>
        <v>789360.95318126678</v>
      </c>
      <c r="H155" s="2">
        <f t="shared" si="32"/>
        <v>69894534.77142784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1544343.9999999963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803780.46818727255</v>
      </c>
      <c r="Q155" s="2">
        <f t="shared" si="36"/>
        <v>800000</v>
      </c>
      <c r="R155" s="2">
        <f t="shared" si="33"/>
        <v>71359964.24609822</v>
      </c>
      <c r="S155" s="2">
        <f t="shared" si="17"/>
        <v>789360.95318126678</v>
      </c>
      <c r="T155" s="2">
        <f t="shared" si="18"/>
        <v>11061.857142857043</v>
      </c>
      <c r="U155" s="2">
        <f t="shared" si="19"/>
        <v>800000</v>
      </c>
      <c r="V155" s="2">
        <f t="shared" si="34"/>
        <v>17582121</v>
      </c>
      <c r="W155" s="2">
        <f t="shared" si="20"/>
        <v>334679</v>
      </c>
      <c r="X155" s="2">
        <f t="shared" si="6"/>
        <v>465321</v>
      </c>
      <c r="Y155" s="2">
        <f t="shared" si="30"/>
        <v>53777843.246098191</v>
      </c>
      <c r="Z155" s="2" t="str">
        <f t="shared" si="8"/>
        <v>HERE</v>
      </c>
      <c r="AA155" s="2">
        <f>IF(Z155="HERE",Y155,AA154+Graph!$G$1*1000)</f>
        <v>53777843.246098191</v>
      </c>
      <c r="AB155" s="2">
        <f t="shared" si="21"/>
        <v>465321</v>
      </c>
      <c r="AC155" s="2">
        <f t="shared" si="31"/>
        <v>17582121</v>
      </c>
      <c r="AD155" s="3">
        <f t="shared" si="10"/>
        <v>52800000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42183260.542436816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85</v>
      </c>
      <c r="C156" s="7"/>
      <c r="D156" s="2" t="e">
        <f t="shared" si="12"/>
        <v>#N/A</v>
      </c>
      <c r="E156" s="2" t="e">
        <f t="shared" si="22"/>
        <v>#N/A</v>
      </c>
      <c r="F156" s="2">
        <v>793375.26938775182</v>
      </c>
      <c r="G156" s="2">
        <f t="shared" si="35"/>
        <v>793375.26938775182</v>
      </c>
      <c r="H156" s="2">
        <f t="shared" si="32"/>
        <v>70687910.040815592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1555405.8571428533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807897.24489796162</v>
      </c>
      <c r="Q156" s="2">
        <f t="shared" si="36"/>
        <v>800000</v>
      </c>
      <c r="R156" s="2">
        <f t="shared" si="33"/>
        <v>72159964.24609822</v>
      </c>
      <c r="S156" s="2">
        <f t="shared" si="17"/>
        <v>793375.26938775182</v>
      </c>
      <c r="T156" s="2">
        <f t="shared" si="18"/>
        <v>11061.857142857043</v>
      </c>
      <c r="U156" s="2">
        <f t="shared" si="19"/>
        <v>800000</v>
      </c>
      <c r="V156" s="2">
        <f t="shared" si="34"/>
        <v>18038293.708043218</v>
      </c>
      <c r="W156" s="2">
        <f t="shared" si="20"/>
        <v>456172.70804321766</v>
      </c>
      <c r="X156" s="2">
        <f t="shared" si="6"/>
        <v>343827.29195678234</v>
      </c>
      <c r="Y156" s="2">
        <f t="shared" si="30"/>
        <v>54121670.538054973</v>
      </c>
      <c r="Z156" s="2" t="str">
        <f t="shared" si="8"/>
        <v>HERE</v>
      </c>
      <c r="AA156" s="2">
        <f>IF(Z156="HERE",Y156,AA155+Graph!$G$1*1000)</f>
        <v>54121670.538054973</v>
      </c>
      <c r="AB156" s="2">
        <f t="shared" si="21"/>
        <v>343827.29195678234</v>
      </c>
      <c r="AC156" s="2">
        <f t="shared" si="31"/>
        <v>18038293.708043218</v>
      </c>
      <c r="AD156" s="3">
        <f t="shared" si="10"/>
        <v>52800000</v>
      </c>
      <c r="AE156" s="2">
        <f>IF(AE154&gt;=52800000,52800000,IF(AB135=Graph!G$1*1000,AE155+Graph!G$1*1000,AC156))</f>
        <v>18038293.708043218</v>
      </c>
      <c r="AF156" s="3">
        <f t="shared" si="11"/>
        <v>18038293.708043218</v>
      </c>
      <c r="AG156" s="3">
        <f t="shared" si="29"/>
        <v>42561378.683013037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86</v>
      </c>
      <c r="C157" s="7"/>
      <c r="D157" s="2" t="e">
        <f t="shared" si="12"/>
        <v>#N/A</v>
      </c>
      <c r="E157" s="2" t="e">
        <f t="shared" si="22"/>
        <v>#N/A</v>
      </c>
      <c r="F157" s="2">
        <v>797389.58559423685</v>
      </c>
      <c r="G157" s="2">
        <f t="shared" si="35"/>
        <v>797389.58559423685</v>
      </c>
      <c r="H157" s="2">
        <f t="shared" si="32"/>
        <v>71485299.626409829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1566467.7142857104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812014.02160865068</v>
      </c>
      <c r="Q157" s="2">
        <f t="shared" si="36"/>
        <v>800000</v>
      </c>
      <c r="R157" s="2">
        <f t="shared" si="33"/>
        <v>72959964.24609822</v>
      </c>
      <c r="S157" s="2">
        <f t="shared" si="17"/>
        <v>797389.58559423685</v>
      </c>
      <c r="T157" s="2">
        <f t="shared" si="18"/>
        <v>11061.857142857043</v>
      </c>
      <c r="U157" s="2">
        <f t="shared" si="19"/>
        <v>800000</v>
      </c>
      <c r="V157" s="2">
        <f t="shared" si="34"/>
        <v>18498480.73229292</v>
      </c>
      <c r="W157" s="2">
        <f t="shared" si="20"/>
        <v>460187.02424970269</v>
      </c>
      <c r="X157" s="2">
        <f t="shared" si="6"/>
        <v>339812.97575029731</v>
      </c>
      <c r="Y157" s="2">
        <f t="shared" si="30"/>
        <v>54461483.51380527</v>
      </c>
      <c r="Z157" s="2" t="str">
        <f t="shared" si="8"/>
        <v>HERE</v>
      </c>
      <c r="AA157" s="2">
        <f>IF(Z157="HERE",Y157,AA156+Graph!$G$1*1000)</f>
        <v>54461483.51380527</v>
      </c>
      <c r="AB157" s="2">
        <f t="shared" si="21"/>
        <v>339812.97575029731</v>
      </c>
      <c r="AC157" s="2">
        <f t="shared" si="31"/>
        <v>18498480.73229292</v>
      </c>
      <c r="AD157" s="3">
        <f t="shared" si="10"/>
        <v>52800000</v>
      </c>
      <c r="AE157" s="2">
        <f>IF(AE155&gt;=52800000,52800000,IF(AB136=Graph!G$1*1000,AE156+Graph!G$1*1000,AC157))</f>
        <v>18498480.73229292</v>
      </c>
      <c r="AF157" s="3">
        <f t="shared" si="11"/>
        <v>18498480.73229292</v>
      </c>
      <c r="AG157" s="3">
        <f t="shared" si="29"/>
        <v>42916588.42262888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87</v>
      </c>
      <c r="C158" s="7"/>
      <c r="D158" s="2" t="e">
        <f t="shared" si="12"/>
        <v>#N/A</v>
      </c>
      <c r="E158" s="2" t="e">
        <f t="shared" si="22"/>
        <v>#N/A</v>
      </c>
      <c r="F158" s="2">
        <v>801403.90180072188</v>
      </c>
      <c r="G158" s="2">
        <f t="shared" si="35"/>
        <v>788938.14285714284</v>
      </c>
      <c r="H158" s="2">
        <f t="shared" si="32"/>
        <v>72274237.769266978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1577529.5714285674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816130.79831933975</v>
      </c>
      <c r="Q158" s="2">
        <f t="shared" si="36"/>
        <v>800000</v>
      </c>
      <c r="R158" s="2">
        <f t="shared" si="33"/>
        <v>73759964.24609822</v>
      </c>
      <c r="S158" s="2">
        <f t="shared" si="17"/>
        <v>788938.14285714924</v>
      </c>
      <c r="T158" s="2">
        <f t="shared" si="18"/>
        <v>11061.857142857043</v>
      </c>
      <c r="U158" s="2">
        <f t="shared" si="19"/>
        <v>800000</v>
      </c>
      <c r="V158" s="2">
        <f t="shared" si="34"/>
        <v>18962682.072749108</v>
      </c>
      <c r="W158" s="2">
        <f t="shared" si="20"/>
        <v>464201.34045618773</v>
      </c>
      <c r="X158" s="2">
        <f t="shared" si="6"/>
        <v>335798.65954381227</v>
      </c>
      <c r="Y158" s="2">
        <f t="shared" si="30"/>
        <v>54797282.173349082</v>
      </c>
      <c r="Z158" s="2" t="str">
        <f t="shared" si="8"/>
        <v>HERE</v>
      </c>
      <c r="AA158" s="2">
        <f>IF(Z158="HERE",Y158,AA157+Graph!$G$1*1000)</f>
        <v>54797282.173349082</v>
      </c>
      <c r="AB158" s="2">
        <f t="shared" si="21"/>
        <v>335798.65954381227</v>
      </c>
      <c r="AC158" s="2">
        <f t="shared" si="31"/>
        <v>18962682.072749108</v>
      </c>
      <c r="AD158" s="3">
        <f t="shared" si="10"/>
        <v>52800000</v>
      </c>
      <c r="AE158" s="2">
        <f>IF(AE156&gt;=52800000,52800000,IF(AB137=Graph!G$1*1000,AE157+Graph!G$1*1000,AC158))</f>
        <v>18962682.072749108</v>
      </c>
      <c r="AF158" s="3">
        <f t="shared" si="11"/>
        <v>18962682.072749108</v>
      </c>
      <c r="AG158" s="3">
        <f t="shared" si="29"/>
        <v>43254756.461284339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88</v>
      </c>
      <c r="C159" s="7"/>
      <c r="D159" s="2" t="e">
        <f t="shared" si="12"/>
        <v>#N/A</v>
      </c>
      <c r="E159" s="2" t="e">
        <f t="shared" si="22"/>
        <v>#N/A</v>
      </c>
      <c r="F159" s="2">
        <v>805418.21800720692</v>
      </c>
      <c r="G159" s="2">
        <f t="shared" si="35"/>
        <v>788938.14285714284</v>
      </c>
      <c r="H159" s="2">
        <f t="shared" si="32"/>
        <v>73063175.912124127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1588591.4285714244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820247.57502999902</v>
      </c>
      <c r="Q159" s="2">
        <f t="shared" si="36"/>
        <v>800000</v>
      </c>
      <c r="R159" s="2">
        <f t="shared" si="33"/>
        <v>74559964.24609822</v>
      </c>
      <c r="S159" s="2">
        <f t="shared" si="17"/>
        <v>788938.14285714924</v>
      </c>
      <c r="T159" s="2">
        <f t="shared" si="18"/>
        <v>11061.857142857043</v>
      </c>
      <c r="U159" s="2">
        <f t="shared" si="19"/>
        <v>800000</v>
      </c>
      <c r="V159" s="2">
        <f t="shared" si="34"/>
        <v>19430897.729411751</v>
      </c>
      <c r="W159" s="2">
        <f t="shared" si="20"/>
        <v>468215.65666264296</v>
      </c>
      <c r="X159" s="2">
        <f t="shared" si="6"/>
        <v>331784.34333735704</v>
      </c>
      <c r="Y159" s="2">
        <f t="shared" ref="Y159:Y222" si="37">IF(COUNT($C160)=0,IF(COUNT($C159)=1,C159,SUM(Y158+X159)),C159)</f>
        <v>55129066.51668644</v>
      </c>
      <c r="Z159" s="2" t="str">
        <f t="shared" si="8"/>
        <v>HERE</v>
      </c>
      <c r="AA159" s="2">
        <f>IF(Z159="HERE",Y159,AA158+Graph!$G$1*1000)</f>
        <v>55129066.51668644</v>
      </c>
      <c r="AB159" s="2">
        <f t="shared" si="21"/>
        <v>331784.34333735704</v>
      </c>
      <c r="AC159" s="2">
        <f t="shared" ref="AC159:AC222" si="38">IF(Z160="HERE",V159,AC158)</f>
        <v>19430897.729411751</v>
      </c>
      <c r="AD159" s="3">
        <f t="shared" si="10"/>
        <v>52800000</v>
      </c>
      <c r="AE159" s="2">
        <f>IF(AE157&gt;=52800000,52800000,IF(AB138=Graph!G$1*1000,AE158+Graph!G$1*1000,AC159))</f>
        <v>19430897.729411751</v>
      </c>
      <c r="AF159" s="3">
        <f t="shared" si="11"/>
        <v>19430897.729411751</v>
      </c>
      <c r="AG159" s="3">
        <f t="shared" si="29"/>
        <v>43516508.598979428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89</v>
      </c>
      <c r="C160" s="7"/>
      <c r="D160" s="2" t="e">
        <f t="shared" si="12"/>
        <v>#N/A</v>
      </c>
      <c r="E160" s="2" t="e">
        <f t="shared" si="22"/>
        <v>#N/A</v>
      </c>
      <c r="F160" s="2">
        <v>809432.53421369195</v>
      </c>
      <c r="G160" s="2">
        <f t="shared" si="35"/>
        <v>788938.14285714284</v>
      </c>
      <c r="H160" s="2">
        <f t="shared" ref="H160:H223" si="39">IF(COUNT($C161)=0,IF(COUNT($C160)=1,C160,SUM(H159+G160)),C160)</f>
        <v>73852114.054981276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1599653.2857142815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824364.35174068809</v>
      </c>
      <c r="Q160" s="2">
        <f t="shared" si="36"/>
        <v>800000</v>
      </c>
      <c r="R160" s="2">
        <f t="shared" ref="R160:R223" si="40">IF(COUNT($C161)=0,IF(COUNT($C160)=1,M160,SUM(R159+Q160)),M160)</f>
        <v>75359964.24609822</v>
      </c>
      <c r="S160" s="2">
        <f t="shared" si="17"/>
        <v>788938.14285714924</v>
      </c>
      <c r="T160" s="2">
        <f t="shared" si="18"/>
        <v>11061.857142857043</v>
      </c>
      <c r="U160" s="2">
        <f t="shared" si="19"/>
        <v>800000</v>
      </c>
      <c r="V160" s="2">
        <f t="shared" si="34"/>
        <v>19903127.702280879</v>
      </c>
      <c r="W160" s="2">
        <f t="shared" si="20"/>
        <v>472229.97286912799</v>
      </c>
      <c r="X160" s="2">
        <f t="shared" si="6"/>
        <v>327770.02713087201</v>
      </c>
      <c r="Y160" s="2">
        <f t="shared" si="37"/>
        <v>55456836.543817312</v>
      </c>
      <c r="Z160" s="2" t="str">
        <f t="shared" si="8"/>
        <v>HERE</v>
      </c>
      <c r="AA160" s="2">
        <f>IF(Z160="HERE",Y160,AA159+Graph!$G$1*1000)</f>
        <v>55456836.543817312</v>
      </c>
      <c r="AB160" s="2">
        <f t="shared" si="21"/>
        <v>327770.02713087201</v>
      </c>
      <c r="AC160" s="2">
        <f t="shared" si="38"/>
        <v>19903127.702280879</v>
      </c>
      <c r="AD160" s="3">
        <f t="shared" si="10"/>
        <v>52800000</v>
      </c>
      <c r="AE160" s="2">
        <f>IF(AE158&gt;=52800000,52800000,IF(AB139=Graph!G$1*1000,AE159+Graph!G$1*1000,AC160))</f>
        <v>19903127.702280879</v>
      </c>
      <c r="AF160" s="3">
        <f t="shared" si="11"/>
        <v>19903127.702280879</v>
      </c>
      <c r="AG160" s="3">
        <f t="shared" si="29"/>
        <v>43772153.435714133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90</v>
      </c>
      <c r="C161" s="7"/>
      <c r="D161" s="2" t="e">
        <f t="shared" si="12"/>
        <v>#N/A</v>
      </c>
      <c r="E161" s="2" t="e">
        <f t="shared" si="22"/>
        <v>#N/A</v>
      </c>
      <c r="F161" s="2">
        <v>813446.85042014718</v>
      </c>
      <c r="G161" s="2">
        <f t="shared" si="35"/>
        <v>788938.14285714284</v>
      </c>
      <c r="H161" s="2">
        <f t="shared" si="39"/>
        <v>74641052.197838426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1610715.1428571385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828481.12845137715</v>
      </c>
      <c r="Q161" s="2">
        <f t="shared" si="36"/>
        <v>800000</v>
      </c>
      <c r="R161" s="2">
        <f t="shared" si="40"/>
        <v>76159964.24609822</v>
      </c>
      <c r="S161" s="2">
        <f t="shared" si="17"/>
        <v>788938.14285714924</v>
      </c>
      <c r="T161" s="2">
        <f t="shared" si="18"/>
        <v>11061.857142857043</v>
      </c>
      <c r="U161" s="2">
        <f t="shared" si="19"/>
        <v>800000</v>
      </c>
      <c r="V161" s="2">
        <f t="shared" si="34"/>
        <v>20379371.991356492</v>
      </c>
      <c r="W161" s="2">
        <f t="shared" si="20"/>
        <v>476244.28907561302</v>
      </c>
      <c r="X161" s="2">
        <f t="shared" si="6"/>
        <v>323755.71092438698</v>
      </c>
      <c r="Y161" s="2">
        <f t="shared" si="37"/>
        <v>55780592.254741699</v>
      </c>
      <c r="Z161" s="2" t="str">
        <f t="shared" si="8"/>
        <v>HERE</v>
      </c>
      <c r="AA161" s="2">
        <f>IF(Z161="HERE",Y161,AA160+Graph!$G$1*1000)</f>
        <v>55780592.254741699</v>
      </c>
      <c r="AB161" s="2">
        <f t="shared" si="21"/>
        <v>323755.71092438698</v>
      </c>
      <c r="AC161" s="2">
        <f t="shared" si="38"/>
        <v>20379371.991356492</v>
      </c>
      <c r="AD161" s="3">
        <f t="shared" si="10"/>
        <v>52800000</v>
      </c>
      <c r="AE161" s="2">
        <f>IF(AE159&gt;=52800000,52800000,IF(AB140=Graph!G$1*1000,AE160+Graph!G$1*1000,AC161))</f>
        <v>20379371.991356492</v>
      </c>
      <c r="AF161" s="3">
        <f t="shared" si="11"/>
        <v>20379371.991356492</v>
      </c>
      <c r="AG161" s="3">
        <f t="shared" si="29"/>
        <v>44019940.821488425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91</v>
      </c>
      <c r="C162" s="7"/>
      <c r="D162" s="2" t="e">
        <f t="shared" si="12"/>
        <v>#N/A</v>
      </c>
      <c r="E162" s="2" t="e">
        <f t="shared" si="22"/>
        <v>#N/A</v>
      </c>
      <c r="F162" s="2">
        <v>817461.16662663221</v>
      </c>
      <c r="G162" s="2">
        <f t="shared" si="35"/>
        <v>788938.14285714284</v>
      </c>
      <c r="H162" s="2">
        <f t="shared" si="39"/>
        <v>75429990.340695575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1621776.9999999956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832597.90516206622</v>
      </c>
      <c r="Q162" s="2">
        <f t="shared" si="36"/>
        <v>800000</v>
      </c>
      <c r="R162" s="2">
        <f t="shared" si="40"/>
        <v>76959964.24609822</v>
      </c>
      <c r="S162" s="2">
        <f t="shared" si="17"/>
        <v>788938.14285714924</v>
      </c>
      <c r="T162" s="2">
        <f t="shared" si="18"/>
        <v>11061.857142857043</v>
      </c>
      <c r="U162" s="2">
        <f t="shared" si="19"/>
        <v>800000</v>
      </c>
      <c r="V162" s="2">
        <f t="shared" si="34"/>
        <v>20859630.59663859</v>
      </c>
      <c r="W162" s="2">
        <f t="shared" si="20"/>
        <v>480258.60528209805</v>
      </c>
      <c r="X162" s="2">
        <f t="shared" si="6"/>
        <v>319741.39471790195</v>
      </c>
      <c r="Y162" s="2">
        <f t="shared" si="37"/>
        <v>56100333.6494596</v>
      </c>
      <c r="Z162" s="2" t="str">
        <f t="shared" si="8"/>
        <v>HERE</v>
      </c>
      <c r="AA162" s="2">
        <f>IF(Z162="HERE",Y162,AA161+Graph!$G$1*1000)</f>
        <v>56100333.6494596</v>
      </c>
      <c r="AB162" s="2">
        <f t="shared" si="21"/>
        <v>319741.39471790195</v>
      </c>
      <c r="AC162" s="2">
        <f t="shared" si="38"/>
        <v>20859630.59663859</v>
      </c>
      <c r="AD162" s="3">
        <f t="shared" si="10"/>
        <v>52800000</v>
      </c>
      <c r="AE162" s="2">
        <f>IF(AE160&gt;=52800000,52800000,IF(AB141=Graph!G$1*1000,AE161+Graph!G$1*1000,AC162))</f>
        <v>20859630.59663859</v>
      </c>
      <c r="AF162" s="3">
        <f t="shared" si="11"/>
        <v>20859630.59663859</v>
      </c>
      <c r="AG162" s="3">
        <f t="shared" si="29"/>
        <v>44224755.556302339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92</v>
      </c>
      <c r="C163" s="7"/>
      <c r="D163" s="2" t="e">
        <f t="shared" si="12"/>
        <v>#N/A</v>
      </c>
      <c r="E163" s="2" t="e">
        <f t="shared" si="22"/>
        <v>#N/A</v>
      </c>
      <c r="F163" s="2">
        <v>821475.48283311725</v>
      </c>
      <c r="G163" s="2">
        <f t="shared" si="35"/>
        <v>788938.14285714284</v>
      </c>
      <c r="H163" s="2">
        <f t="shared" si="39"/>
        <v>76218928.483552724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1632838.8571428526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836714.68187275529</v>
      </c>
      <c r="Q163" s="2">
        <f t="shared" si="36"/>
        <v>800000</v>
      </c>
      <c r="R163" s="2">
        <f t="shared" si="40"/>
        <v>77759964.24609822</v>
      </c>
      <c r="S163" s="2">
        <f t="shared" si="17"/>
        <v>788938.14285714924</v>
      </c>
      <c r="T163" s="2">
        <f t="shared" si="18"/>
        <v>11061.857142857043</v>
      </c>
      <c r="U163" s="2">
        <f t="shared" si="19"/>
        <v>800000</v>
      </c>
      <c r="V163" s="2">
        <f t="shared" si="34"/>
        <v>21343903.518127173</v>
      </c>
      <c r="W163" s="2">
        <f t="shared" si="20"/>
        <v>484272.92148858309</v>
      </c>
      <c r="X163" s="2">
        <f t="shared" si="6"/>
        <v>315727.07851141691</v>
      </c>
      <c r="Y163" s="2">
        <f t="shared" si="37"/>
        <v>56416060.727971017</v>
      </c>
      <c r="Z163" s="2" t="str">
        <f t="shared" si="8"/>
        <v>HERE</v>
      </c>
      <c r="AA163" s="2">
        <f>IF(Z163="HERE",Y163,AA162+Graph!$G$1*1000)</f>
        <v>56416060.727971017</v>
      </c>
      <c r="AB163" s="2">
        <f t="shared" si="21"/>
        <v>315727.07851141691</v>
      </c>
      <c r="AC163" s="2">
        <f t="shared" si="38"/>
        <v>21343903.518127173</v>
      </c>
      <c r="AD163" s="3">
        <f t="shared" si="10"/>
        <v>52800000</v>
      </c>
      <c r="AE163" s="2">
        <f>IF(AE161&gt;=52800000,52800000,IF(AB142=Graph!G$1*1000,AE162+Graph!G$1*1000,AC163))</f>
        <v>21343903.518127173</v>
      </c>
      <c r="AF163" s="3">
        <f t="shared" si="11"/>
        <v>21343903.518127173</v>
      </c>
      <c r="AG163" s="3">
        <f t="shared" si="29"/>
        <v>44662231.390155874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93</v>
      </c>
      <c r="C164" s="7"/>
      <c r="D164" s="2" t="e">
        <f t="shared" si="12"/>
        <v>#N/A</v>
      </c>
      <c r="E164" s="2" t="e">
        <f t="shared" si="22"/>
        <v>#N/A</v>
      </c>
      <c r="F164" s="2">
        <v>825489.79903960228</v>
      </c>
      <c r="G164" s="2">
        <f t="shared" si="35"/>
        <v>788938.14285714284</v>
      </c>
      <c r="H164" s="2">
        <f t="shared" si="39"/>
        <v>77007866.626409873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1643900.7142857097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840831.45858344436</v>
      </c>
      <c r="Q164" s="2">
        <f t="shared" si="36"/>
        <v>800000</v>
      </c>
      <c r="R164" s="2">
        <f t="shared" si="40"/>
        <v>78559964.24609822</v>
      </c>
      <c r="S164" s="2">
        <f t="shared" si="17"/>
        <v>788938.14285714924</v>
      </c>
      <c r="T164" s="2">
        <f t="shared" si="18"/>
        <v>11061.857142857043</v>
      </c>
      <c r="U164" s="2">
        <f t="shared" si="19"/>
        <v>800000</v>
      </c>
      <c r="V164" s="2">
        <f t="shared" si="34"/>
        <v>21832190.755822241</v>
      </c>
      <c r="W164" s="2">
        <f t="shared" si="20"/>
        <v>488287.23769506812</v>
      </c>
      <c r="X164" s="2">
        <f t="shared" si="6"/>
        <v>311712.76230493188</v>
      </c>
      <c r="Y164" s="2">
        <f t="shared" si="37"/>
        <v>56727773.490275949</v>
      </c>
      <c r="Z164" s="2" t="str">
        <f t="shared" si="8"/>
        <v>HERE</v>
      </c>
      <c r="AA164" s="2">
        <f>IF(Z164="HERE",Y164,AA163+Graph!$G$1*1000)</f>
        <v>56727773.490275949</v>
      </c>
      <c r="AB164" s="2">
        <f t="shared" si="21"/>
        <v>311712.76230493188</v>
      </c>
      <c r="AC164" s="2">
        <f t="shared" si="38"/>
        <v>21832190.755822241</v>
      </c>
      <c r="AD164" s="3">
        <f t="shared" si="10"/>
        <v>52800000</v>
      </c>
      <c r="AE164" s="2">
        <f>IF(AE162&gt;=52800000,52800000,IF(AB143=Graph!G$1*1000,AE163+Graph!G$1*1000,AC164))</f>
        <v>21832190.755822241</v>
      </c>
      <c r="AF164" s="3">
        <f t="shared" si="11"/>
        <v>21832190.755822241</v>
      </c>
      <c r="AG164" s="3">
        <f t="shared" si="29"/>
        <v>45041564.623049036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94</v>
      </c>
      <c r="C165" s="7"/>
      <c r="D165" s="2" t="e">
        <f t="shared" si="12"/>
        <v>#N/A</v>
      </c>
      <c r="E165" s="2" t="e">
        <f t="shared" si="22"/>
        <v>#N/A</v>
      </c>
      <c r="F165" s="2">
        <v>829504.11524608731</v>
      </c>
      <c r="G165" s="2">
        <f t="shared" si="35"/>
        <v>788938.14285714284</v>
      </c>
      <c r="H165" s="2">
        <f t="shared" si="39"/>
        <v>77796804.769267023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1654962.5714285667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844948.23529410362</v>
      </c>
      <c r="Q165" s="2">
        <f t="shared" si="36"/>
        <v>800000</v>
      </c>
      <c r="R165" s="2">
        <f t="shared" si="40"/>
        <v>79359964.24609822</v>
      </c>
      <c r="S165" s="2">
        <f t="shared" si="17"/>
        <v>788938.14285714924</v>
      </c>
      <c r="T165" s="2">
        <f t="shared" si="18"/>
        <v>11061.857142857043</v>
      </c>
      <c r="U165" s="2">
        <f t="shared" si="19"/>
        <v>800000</v>
      </c>
      <c r="V165" s="2">
        <f t="shared" si="34"/>
        <v>22324492.309723794</v>
      </c>
      <c r="W165" s="2">
        <f t="shared" si="20"/>
        <v>492301.55390155315</v>
      </c>
      <c r="X165" s="2">
        <f t="shared" si="6"/>
        <v>307698.44609844685</v>
      </c>
      <c r="Y165" s="2">
        <f t="shared" si="37"/>
        <v>57035471.936374396</v>
      </c>
      <c r="Z165" s="2" t="str">
        <f t="shared" si="8"/>
        <v>HERE</v>
      </c>
      <c r="AA165" s="2">
        <f>IF(Z165="HERE",Y165,AA164+Graph!$G$1*1000)</f>
        <v>57035471.936374396</v>
      </c>
      <c r="AB165" s="2">
        <f t="shared" si="21"/>
        <v>307698.44609844685</v>
      </c>
      <c r="AC165" s="2">
        <f t="shared" si="38"/>
        <v>22324492.309723794</v>
      </c>
      <c r="AD165" s="3">
        <f t="shared" si="10"/>
        <v>52800000</v>
      </c>
      <c r="AE165" s="2">
        <f>IF(AE163&gt;=52800000,52800000,IF(AB144=Graph!G$1*1000,AE164+Graph!G$1*1000,AC165))</f>
        <v>22324492.309723794</v>
      </c>
      <c r="AF165" s="3">
        <f t="shared" si="11"/>
        <v>22324492.309723794</v>
      </c>
      <c r="AG165" s="3">
        <f t="shared" si="29"/>
        <v>45374170.754981816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95</v>
      </c>
      <c r="C166" s="7"/>
      <c r="D166" s="2" t="e">
        <f t="shared" si="12"/>
        <v>#N/A</v>
      </c>
      <c r="E166" s="2" t="e">
        <f t="shared" si="22"/>
        <v>#N/A</v>
      </c>
      <c r="F166" s="2">
        <v>833518.43145257235</v>
      </c>
      <c r="G166" s="2">
        <f t="shared" ref="G166:G229" si="41">IF(F166&gt;800000,$AK$31*1000,F166)</f>
        <v>788938.14285714284</v>
      </c>
      <c r="H166" s="2">
        <f t="shared" si="39"/>
        <v>78585742.912124172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1666024.4285714237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849065.01200479269</v>
      </c>
      <c r="Q166" s="2">
        <f t="shared" ref="Q166:Q229" si="42">IF(P166&gt;800000,800000,P166)</f>
        <v>800000</v>
      </c>
      <c r="R166" s="2">
        <f t="shared" si="40"/>
        <v>80159964.24609822</v>
      </c>
      <c r="S166" s="2">
        <f t="shared" si="17"/>
        <v>788938.14285714924</v>
      </c>
      <c r="T166" s="2">
        <f t="shared" si="18"/>
        <v>11061.857142857043</v>
      </c>
      <c r="U166" s="2">
        <f t="shared" si="19"/>
        <v>800000</v>
      </c>
      <c r="V166" s="2">
        <f t="shared" si="34"/>
        <v>22820808.179831833</v>
      </c>
      <c r="W166" s="2">
        <f t="shared" si="20"/>
        <v>496315.87010803819</v>
      </c>
      <c r="X166" s="2">
        <f t="shared" si="6"/>
        <v>303684.12989196181</v>
      </c>
      <c r="Y166" s="2">
        <f t="shared" si="37"/>
        <v>57339156.066266358</v>
      </c>
      <c r="Z166" s="2" t="str">
        <f t="shared" si="8"/>
        <v>HERE</v>
      </c>
      <c r="AA166" s="2">
        <f>IF(Z166="HERE",Y166,AA165+Graph!$G$1*1000)</f>
        <v>57339156.066266358</v>
      </c>
      <c r="AB166" s="2">
        <f t="shared" si="21"/>
        <v>303684.12989196181</v>
      </c>
      <c r="AC166" s="2">
        <f t="shared" si="38"/>
        <v>22820808.179831833</v>
      </c>
      <c r="AD166" s="3">
        <f t="shared" si="10"/>
        <v>52800000</v>
      </c>
      <c r="AE166" s="2">
        <f>IF(AE164&gt;=52800000,52800000,IF(AB145=Graph!G$1*1000,AE165+Graph!G$1*1000,AC166))</f>
        <v>22820808.179831833</v>
      </c>
      <c r="AF166" s="3">
        <f t="shared" si="11"/>
        <v>22820808.179831833</v>
      </c>
      <c r="AG166" s="3">
        <f t="shared" si="29"/>
        <v>45677333.685954213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96</v>
      </c>
      <c r="C167" s="7"/>
      <c r="D167" s="2" t="e">
        <f t="shared" si="12"/>
        <v>#N/A</v>
      </c>
      <c r="E167" s="2" t="e">
        <f t="shared" si="22"/>
        <v>#N/A</v>
      </c>
      <c r="F167" s="2">
        <v>837532.74765905738</v>
      </c>
      <c r="G167" s="2">
        <f t="shared" si="41"/>
        <v>788938.14285714284</v>
      </c>
      <c r="H167" s="2">
        <f t="shared" si="39"/>
        <v>79374681.054981321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1677086.2857142808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853181.78871548176</v>
      </c>
      <c r="Q167" s="2">
        <f t="shared" si="42"/>
        <v>800000</v>
      </c>
      <c r="R167" s="2">
        <f t="shared" si="40"/>
        <v>80959964.24609822</v>
      </c>
      <c r="S167" s="2">
        <f t="shared" si="17"/>
        <v>788938.14285714924</v>
      </c>
      <c r="T167" s="2">
        <f t="shared" si="18"/>
        <v>11061.857142857043</v>
      </c>
      <c r="U167" s="2">
        <f t="shared" si="19"/>
        <v>800000</v>
      </c>
      <c r="V167" s="2">
        <f t="shared" si="34"/>
        <v>23321138.366146356</v>
      </c>
      <c r="W167" s="2">
        <f t="shared" si="20"/>
        <v>500330.18631452322</v>
      </c>
      <c r="X167" s="2">
        <f t="shared" si="6"/>
        <v>299669.81368547678</v>
      </c>
      <c r="Y167" s="2">
        <f t="shared" si="37"/>
        <v>57638825.879951835</v>
      </c>
      <c r="Z167" s="2" t="str">
        <f t="shared" si="8"/>
        <v>HERE</v>
      </c>
      <c r="AA167" s="2">
        <f>IF(Z167="HERE",Y167,AA166+Graph!$G$1*1000)</f>
        <v>57638825.879951835</v>
      </c>
      <c r="AB167" s="2">
        <f t="shared" si="21"/>
        <v>299669.81368547678</v>
      </c>
      <c r="AC167" s="2">
        <f t="shared" si="38"/>
        <v>23321138.366146356</v>
      </c>
      <c r="AD167" s="3">
        <f t="shared" si="10"/>
        <v>52800000</v>
      </c>
      <c r="AE167" s="2">
        <f>IF(AE165&gt;=52800000,52800000,IF(AB146=Graph!G$1*1000,AE166+Graph!G$1*1000,AC167))</f>
        <v>23321138.366146356</v>
      </c>
      <c r="AF167" s="3">
        <f t="shared" si="11"/>
        <v>23321138.366146356</v>
      </c>
      <c r="AG167" s="3">
        <f t="shared" si="29"/>
        <v>45939741.615966208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97</v>
      </c>
      <c r="C168" s="7"/>
      <c r="D168" s="2" t="e">
        <f t="shared" si="12"/>
        <v>#N/A</v>
      </c>
      <c r="E168" s="2" t="e">
        <f t="shared" si="22"/>
        <v>#N/A</v>
      </c>
      <c r="F168" s="2">
        <v>841547.06386554241</v>
      </c>
      <c r="G168" s="2">
        <f t="shared" si="41"/>
        <v>788938.14285714284</v>
      </c>
      <c r="H168" s="2">
        <f t="shared" si="39"/>
        <v>80163619.19783847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1688148.1428571378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857298.56542617083</v>
      </c>
      <c r="Q168" s="2">
        <f t="shared" si="42"/>
        <v>800000</v>
      </c>
      <c r="R168" s="2">
        <f t="shared" si="40"/>
        <v>81759964.24609822</v>
      </c>
      <c r="S168" s="2">
        <f t="shared" si="17"/>
        <v>788938.14285714924</v>
      </c>
      <c r="T168" s="2">
        <f t="shared" si="18"/>
        <v>11061.857142857043</v>
      </c>
      <c r="U168" s="2">
        <f t="shared" si="19"/>
        <v>800000</v>
      </c>
      <c r="V168" s="2">
        <f t="shared" si="34"/>
        <v>23825482.868667364</v>
      </c>
      <c r="W168" s="2">
        <f t="shared" si="20"/>
        <v>504344.50252100825</v>
      </c>
      <c r="X168" s="2">
        <f t="shared" si="6"/>
        <v>295655.49747899175</v>
      </c>
      <c r="Y168" s="2">
        <f t="shared" si="37"/>
        <v>57934481.377430826</v>
      </c>
      <c r="Z168" s="2" t="str">
        <f t="shared" si="8"/>
        <v>HERE</v>
      </c>
      <c r="AA168" s="2">
        <f>IF(Z168="HERE",Y168,AA167+Graph!$G$1*1000)</f>
        <v>57934481.377430826</v>
      </c>
      <c r="AB168" s="2">
        <f t="shared" si="21"/>
        <v>295655.49747899175</v>
      </c>
      <c r="AC168" s="2">
        <f t="shared" si="38"/>
        <v>23825482.868667364</v>
      </c>
      <c r="AD168" s="3">
        <f t="shared" si="10"/>
        <v>52800000</v>
      </c>
      <c r="AE168" s="2">
        <f>IF(AE166&gt;=52800000,52800000,IF(AB147=Graph!G$1*1000,AE167+Graph!G$1*1000,AC168))</f>
        <v>23825482.868667364</v>
      </c>
      <c r="AF168" s="3">
        <f t="shared" si="11"/>
        <v>23825482.868667364</v>
      </c>
      <c r="AG168" s="3">
        <f t="shared" si="29"/>
        <v>46170590.695017815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98</v>
      </c>
      <c r="C169" s="7"/>
      <c r="D169" s="2" t="e">
        <f t="shared" si="12"/>
        <v>#N/A</v>
      </c>
      <c r="E169" s="2" t="e">
        <f t="shared" si="22"/>
        <v>#N/A</v>
      </c>
      <c r="F169" s="2">
        <v>845561.38007202744</v>
      </c>
      <c r="G169" s="2">
        <f t="shared" si="41"/>
        <v>788938.14285714284</v>
      </c>
      <c r="H169" s="2">
        <f t="shared" si="39"/>
        <v>80952557.34069562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1699209.9999999949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861415.34213685989</v>
      </c>
      <c r="Q169" s="2">
        <f t="shared" si="42"/>
        <v>800000</v>
      </c>
      <c r="R169" s="2">
        <f t="shared" si="40"/>
        <v>82559964.24609822</v>
      </c>
      <c r="S169" s="2">
        <f t="shared" si="17"/>
        <v>788938.14285714924</v>
      </c>
      <c r="T169" s="2">
        <f t="shared" si="18"/>
        <v>11061.857142857043</v>
      </c>
      <c r="U169" s="2">
        <f t="shared" si="19"/>
        <v>800000</v>
      </c>
      <c r="V169" s="2">
        <f t="shared" si="34"/>
        <v>24333841.687394857</v>
      </c>
      <c r="W169" s="2">
        <f t="shared" si="20"/>
        <v>508358.81872749329</v>
      </c>
      <c r="X169" s="2">
        <f t="shared" si="6"/>
        <v>291641.18127250671</v>
      </c>
      <c r="Y169" s="2">
        <f t="shared" si="37"/>
        <v>58226122.558703333</v>
      </c>
      <c r="Z169" s="2" t="str">
        <f t="shared" si="8"/>
        <v>HERE</v>
      </c>
      <c r="AA169" s="2">
        <f>IF(Z169="HERE",Y169,AA168+Graph!$G$1*1000)</f>
        <v>58226122.558703333</v>
      </c>
      <c r="AB169" s="2">
        <f t="shared" si="21"/>
        <v>291641.18127250671</v>
      </c>
      <c r="AC169" s="2">
        <f t="shared" si="38"/>
        <v>24333841.687394857</v>
      </c>
      <c r="AD169" s="3">
        <f t="shared" si="10"/>
        <v>52800000</v>
      </c>
      <c r="AE169" s="2">
        <f>IF(AE167&gt;=52800000,52800000,IF(AB148=Graph!G$1*1000,AE168+Graph!G$1*1000,AC169))</f>
        <v>24333841.687394857</v>
      </c>
      <c r="AF169" s="3">
        <f t="shared" si="11"/>
        <v>24333841.687394857</v>
      </c>
      <c r="AG169" s="3">
        <f t="shared" si="29"/>
        <v>46438499.723109044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99</v>
      </c>
      <c r="C170" s="7"/>
      <c r="D170" s="2" t="e">
        <f t="shared" si="12"/>
        <v>#N/A</v>
      </c>
      <c r="E170" s="2" t="e">
        <f t="shared" si="22"/>
        <v>#N/A</v>
      </c>
      <c r="F170" s="2">
        <v>849575.69627851248</v>
      </c>
      <c r="G170" s="2">
        <f t="shared" si="41"/>
        <v>788938.14285714284</v>
      </c>
      <c r="H170" s="2">
        <f t="shared" si="39"/>
        <v>81741495.483552769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1710271.8571428519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865532.11884754896</v>
      </c>
      <c r="Q170" s="2">
        <f t="shared" si="42"/>
        <v>800000</v>
      </c>
      <c r="R170" s="2">
        <f t="shared" si="40"/>
        <v>83359964.24609822</v>
      </c>
      <c r="S170" s="2">
        <f t="shared" si="17"/>
        <v>788938.14285714924</v>
      </c>
      <c r="T170" s="2">
        <f t="shared" si="18"/>
        <v>11061.857142857043</v>
      </c>
      <c r="U170" s="2">
        <f t="shared" si="19"/>
        <v>800000</v>
      </c>
      <c r="V170" s="2">
        <f t="shared" si="34"/>
        <v>24846214.822328836</v>
      </c>
      <c r="W170" s="2">
        <f t="shared" si="20"/>
        <v>512373.13493397832</v>
      </c>
      <c r="X170" s="2">
        <f t="shared" si="6"/>
        <v>287626.86506602168</v>
      </c>
      <c r="Y170" s="2">
        <f t="shared" si="37"/>
        <v>58513749.423769355</v>
      </c>
      <c r="Z170" s="2" t="str">
        <f t="shared" si="8"/>
        <v>HERE</v>
      </c>
      <c r="AA170" s="2">
        <f>IF(Z170="HERE",Y170,AA169+Graph!$G$1*1000)</f>
        <v>58513749.423769355</v>
      </c>
      <c r="AB170" s="2">
        <f t="shared" si="21"/>
        <v>287626.86506602168</v>
      </c>
      <c r="AC170" s="2">
        <f t="shared" si="38"/>
        <v>24846214.822328836</v>
      </c>
      <c r="AD170" s="3">
        <f t="shared" si="10"/>
        <v>52800000</v>
      </c>
      <c r="AE170" s="2">
        <f>IF(AE168&gt;=52800000,52800000,IF(AB149=Graph!G$1*1000,AE169+Graph!G$1*1000,AC170))</f>
        <v>24846214.822328836</v>
      </c>
      <c r="AF170" s="3">
        <f t="shared" si="11"/>
        <v>24846214.822328836</v>
      </c>
      <c r="AG170" s="3">
        <f t="shared" si="29"/>
        <v>46937403.850239895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100</v>
      </c>
      <c r="C171" s="7"/>
      <c r="D171" s="2" t="e">
        <f t="shared" si="12"/>
        <v>#N/A</v>
      </c>
      <c r="E171" s="2" t="e">
        <f t="shared" si="22"/>
        <v>#N/A</v>
      </c>
      <c r="F171" s="2">
        <v>853590.01248499751</v>
      </c>
      <c r="G171" s="2">
        <f t="shared" si="41"/>
        <v>788938.14285714284</v>
      </c>
      <c r="H171" s="2">
        <f t="shared" si="39"/>
        <v>82530433.626409918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1721333.714285709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869648.89555820823</v>
      </c>
      <c r="Q171" s="2">
        <f t="shared" si="42"/>
        <v>800000</v>
      </c>
      <c r="R171" s="2">
        <f t="shared" si="40"/>
        <v>84159964.24609822</v>
      </c>
      <c r="S171" s="2">
        <f t="shared" si="17"/>
        <v>788938.14285714924</v>
      </c>
      <c r="T171" s="2">
        <f t="shared" si="18"/>
        <v>11061.857142857043</v>
      </c>
      <c r="U171" s="2">
        <f t="shared" si="19"/>
        <v>800000</v>
      </c>
      <c r="V171" s="2">
        <f t="shared" si="34"/>
        <v>25362602.273469269</v>
      </c>
      <c r="W171" s="2">
        <f t="shared" si="20"/>
        <v>516387.45114043355</v>
      </c>
      <c r="X171" s="2">
        <f t="shared" si="6"/>
        <v>283612.54885956645</v>
      </c>
      <c r="Y171" s="2">
        <f t="shared" si="37"/>
        <v>58797361.972628921</v>
      </c>
      <c r="Z171" s="2" t="str">
        <f t="shared" si="8"/>
        <v>HERE</v>
      </c>
      <c r="AA171" s="2">
        <f>IF(Z171="HERE",Y171,AA170+Graph!$G$1*1000)</f>
        <v>58797361.972628921</v>
      </c>
      <c r="AB171" s="2">
        <f t="shared" si="21"/>
        <v>283612.54885956645</v>
      </c>
      <c r="AC171" s="2">
        <f t="shared" si="38"/>
        <v>25362602.273469269</v>
      </c>
      <c r="AD171" s="3">
        <f t="shared" si="10"/>
        <v>52800000</v>
      </c>
      <c r="AE171" s="2">
        <f>IF(AE169&gt;=52800000,52800000,IF(AB150=Graph!G$1*1000,AE170+Graph!G$1*1000,AC171))</f>
        <v>25362602.273469269</v>
      </c>
      <c r="AF171" s="3">
        <f t="shared" si="11"/>
        <v>25362602.273469269</v>
      </c>
      <c r="AG171" s="3">
        <f t="shared" si="29"/>
        <v>47407718.17641037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101</v>
      </c>
      <c r="C172" s="7"/>
      <c r="D172" s="2" t="e">
        <f t="shared" si="12"/>
        <v>#N/A</v>
      </c>
      <c r="E172" s="2" t="e">
        <f t="shared" si="22"/>
        <v>#N/A</v>
      </c>
      <c r="F172" s="2">
        <v>857604.32869148254</v>
      </c>
      <c r="G172" s="2">
        <f t="shared" si="41"/>
        <v>788938.14285714284</v>
      </c>
      <c r="H172" s="2">
        <f t="shared" si="39"/>
        <v>83319371.769267067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1732395.571428566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873765.67226889729</v>
      </c>
      <c r="Q172" s="2">
        <f t="shared" si="42"/>
        <v>800000</v>
      </c>
      <c r="R172" s="2">
        <f t="shared" si="40"/>
        <v>84959964.24609822</v>
      </c>
      <c r="S172" s="2">
        <f t="shared" si="17"/>
        <v>788938.14285714924</v>
      </c>
      <c r="T172" s="2">
        <f t="shared" si="18"/>
        <v>11061.857142857043</v>
      </c>
      <c r="U172" s="2">
        <f t="shared" si="19"/>
        <v>800000</v>
      </c>
      <c r="V172" s="2">
        <f t="shared" si="34"/>
        <v>25883004.040816188</v>
      </c>
      <c r="W172" s="2">
        <f t="shared" si="20"/>
        <v>520401.76734691858</v>
      </c>
      <c r="X172" s="2">
        <f t="shared" si="6"/>
        <v>279598.23265308142</v>
      </c>
      <c r="Y172" s="2">
        <f t="shared" si="37"/>
        <v>59076960.205282003</v>
      </c>
      <c r="Z172" s="2" t="str">
        <f t="shared" si="8"/>
        <v>HERE</v>
      </c>
      <c r="AA172" s="2">
        <f>IF(Z172="HERE",Y172,AA171+Graph!$G$1*1000)</f>
        <v>59076960.205282003</v>
      </c>
      <c r="AB172" s="2">
        <f t="shared" si="21"/>
        <v>279598.23265308142</v>
      </c>
      <c r="AC172" s="2">
        <f t="shared" si="38"/>
        <v>25883004.040816188</v>
      </c>
      <c r="AD172" s="3">
        <f t="shared" si="10"/>
        <v>52800000</v>
      </c>
      <c r="AE172" s="2">
        <f>IF(AE170&gt;=52800000,52800000,IF(AB151=Graph!G$1*1000,AE171+Graph!G$1*1000,AC172))</f>
        <v>25883004.040816188</v>
      </c>
      <c r="AF172" s="3">
        <f t="shared" si="11"/>
        <v>25883004.040816188</v>
      </c>
      <c r="AG172" s="3">
        <f t="shared" si="29"/>
        <v>47806164.95162046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102</v>
      </c>
      <c r="C173" s="7"/>
      <c r="D173" s="2" t="e">
        <f t="shared" si="12"/>
        <v>#N/A</v>
      </c>
      <c r="E173" s="2" t="e">
        <f t="shared" si="22"/>
        <v>#N/A</v>
      </c>
      <c r="F173" s="2">
        <v>861618.64489793777</v>
      </c>
      <c r="G173" s="2">
        <f t="shared" si="41"/>
        <v>788938.14285714284</v>
      </c>
      <c r="H173" s="2">
        <f t="shared" si="39"/>
        <v>84108309.912124217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1743457.4285714231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877882.44897958636</v>
      </c>
      <c r="Q173" s="2">
        <f t="shared" si="42"/>
        <v>800000</v>
      </c>
      <c r="R173" s="2">
        <f t="shared" si="40"/>
        <v>85759964.24609822</v>
      </c>
      <c r="S173" s="2">
        <f t="shared" si="17"/>
        <v>788938.14285714924</v>
      </c>
      <c r="T173" s="2">
        <f t="shared" si="18"/>
        <v>11061.857142857043</v>
      </c>
      <c r="U173" s="2">
        <f t="shared" si="19"/>
        <v>800000</v>
      </c>
      <c r="V173" s="2">
        <f t="shared" si="34"/>
        <v>26407420.124369591</v>
      </c>
      <c r="W173" s="2">
        <f t="shared" si="20"/>
        <v>524416.08355340362</v>
      </c>
      <c r="X173" s="2">
        <f t="shared" si="6"/>
        <v>275583.91644659638</v>
      </c>
      <c r="Y173" s="2">
        <f t="shared" si="37"/>
        <v>59352544.121728599</v>
      </c>
      <c r="Z173" s="2" t="str">
        <f t="shared" si="8"/>
        <v>HERE</v>
      </c>
      <c r="AA173" s="2">
        <f>IF(Z173="HERE",Y173,AA172+Graph!$G$1*1000)</f>
        <v>59352544.121728599</v>
      </c>
      <c r="AB173" s="2">
        <f t="shared" si="21"/>
        <v>275583.91644659638</v>
      </c>
      <c r="AC173" s="2">
        <f t="shared" si="38"/>
        <v>26407420.124369591</v>
      </c>
      <c r="AD173" s="3">
        <f t="shared" si="10"/>
        <v>52800000</v>
      </c>
      <c r="AE173" s="2">
        <f>IF(AE171&gt;=52800000,52800000,IF(AB152=Graph!G$1*1000,AE172+Graph!G$1*1000,AC173))</f>
        <v>26407420.124369591</v>
      </c>
      <c r="AF173" s="3">
        <f t="shared" si="11"/>
        <v>26407420.124369591</v>
      </c>
      <c r="AG173" s="3">
        <f t="shared" si="29"/>
        <v>48108658.575870141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103</v>
      </c>
      <c r="C174" s="7"/>
      <c r="D174" s="2" t="e">
        <f t="shared" si="12"/>
        <v>#N/A</v>
      </c>
      <c r="E174" s="2" t="e">
        <f t="shared" si="22"/>
        <v>#N/A</v>
      </c>
      <c r="F174" s="2">
        <v>865632.96110442281</v>
      </c>
      <c r="G174" s="2">
        <f t="shared" si="41"/>
        <v>788938.14285714284</v>
      </c>
      <c r="H174" s="2">
        <f t="shared" si="39"/>
        <v>84897248.054981366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1754519.2857142801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881999.22569027543</v>
      </c>
      <c r="Q174" s="2">
        <f t="shared" si="42"/>
        <v>800000</v>
      </c>
      <c r="R174" s="2">
        <f t="shared" si="40"/>
        <v>86559964.24609822</v>
      </c>
      <c r="S174" s="2">
        <f t="shared" si="17"/>
        <v>788938.14285714924</v>
      </c>
      <c r="T174" s="2">
        <f t="shared" si="18"/>
        <v>11061.857142857043</v>
      </c>
      <c r="U174" s="2">
        <f t="shared" si="19"/>
        <v>800000</v>
      </c>
      <c r="V174" s="2">
        <f t="shared" si="34"/>
        <v>26935850.52412948</v>
      </c>
      <c r="W174" s="2">
        <f t="shared" si="20"/>
        <v>528430.39975988865</v>
      </c>
      <c r="X174" s="2">
        <f t="shared" si="6"/>
        <v>271569.60024011135</v>
      </c>
      <c r="Y174" s="2">
        <f t="shared" si="37"/>
        <v>59624113.72196871</v>
      </c>
      <c r="Z174" s="2" t="str">
        <f t="shared" si="8"/>
        <v>HERE</v>
      </c>
      <c r="AA174" s="2">
        <f>IF(Z174="HERE",Y174,AA173+Graph!$G$1*1000)</f>
        <v>59624113.72196871</v>
      </c>
      <c r="AB174" s="2">
        <f t="shared" si="21"/>
        <v>271569.60024011135</v>
      </c>
      <c r="AC174" s="2">
        <f t="shared" si="38"/>
        <v>26935850.52412948</v>
      </c>
      <c r="AD174" s="3">
        <f t="shared" si="10"/>
        <v>52800000</v>
      </c>
      <c r="AE174" s="2">
        <f>IF(AE172&gt;=52800000,52800000,IF(AB153=Graph!G$1*1000,AE173+Graph!G$1*1000,AC174))</f>
        <v>26935850.52412948</v>
      </c>
      <c r="AF174" s="3">
        <f t="shared" si="11"/>
        <v>26935850.52412948</v>
      </c>
      <c r="AG174" s="3">
        <f t="shared" si="29"/>
        <v>48363776.799999997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104</v>
      </c>
      <c r="C175" s="7"/>
      <c r="D175" s="2" t="e">
        <f t="shared" si="12"/>
        <v>#N/A</v>
      </c>
      <c r="E175" s="2" t="e">
        <f t="shared" si="22"/>
        <v>#N/A</v>
      </c>
      <c r="F175" s="2">
        <v>869647.27731090784</v>
      </c>
      <c r="G175" s="2">
        <f t="shared" si="41"/>
        <v>788938.14285714284</v>
      </c>
      <c r="H175" s="2">
        <f t="shared" si="39"/>
        <v>85686186.197838515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1765581.1428571371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886116.0024009645</v>
      </c>
      <c r="Q175" s="2">
        <f t="shared" si="42"/>
        <v>800000</v>
      </c>
      <c r="R175" s="2">
        <f t="shared" si="40"/>
        <v>87359964.24609822</v>
      </c>
      <c r="S175" s="2">
        <f t="shared" si="17"/>
        <v>788938.14285714924</v>
      </c>
      <c r="T175" s="2">
        <f t="shared" si="18"/>
        <v>11061.857142857043</v>
      </c>
      <c r="U175" s="2">
        <f t="shared" si="19"/>
        <v>800000</v>
      </c>
      <c r="V175" s="2">
        <f t="shared" si="34"/>
        <v>27468295.240095854</v>
      </c>
      <c r="W175" s="2">
        <f t="shared" si="20"/>
        <v>532444.71596637368</v>
      </c>
      <c r="X175" s="2">
        <f t="shared" si="6"/>
        <v>267555.28403362632</v>
      </c>
      <c r="Y175" s="2">
        <f t="shared" si="37"/>
        <v>59891669.006002337</v>
      </c>
      <c r="Z175" s="2" t="str">
        <f t="shared" si="8"/>
        <v>HERE</v>
      </c>
      <c r="AA175" s="2">
        <f>IF(Z175="HERE",Y175,AA174+Graph!$G$1*1000)</f>
        <v>59891669.006002337</v>
      </c>
      <c r="AB175" s="2">
        <f t="shared" si="21"/>
        <v>267555.28403362632</v>
      </c>
      <c r="AC175" s="2">
        <f t="shared" si="38"/>
        <v>27468295.240095854</v>
      </c>
      <c r="AD175" s="3">
        <f t="shared" si="10"/>
        <v>52800000</v>
      </c>
      <c r="AE175" s="2">
        <f>IF(AE173&gt;=52800000,52800000,IF(AB154=Graph!G$1*1000,AE174+Graph!G$1*1000,AC175))</f>
        <v>27468295.240095854</v>
      </c>
      <c r="AF175" s="3">
        <f t="shared" si="11"/>
        <v>27468295.240095854</v>
      </c>
      <c r="AG175" s="3">
        <f t="shared" si="29"/>
        <v>48382372.100000001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105</v>
      </c>
      <c r="C176" s="7"/>
      <c r="D176" s="2" t="e">
        <f t="shared" si="12"/>
        <v>#N/A</v>
      </c>
      <c r="E176" s="2" t="e">
        <f t="shared" si="22"/>
        <v>#N/A</v>
      </c>
      <c r="F176" s="2">
        <v>873661.59351739287</v>
      </c>
      <c r="G176" s="2">
        <f t="shared" si="41"/>
        <v>788938.14285714284</v>
      </c>
      <c r="H176" s="2">
        <f t="shared" si="39"/>
        <v>86475124.340695664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1776642.9999999942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890232.77911165357</v>
      </c>
      <c r="Q176" s="2">
        <f t="shared" si="42"/>
        <v>800000</v>
      </c>
      <c r="R176" s="2">
        <f t="shared" si="40"/>
        <v>88159964.24609822</v>
      </c>
      <c r="S176" s="2">
        <f t="shared" si="17"/>
        <v>788938.14285714924</v>
      </c>
      <c r="T176" s="2">
        <f t="shared" si="18"/>
        <v>11061.857142857043</v>
      </c>
      <c r="U176" s="2">
        <f t="shared" si="19"/>
        <v>800000</v>
      </c>
      <c r="V176" s="2">
        <f t="shared" si="34"/>
        <v>28004754.272268713</v>
      </c>
      <c r="W176" s="2">
        <f t="shared" si="20"/>
        <v>536459.03217285872</v>
      </c>
      <c r="X176" s="2">
        <f t="shared" si="6"/>
        <v>263540.96782714128</v>
      </c>
      <c r="Y176" s="2">
        <f t="shared" si="37"/>
        <v>60155209.973829478</v>
      </c>
      <c r="Z176" s="2" t="str">
        <f t="shared" si="8"/>
        <v>HERE</v>
      </c>
      <c r="AA176" s="2">
        <f>IF(Z176="HERE",Y176,AA175+Graph!$G$1*1000)</f>
        <v>60155209.973829478</v>
      </c>
      <c r="AB176" s="2">
        <f t="shared" si="21"/>
        <v>263540.96782714128</v>
      </c>
      <c r="AC176" s="2">
        <f t="shared" si="38"/>
        <v>28004754.272268713</v>
      </c>
      <c r="AD176" s="3">
        <f t="shared" si="10"/>
        <v>52800000</v>
      </c>
      <c r="AE176" s="2">
        <f>IF(AE174&gt;=52800000,52800000,IF(AB155=Graph!G$1*1000,AE175+Graph!G$1*1000,AC176))</f>
        <v>28004754.272268713</v>
      </c>
      <c r="AF176" s="3">
        <f t="shared" si="11"/>
        <v>28004754.272268713</v>
      </c>
      <c r="AG176" s="3">
        <f t="shared" si="29"/>
        <v>48399106.049999997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106</v>
      </c>
      <c r="C177" s="7"/>
      <c r="D177" s="2" t="e">
        <f t="shared" si="12"/>
        <v>#N/A</v>
      </c>
      <c r="E177" s="2" t="e">
        <f t="shared" si="22"/>
        <v>#N/A</v>
      </c>
      <c r="F177" s="2">
        <v>877675.90972387791</v>
      </c>
      <c r="G177" s="2">
        <f t="shared" si="41"/>
        <v>788938.14285714284</v>
      </c>
      <c r="H177" s="2">
        <f t="shared" si="39"/>
        <v>87264062.483552814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1787704.8571428512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894349.55582231283</v>
      </c>
      <c r="Q177" s="2">
        <f t="shared" si="42"/>
        <v>800000</v>
      </c>
      <c r="R177" s="2">
        <f t="shared" si="40"/>
        <v>88959964.24609822</v>
      </c>
      <c r="S177" s="2">
        <f t="shared" si="17"/>
        <v>788938.14285714924</v>
      </c>
      <c r="T177" s="2">
        <f t="shared" si="18"/>
        <v>11061.857142857043</v>
      </c>
      <c r="U177" s="2">
        <f t="shared" si="19"/>
        <v>800000</v>
      </c>
      <c r="V177" s="2">
        <f t="shared" si="34"/>
        <v>28545227.620648056</v>
      </c>
      <c r="W177" s="2">
        <f t="shared" si="20"/>
        <v>540473.34837934375</v>
      </c>
      <c r="X177" s="2">
        <f t="shared" si="6"/>
        <v>259526.65162065625</v>
      </c>
      <c r="Y177" s="2">
        <f t="shared" si="37"/>
        <v>60414736.625450134</v>
      </c>
      <c r="Z177" s="2" t="str">
        <f t="shared" si="8"/>
        <v>HERE</v>
      </c>
      <c r="AA177" s="2">
        <f>IF(Z177="HERE",Y177,AA176+Graph!$G$1*1000)</f>
        <v>60414736.625450134</v>
      </c>
      <c r="AB177" s="2">
        <f t="shared" si="21"/>
        <v>259526.65162065625</v>
      </c>
      <c r="AC177" s="2">
        <f t="shared" si="38"/>
        <v>28545227.620648056</v>
      </c>
      <c r="AD177" s="3">
        <f t="shared" si="10"/>
        <v>52800000</v>
      </c>
      <c r="AE177" s="2">
        <f>IF(AE175&gt;=52800000,52800000,IF(AB156=Graph!G$1*1000,AE176+Graph!G$1*1000,AC177))</f>
        <v>28545227.620648056</v>
      </c>
      <c r="AF177" s="3">
        <f t="shared" si="11"/>
        <v>28545227.620648056</v>
      </c>
      <c r="AG177" s="3">
        <f t="shared" si="29"/>
        <v>48421914.685402162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107</v>
      </c>
      <c r="C178" s="7"/>
      <c r="D178" s="2" t="e">
        <f t="shared" si="12"/>
        <v>#N/A</v>
      </c>
      <c r="E178" s="2" t="e">
        <f t="shared" si="22"/>
        <v>#N/A</v>
      </c>
      <c r="F178" s="2">
        <v>881690.22593036294</v>
      </c>
      <c r="G178" s="2">
        <f t="shared" si="41"/>
        <v>788938.14285714284</v>
      </c>
      <c r="H178" s="2">
        <f t="shared" si="39"/>
        <v>88053000.626409963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1798766.7142857083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898466.3325330019</v>
      </c>
      <c r="Q178" s="2">
        <f t="shared" si="42"/>
        <v>800000</v>
      </c>
      <c r="R178" s="2">
        <f t="shared" si="40"/>
        <v>89759964.24609822</v>
      </c>
      <c r="S178" s="2">
        <f t="shared" si="17"/>
        <v>788938.14285714924</v>
      </c>
      <c r="T178" s="2">
        <f t="shared" si="18"/>
        <v>11061.857142857043</v>
      </c>
      <c r="U178" s="2">
        <f t="shared" si="19"/>
        <v>800000</v>
      </c>
      <c r="V178" s="2">
        <f t="shared" si="34"/>
        <v>29089715.285233885</v>
      </c>
      <c r="W178" s="2">
        <f t="shared" si="20"/>
        <v>544487.66458582878</v>
      </c>
      <c r="X178" s="2">
        <f t="shared" si="6"/>
        <v>255512.33541417122</v>
      </c>
      <c r="Y178" s="2">
        <f t="shared" si="37"/>
        <v>60670248.960864305</v>
      </c>
      <c r="Z178" s="2" t="str">
        <f t="shared" si="8"/>
        <v>HERE</v>
      </c>
      <c r="AA178" s="2">
        <f>IF(Z178="HERE",Y178,AA177+Graph!$G$1*1000)</f>
        <v>60670248.960864305</v>
      </c>
      <c r="AB178" s="2">
        <f t="shared" si="21"/>
        <v>255512.33541417122</v>
      </c>
      <c r="AC178" s="2">
        <f t="shared" si="38"/>
        <v>29089715.285233885</v>
      </c>
      <c r="AD178" s="3">
        <f t="shared" si="10"/>
        <v>52800000</v>
      </c>
      <c r="AE178" s="2">
        <f>IF(AE176&gt;=52800000,52800000,IF(AB157=Graph!G$1*1000,AE177+Graph!G$1*1000,AC178))</f>
        <v>29089715.285233885</v>
      </c>
      <c r="AF178" s="3">
        <f t="shared" si="11"/>
        <v>29089715.285233885</v>
      </c>
      <c r="AG178" s="3">
        <f t="shared" si="29"/>
        <v>48444924.036614649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108</v>
      </c>
      <c r="C179" s="7"/>
      <c r="D179" s="2" t="e">
        <f t="shared" si="12"/>
        <v>#N/A</v>
      </c>
      <c r="E179" s="2" t="e">
        <f t="shared" si="22"/>
        <v>#N/A</v>
      </c>
      <c r="F179" s="2">
        <v>885704.54213684797</v>
      </c>
      <c r="G179" s="2">
        <f t="shared" si="41"/>
        <v>788938.14285714284</v>
      </c>
      <c r="H179" s="2">
        <f t="shared" si="39"/>
        <v>88841938.769267112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1809828.5714285653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902583.10924369097</v>
      </c>
      <c r="Q179" s="2">
        <f t="shared" si="42"/>
        <v>800000</v>
      </c>
      <c r="R179" s="2">
        <f t="shared" si="40"/>
        <v>90559964.24609822</v>
      </c>
      <c r="S179" s="2">
        <f t="shared" si="17"/>
        <v>788938.14285714924</v>
      </c>
      <c r="T179" s="2">
        <f t="shared" si="18"/>
        <v>11061.857142857043</v>
      </c>
      <c r="U179" s="2">
        <f t="shared" si="19"/>
        <v>800000</v>
      </c>
      <c r="V179" s="2">
        <f t="shared" si="34"/>
        <v>29638217.266026199</v>
      </c>
      <c r="W179" s="2">
        <f t="shared" si="20"/>
        <v>548501.98079231381</v>
      </c>
      <c r="X179" s="2">
        <f t="shared" si="6"/>
        <v>251498.01920768619</v>
      </c>
      <c r="Y179" s="2">
        <f t="shared" si="37"/>
        <v>60921746.980071992</v>
      </c>
      <c r="Z179" s="2" t="str">
        <f t="shared" si="8"/>
        <v>HERE</v>
      </c>
      <c r="AA179" s="2">
        <f>IF(Z179="HERE",Y179,AA178+Graph!$G$1*1000)</f>
        <v>60921746.980071992</v>
      </c>
      <c r="AB179" s="2">
        <f t="shared" si="21"/>
        <v>251498.01920768619</v>
      </c>
      <c r="AC179" s="2">
        <f t="shared" si="38"/>
        <v>29638217.266026199</v>
      </c>
      <c r="AD179" s="3">
        <f t="shared" si="10"/>
        <v>52800000</v>
      </c>
      <c r="AE179" s="2">
        <f>IF(AE177&gt;=52800000,52800000,IF(AB158=Graph!G$1*1000,AE178+Graph!G$1*1000,AC179))</f>
        <v>29638217.266026199</v>
      </c>
      <c r="AF179" s="3">
        <f t="shared" si="11"/>
        <v>29638217.266026199</v>
      </c>
      <c r="AG179" s="3">
        <f t="shared" si="29"/>
        <v>48468134.103637457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109</v>
      </c>
      <c r="C180" s="7"/>
      <c r="D180" s="2" t="e">
        <f t="shared" si="12"/>
        <v>#N/A</v>
      </c>
      <c r="E180" s="2" t="e">
        <f t="shared" si="22"/>
        <v>#N/A</v>
      </c>
      <c r="F180" s="2">
        <v>889718.85834333301</v>
      </c>
      <c r="G180" s="2">
        <f t="shared" si="41"/>
        <v>788938.14285714284</v>
      </c>
      <c r="H180" s="2">
        <f t="shared" si="39"/>
        <v>89630876.912124261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1820890.4285714224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906699.88595438004</v>
      </c>
      <c r="Q180" s="2">
        <f t="shared" si="42"/>
        <v>800000</v>
      </c>
      <c r="R180" s="2">
        <f t="shared" si="40"/>
        <v>91359964.24609822</v>
      </c>
      <c r="S180" s="2">
        <f t="shared" si="17"/>
        <v>788938.14285714924</v>
      </c>
      <c r="T180" s="2">
        <f t="shared" si="18"/>
        <v>11061.857142857043</v>
      </c>
      <c r="U180" s="2">
        <f t="shared" si="19"/>
        <v>800000</v>
      </c>
      <c r="V180" s="2">
        <f t="shared" si="34"/>
        <v>30190733.563024998</v>
      </c>
      <c r="W180" s="2">
        <f t="shared" si="20"/>
        <v>552516.29699879885</v>
      </c>
      <c r="X180" s="2">
        <f t="shared" si="6"/>
        <v>247483.70300120115</v>
      </c>
      <c r="Y180" s="2">
        <f t="shared" si="37"/>
        <v>61169230.683073193</v>
      </c>
      <c r="Z180" s="2" t="str">
        <f t="shared" si="8"/>
        <v>HERE</v>
      </c>
      <c r="AA180" s="2">
        <f>IF(Z180="HERE",Y180,AA179+Graph!$G$1*1000)</f>
        <v>61169230.683073193</v>
      </c>
      <c r="AB180" s="2">
        <f t="shared" si="21"/>
        <v>247483.70300120115</v>
      </c>
      <c r="AC180" s="2">
        <f t="shared" si="38"/>
        <v>30190733.563024998</v>
      </c>
      <c r="AD180" s="3">
        <f t="shared" si="10"/>
        <v>52800000</v>
      </c>
      <c r="AE180" s="2">
        <f>IF(AE178&gt;=52800000,52800000,IF(AB159=Graph!G$1*1000,AE179+Graph!G$1*1000,AC180))</f>
        <v>30190733.563024998</v>
      </c>
      <c r="AF180" s="3">
        <f t="shared" si="11"/>
        <v>30190733.563024998</v>
      </c>
      <c r="AG180" s="3">
        <f t="shared" si="29"/>
        <v>48491544.886470586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110</v>
      </c>
      <c r="C181" s="7"/>
      <c r="D181" s="2" t="e">
        <f t="shared" si="12"/>
        <v>#N/A</v>
      </c>
      <c r="E181" s="2" t="e">
        <f t="shared" si="22"/>
        <v>#N/A</v>
      </c>
      <c r="F181" s="2">
        <v>893733.17454981804</v>
      </c>
      <c r="G181" s="2">
        <f t="shared" si="41"/>
        <v>788938.14285714284</v>
      </c>
      <c r="H181" s="2">
        <f t="shared" si="39"/>
        <v>90419815.054981411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1831952.2857142794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910816.6626650691</v>
      </c>
      <c r="Q181" s="2">
        <f t="shared" si="42"/>
        <v>800000</v>
      </c>
      <c r="R181" s="2">
        <f t="shared" si="40"/>
        <v>92159964.24609822</v>
      </c>
      <c r="S181" s="2">
        <f t="shared" si="17"/>
        <v>788938.14285714924</v>
      </c>
      <c r="T181" s="2">
        <f t="shared" si="18"/>
        <v>11061.857142857043</v>
      </c>
      <c r="U181" s="2">
        <f t="shared" si="19"/>
        <v>800000</v>
      </c>
      <c r="V181" s="2">
        <f t="shared" si="34"/>
        <v>30747264.176230282</v>
      </c>
      <c r="W181" s="2">
        <f t="shared" si="20"/>
        <v>556530.61320528388</v>
      </c>
      <c r="X181" s="2">
        <f t="shared" si="6"/>
        <v>243469.38679471612</v>
      </c>
      <c r="Y181" s="2">
        <f t="shared" si="37"/>
        <v>61412700.069867909</v>
      </c>
      <c r="Z181" s="2" t="str">
        <f t="shared" si="8"/>
        <v>HERE</v>
      </c>
      <c r="AA181" s="2">
        <f>IF(Z181="HERE",Y181,AA180+Graph!$G$1*1000)</f>
        <v>61412700.069867909</v>
      </c>
      <c r="AB181" s="2">
        <f t="shared" si="21"/>
        <v>243469.38679471612</v>
      </c>
      <c r="AC181" s="2">
        <f t="shared" si="38"/>
        <v>30747264.176230282</v>
      </c>
      <c r="AD181" s="3">
        <f t="shared" si="10"/>
        <v>52800000</v>
      </c>
      <c r="AE181" s="2">
        <f>IF(AE179&gt;=52800000,52800000,IF(AB160=Graph!G$1*1000,AE180+Graph!G$1*1000,AC181))</f>
        <v>30747264.176230282</v>
      </c>
      <c r="AF181" s="3">
        <f t="shared" si="11"/>
        <v>30747264.176230282</v>
      </c>
      <c r="AG181" s="3">
        <f t="shared" si="29"/>
        <v>48515156.385114044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111</v>
      </c>
      <c r="C182" s="7"/>
      <c r="D182" s="2" t="e">
        <f t="shared" si="12"/>
        <v>#N/A</v>
      </c>
      <c r="E182" s="2" t="e">
        <f t="shared" si="22"/>
        <v>#N/A</v>
      </c>
      <c r="F182" s="2">
        <v>897747.49075630307</v>
      </c>
      <c r="G182" s="2">
        <f t="shared" si="41"/>
        <v>788938.14285714284</v>
      </c>
      <c r="H182" s="2">
        <f t="shared" si="39"/>
        <v>91208753.19783856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1843014.1428571364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914933.43937575817</v>
      </c>
      <c r="Q182" s="2">
        <f t="shared" si="42"/>
        <v>800000</v>
      </c>
      <c r="R182" s="2">
        <f t="shared" si="40"/>
        <v>92959964.24609822</v>
      </c>
      <c r="S182" s="2">
        <f t="shared" si="17"/>
        <v>788938.14285714924</v>
      </c>
      <c r="T182" s="2">
        <f t="shared" si="18"/>
        <v>11061.857142857043</v>
      </c>
      <c r="U182" s="2">
        <f t="shared" si="19"/>
        <v>800000</v>
      </c>
      <c r="V182" s="2">
        <f t="shared" si="34"/>
        <v>31307809.105642051</v>
      </c>
      <c r="W182" s="2">
        <f t="shared" si="20"/>
        <v>560544.92941176891</v>
      </c>
      <c r="X182" s="2">
        <f t="shared" si="6"/>
        <v>239455.07058823109</v>
      </c>
      <c r="Y182" s="2">
        <f t="shared" si="37"/>
        <v>61652155.14045614</v>
      </c>
      <c r="Z182" s="2" t="str">
        <f t="shared" si="8"/>
        <v>HERE</v>
      </c>
      <c r="AA182" s="2">
        <f>IF(Z182="HERE",Y182,AA181+Graph!$G$1*1000)</f>
        <v>61652155.14045614</v>
      </c>
      <c r="AB182" s="2">
        <f t="shared" si="21"/>
        <v>239455.07058823109</v>
      </c>
      <c r="AC182" s="2">
        <f t="shared" si="38"/>
        <v>31307809.105642051</v>
      </c>
      <c r="AD182" s="3">
        <f t="shared" si="10"/>
        <v>52800000</v>
      </c>
      <c r="AE182" s="2">
        <f>IF(AE180&gt;=52800000,52800000,IF(AB161=Graph!G$1*1000,AE181+Graph!G$1*1000,AC182))</f>
        <v>31307809.105642051</v>
      </c>
      <c r="AF182" s="3">
        <f t="shared" si="11"/>
        <v>31307809.105642051</v>
      </c>
      <c r="AG182" s="3">
        <f t="shared" si="29"/>
        <v>48538968.599567823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112</v>
      </c>
      <c r="C183" s="7"/>
      <c r="D183" s="2" t="e">
        <f t="shared" si="12"/>
        <v>#N/A</v>
      </c>
      <c r="E183" s="2" t="e">
        <f t="shared" si="22"/>
        <v>#N/A</v>
      </c>
      <c r="F183" s="2">
        <v>901761.80696278811</v>
      </c>
      <c r="G183" s="2">
        <f t="shared" si="41"/>
        <v>788938.14285714284</v>
      </c>
      <c r="H183" s="2">
        <f t="shared" si="39"/>
        <v>91997691.340695709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1854075.9999999935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919050.21608641744</v>
      </c>
      <c r="Q183" s="2">
        <f t="shared" si="42"/>
        <v>800000</v>
      </c>
      <c r="R183" s="2">
        <f t="shared" si="40"/>
        <v>93759964.24609822</v>
      </c>
      <c r="S183" s="2">
        <f t="shared" si="17"/>
        <v>788938.14285714924</v>
      </c>
      <c r="T183" s="2">
        <f t="shared" si="18"/>
        <v>11061.857142857043</v>
      </c>
      <c r="U183" s="2">
        <f t="shared" si="19"/>
        <v>800000</v>
      </c>
      <c r="V183" s="2">
        <f t="shared" si="34"/>
        <v>31872368.351260275</v>
      </c>
      <c r="W183" s="2">
        <f t="shared" si="20"/>
        <v>564559.24561822414</v>
      </c>
      <c r="X183" s="2">
        <f t="shared" si="6"/>
        <v>235440.75438177586</v>
      </c>
      <c r="Y183" s="2">
        <f t="shared" si="37"/>
        <v>61887595.894837916</v>
      </c>
      <c r="Z183" s="2" t="str">
        <f t="shared" si="8"/>
        <v>HERE</v>
      </c>
      <c r="AA183" s="2">
        <f>IF(Z183="HERE",Y183,AA182+Graph!$G$1*1000)</f>
        <v>61887595.894837916</v>
      </c>
      <c r="AB183" s="2">
        <f t="shared" si="21"/>
        <v>235440.75438177586</v>
      </c>
      <c r="AC183" s="2">
        <f t="shared" si="38"/>
        <v>31872368.351260275</v>
      </c>
      <c r="AD183" s="3">
        <f t="shared" si="10"/>
        <v>52800000</v>
      </c>
      <c r="AE183" s="2">
        <f>IF(AE181&gt;=52800000,52800000,IF(AB162=Graph!G$1*1000,AE182+Graph!G$1*1000,AC183))</f>
        <v>31872368.351260275</v>
      </c>
      <c r="AF183" s="3">
        <f t="shared" si="11"/>
        <v>31872368.351260275</v>
      </c>
      <c r="AG183" s="3">
        <f t="shared" si="29"/>
        <v>48562981.529831931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113</v>
      </c>
      <c r="C184" s="7"/>
      <c r="D184" s="2" t="e">
        <f t="shared" si="12"/>
        <v>#N/A</v>
      </c>
      <c r="E184" s="2" t="e">
        <f t="shared" si="22"/>
        <v>#N/A</v>
      </c>
      <c r="F184" s="2">
        <v>905776.12316927314</v>
      </c>
      <c r="G184" s="2">
        <f t="shared" si="41"/>
        <v>788938.14285714284</v>
      </c>
      <c r="H184" s="2">
        <f t="shared" si="39"/>
        <v>92786629.483552858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1865137.8571428505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923166.9927971065</v>
      </c>
      <c r="Q184" s="2">
        <f t="shared" si="42"/>
        <v>800000</v>
      </c>
      <c r="R184" s="2">
        <f t="shared" si="40"/>
        <v>94559964.24609822</v>
      </c>
      <c r="S184" s="2">
        <f t="shared" si="17"/>
        <v>788938.14285714924</v>
      </c>
      <c r="T184" s="2">
        <f t="shared" si="18"/>
        <v>11061.857142857043</v>
      </c>
      <c r="U184" s="2">
        <f t="shared" si="19"/>
        <v>800000</v>
      </c>
      <c r="V184" s="2">
        <f t="shared" si="34"/>
        <v>32440941.913084984</v>
      </c>
      <c r="W184" s="2">
        <f t="shared" si="20"/>
        <v>568573.56182470918</v>
      </c>
      <c r="X184" s="2">
        <f t="shared" si="6"/>
        <v>231426.43817529082</v>
      </c>
      <c r="Y184" s="2">
        <f t="shared" si="37"/>
        <v>62119022.333013207</v>
      </c>
      <c r="Z184" s="2" t="str">
        <f t="shared" si="8"/>
        <v>HERE</v>
      </c>
      <c r="AA184" s="2">
        <f>IF(Z184="HERE",Y184,AA183+Graph!$G$1*1000)</f>
        <v>62119022.333013207</v>
      </c>
      <c r="AB184" s="2">
        <f t="shared" si="21"/>
        <v>231426.43817529082</v>
      </c>
      <c r="AC184" s="2">
        <f t="shared" si="38"/>
        <v>32440941.913084984</v>
      </c>
      <c r="AD184" s="3">
        <f t="shared" si="10"/>
        <v>52800000</v>
      </c>
      <c r="AE184" s="2">
        <f>IF(AE182&gt;=52800000,52800000,IF(AB163=Graph!G$1*1000,AE183+Graph!G$1*1000,AC184))</f>
        <v>32440941.913084984</v>
      </c>
      <c r="AF184" s="3">
        <f t="shared" si="11"/>
        <v>32440941.913084984</v>
      </c>
      <c r="AG184" s="3">
        <f t="shared" si="29"/>
        <v>48587195.17590636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114</v>
      </c>
      <c r="C185" s="7"/>
      <c r="D185" s="2" t="e">
        <f t="shared" si="12"/>
        <v>#N/A</v>
      </c>
      <c r="E185" s="2" t="e">
        <f t="shared" si="22"/>
        <v>#N/A</v>
      </c>
      <c r="F185" s="2">
        <v>909790.43937572837</v>
      </c>
      <c r="G185" s="2">
        <f t="shared" si="41"/>
        <v>788938.14285714284</v>
      </c>
      <c r="H185" s="2">
        <f t="shared" si="39"/>
        <v>93575567.626410007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1876199.7142857076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927283.76950779557</v>
      </c>
      <c r="Q185" s="2">
        <f t="shared" si="42"/>
        <v>800000</v>
      </c>
      <c r="R185" s="2">
        <f t="shared" si="40"/>
        <v>95359964.24609822</v>
      </c>
      <c r="S185" s="2">
        <f t="shared" si="17"/>
        <v>788938.14285714924</v>
      </c>
      <c r="T185" s="2">
        <f t="shared" si="18"/>
        <v>11061.857142857043</v>
      </c>
      <c r="U185" s="2">
        <f t="shared" si="19"/>
        <v>800000</v>
      </c>
      <c r="V185" s="2">
        <f t="shared" si="34"/>
        <v>33013529.791116178</v>
      </c>
      <c r="W185" s="2">
        <f t="shared" si="20"/>
        <v>572587.87803119421</v>
      </c>
      <c r="X185" s="2">
        <f t="shared" si="6"/>
        <v>227412.12196880579</v>
      </c>
      <c r="Y185" s="2">
        <f t="shared" si="37"/>
        <v>62346434.454982013</v>
      </c>
      <c r="Z185" s="2" t="str">
        <f t="shared" si="8"/>
        <v>HERE</v>
      </c>
      <c r="AA185" s="2">
        <f>IF(Z185="HERE",Y185,AA184+Graph!$G$1*1000)</f>
        <v>62346434.454982013</v>
      </c>
      <c r="AB185" s="2">
        <f t="shared" si="21"/>
        <v>227412.12196880579</v>
      </c>
      <c r="AC185" s="2">
        <f t="shared" si="38"/>
        <v>33013529.791116178</v>
      </c>
      <c r="AD185" s="3">
        <f t="shared" si="10"/>
        <v>52800000</v>
      </c>
      <c r="AE185" s="2">
        <f>IF(AE183&gt;=52800000,52800000,IF(AB164=Graph!G$1*1000,AE184+Graph!G$1*1000,AC185))</f>
        <v>33013529.791116178</v>
      </c>
      <c r="AF185" s="3">
        <f t="shared" si="11"/>
        <v>33013529.791116178</v>
      </c>
      <c r="AG185" s="3">
        <f t="shared" si="29"/>
        <v>48611609.537791111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115</v>
      </c>
      <c r="C186" s="7"/>
      <c r="D186" s="2" t="e">
        <f t="shared" si="12"/>
        <v>#N/A</v>
      </c>
      <c r="E186" s="2" t="e">
        <f t="shared" si="22"/>
        <v>#N/A</v>
      </c>
      <c r="F186" s="2">
        <v>913804.7555822134</v>
      </c>
      <c r="G186" s="2">
        <f t="shared" si="41"/>
        <v>788938.14285714284</v>
      </c>
      <c r="H186" s="2">
        <f t="shared" si="39"/>
        <v>94364505.769267157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1887261.5714285646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931400.54621848464</v>
      </c>
      <c r="Q186" s="2">
        <f t="shared" si="42"/>
        <v>800000</v>
      </c>
      <c r="R186" s="2">
        <f t="shared" si="40"/>
        <v>96159964.24609822</v>
      </c>
      <c r="S186" s="2">
        <f t="shared" si="17"/>
        <v>788938.14285714924</v>
      </c>
      <c r="T186" s="2">
        <f t="shared" si="18"/>
        <v>11061.857142857043</v>
      </c>
      <c r="U186" s="2">
        <f t="shared" si="19"/>
        <v>800000</v>
      </c>
      <c r="V186" s="2">
        <f t="shared" si="34"/>
        <v>33590131.985353857</v>
      </c>
      <c r="W186" s="2">
        <f t="shared" si="20"/>
        <v>576602.19423767924</v>
      </c>
      <c r="X186" s="2">
        <f t="shared" si="6"/>
        <v>223397.80576232076</v>
      </c>
      <c r="Y186" s="2">
        <f t="shared" si="37"/>
        <v>62569832.260744333</v>
      </c>
      <c r="Z186" s="2" t="str">
        <f t="shared" si="8"/>
        <v>HERE</v>
      </c>
      <c r="AA186" s="2">
        <f>IF(Z186="HERE",Y186,AA185+Graph!$G$1*1000)</f>
        <v>62569832.260744333</v>
      </c>
      <c r="AB186" s="2">
        <f t="shared" si="21"/>
        <v>223397.80576232076</v>
      </c>
      <c r="AC186" s="2">
        <f t="shared" si="38"/>
        <v>33590131.985353857</v>
      </c>
      <c r="AD186" s="3">
        <f t="shared" si="10"/>
        <v>52800000</v>
      </c>
      <c r="AE186" s="2">
        <f>IF(AE184&gt;=52800000,52800000,IF(AB165=Graph!G$1*1000,AE185+Graph!G$1*1000,AC186))</f>
        <v>33590131.985353857</v>
      </c>
      <c r="AF186" s="3">
        <f t="shared" si="11"/>
        <v>33590131.985353857</v>
      </c>
      <c r="AG186" s="3">
        <f t="shared" si="29"/>
        <v>48636224.61548619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116</v>
      </c>
      <c r="C187" s="7"/>
      <c r="D187" s="2" t="e">
        <f t="shared" si="12"/>
        <v>#N/A</v>
      </c>
      <c r="E187" s="2" t="e">
        <f t="shared" si="22"/>
        <v>#N/A</v>
      </c>
      <c r="F187" s="2">
        <v>917819.07178869843</v>
      </c>
      <c r="G187" s="2">
        <f t="shared" si="41"/>
        <v>788938.14285714284</v>
      </c>
      <c r="H187" s="2">
        <f t="shared" si="39"/>
        <v>95153443.912124306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1898323.4285714217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935517.32292917371</v>
      </c>
      <c r="Q187" s="2">
        <f t="shared" si="42"/>
        <v>800000</v>
      </c>
      <c r="R187" s="2">
        <f t="shared" si="40"/>
        <v>96959964.24609822</v>
      </c>
      <c r="S187" s="2">
        <f t="shared" si="17"/>
        <v>788938.14285714924</v>
      </c>
      <c r="T187" s="2">
        <f t="shared" si="18"/>
        <v>11061.857142857043</v>
      </c>
      <c r="U187" s="2">
        <f t="shared" si="19"/>
        <v>800000</v>
      </c>
      <c r="V187" s="2">
        <f t="shared" si="34"/>
        <v>34170748.495798022</v>
      </c>
      <c r="W187" s="2">
        <f t="shared" si="20"/>
        <v>580616.51044416428</v>
      </c>
      <c r="X187" s="2">
        <f t="shared" si="6"/>
        <v>219383.48955583572</v>
      </c>
      <c r="Y187" s="2">
        <f t="shared" si="37"/>
        <v>62789215.750300169</v>
      </c>
      <c r="Z187" s="2" t="str">
        <f t="shared" si="8"/>
        <v>HERE</v>
      </c>
      <c r="AA187" s="2">
        <f>IF(Z187="HERE",Y187,AA186+Graph!$G$1*1000)</f>
        <v>62789215.750300169</v>
      </c>
      <c r="AB187" s="2">
        <f t="shared" si="21"/>
        <v>219383.48955583572</v>
      </c>
      <c r="AC187" s="2">
        <f t="shared" si="38"/>
        <v>34170748.495798022</v>
      </c>
      <c r="AD187" s="3">
        <f t="shared" si="10"/>
        <v>52800000</v>
      </c>
      <c r="AE187" s="2">
        <f>IF(AE185&gt;=52800000,52800000,IF(AB166=Graph!G$1*1000,AE186+Graph!G$1*1000,AC187))</f>
        <v>34170748.495798022</v>
      </c>
      <c r="AF187" s="3">
        <f t="shared" si="11"/>
        <v>34170748.495798022</v>
      </c>
      <c r="AG187" s="3">
        <f t="shared" si="29"/>
        <v>48661040.40899159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117</v>
      </c>
      <c r="C188" s="7"/>
      <c r="D188" s="2" t="e">
        <f t="shared" si="12"/>
        <v>#N/A</v>
      </c>
      <c r="E188" s="2" t="e">
        <f t="shared" si="22"/>
        <v>#N/A</v>
      </c>
      <c r="F188" s="2">
        <v>921833.38799518347</v>
      </c>
      <c r="G188" s="2">
        <f t="shared" si="41"/>
        <v>788938.14285714284</v>
      </c>
      <c r="H188" s="2">
        <f t="shared" si="39"/>
        <v>95942382.054981455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1909385.2857142787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939634.09963986278</v>
      </c>
      <c r="Q188" s="2">
        <f t="shared" si="42"/>
        <v>800000</v>
      </c>
      <c r="R188" s="2">
        <f t="shared" si="40"/>
        <v>97759964.24609822</v>
      </c>
      <c r="S188" s="2">
        <f t="shared" si="17"/>
        <v>788938.14285714924</v>
      </c>
      <c r="T188" s="2">
        <f t="shared" si="18"/>
        <v>11061.857142857043</v>
      </c>
      <c r="U188" s="2">
        <f t="shared" si="19"/>
        <v>800000</v>
      </c>
      <c r="V188" s="2">
        <f t="shared" si="34"/>
        <v>34755379.322448671</v>
      </c>
      <c r="W188" s="2">
        <f t="shared" si="20"/>
        <v>584630.82665064931</v>
      </c>
      <c r="X188" s="2">
        <f t="shared" si="6"/>
        <v>215369.17334935069</v>
      </c>
      <c r="Y188" s="2">
        <f t="shared" si="37"/>
        <v>63004584.92364952</v>
      </c>
      <c r="Z188" s="2" t="str">
        <f t="shared" si="8"/>
        <v>HERE</v>
      </c>
      <c r="AA188" s="2">
        <f>IF(Z188="HERE",Y188,AA187+Graph!$G$1*1000)</f>
        <v>63004584.92364952</v>
      </c>
      <c r="AB188" s="2">
        <f t="shared" si="21"/>
        <v>215369.17334935069</v>
      </c>
      <c r="AC188" s="2">
        <f t="shared" si="38"/>
        <v>34755379.322448671</v>
      </c>
      <c r="AD188" s="3">
        <f t="shared" si="10"/>
        <v>52800000</v>
      </c>
      <c r="AE188" s="2">
        <f>IF(AE186&gt;=52800000,52800000,IF(AB167=Graph!G$1*1000,AE187+Graph!G$1*1000,AC188))</f>
        <v>34755379.322448671</v>
      </c>
      <c r="AF188" s="3">
        <f t="shared" si="11"/>
        <v>34755379.322448671</v>
      </c>
      <c r="AG188" s="3">
        <f t="shared" si="29"/>
        <v>48686056.918307319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118</v>
      </c>
      <c r="C189" s="7"/>
      <c r="D189" s="2" t="e">
        <f t="shared" si="12"/>
        <v>#N/A</v>
      </c>
      <c r="E189" s="2" t="e">
        <f t="shared" si="22"/>
        <v>#N/A</v>
      </c>
      <c r="F189" s="2">
        <v>925847.7042016685</v>
      </c>
      <c r="G189" s="2">
        <f t="shared" si="41"/>
        <v>788938.14285714284</v>
      </c>
      <c r="H189" s="2">
        <f t="shared" si="39"/>
        <v>96731320.197838604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1920447.1428571357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943750.87635055184</v>
      </c>
      <c r="Q189" s="2">
        <f t="shared" si="42"/>
        <v>800000</v>
      </c>
      <c r="R189" s="2">
        <f t="shared" si="40"/>
        <v>98559964.24609822</v>
      </c>
      <c r="S189" s="2">
        <f t="shared" si="17"/>
        <v>788938.14285714924</v>
      </c>
      <c r="T189" s="2">
        <f t="shared" si="18"/>
        <v>11061.857142857043</v>
      </c>
      <c r="U189" s="2">
        <f t="shared" si="19"/>
        <v>800000</v>
      </c>
      <c r="V189" s="2">
        <f t="shared" si="34"/>
        <v>35344024.465305805</v>
      </c>
      <c r="W189" s="2">
        <f t="shared" si="20"/>
        <v>588645.14285713434</v>
      </c>
      <c r="X189" s="2">
        <f t="shared" si="6"/>
        <v>211354.85714286566</v>
      </c>
      <c r="Y189" s="2">
        <f t="shared" si="37"/>
        <v>63215939.780792385</v>
      </c>
      <c r="Z189" s="2" t="str">
        <f t="shared" si="8"/>
        <v>HERE</v>
      </c>
      <c r="AA189" s="2">
        <f>IF(Z189="HERE",Y189,AA188+Graph!$G$1*1000)</f>
        <v>63215939.780792385</v>
      </c>
      <c r="AB189" s="2">
        <f t="shared" si="21"/>
        <v>211354.85714286566</v>
      </c>
      <c r="AC189" s="2">
        <f t="shared" si="38"/>
        <v>35344024.465305805</v>
      </c>
      <c r="AD189" s="3">
        <f t="shared" si="10"/>
        <v>52800000</v>
      </c>
      <c r="AE189" s="2">
        <f>IF(AE187&gt;=52800000,52800000,IF(AB168=Graph!G$1*1000,AE188+Graph!G$1*1000,AC189))</f>
        <v>35344024.465305805</v>
      </c>
      <c r="AF189" s="3">
        <f t="shared" si="11"/>
        <v>35344024.465305805</v>
      </c>
      <c r="AG189" s="3">
        <f t="shared" si="29"/>
        <v>48711274.14343337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119</v>
      </c>
      <c r="C190" s="7"/>
      <c r="D190" s="2" t="e">
        <f t="shared" si="12"/>
        <v>#N/A</v>
      </c>
      <c r="E190" s="2" t="e">
        <f t="shared" si="22"/>
        <v>#N/A</v>
      </c>
      <c r="F190" s="2">
        <v>929862.02040815353</v>
      </c>
      <c r="G190" s="2">
        <f t="shared" si="41"/>
        <v>788938.14285714284</v>
      </c>
      <c r="H190" s="2">
        <f t="shared" si="39"/>
        <v>97520258.340695754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1931508.9999999928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947867.65306121111</v>
      </c>
      <c r="Q190" s="2">
        <f t="shared" si="42"/>
        <v>800000</v>
      </c>
      <c r="R190" s="2">
        <f t="shared" si="40"/>
        <v>99359964.24609822</v>
      </c>
      <c r="S190" s="2">
        <f t="shared" si="17"/>
        <v>788938.14285714924</v>
      </c>
      <c r="T190" s="2">
        <f t="shared" si="18"/>
        <v>11061.857142857043</v>
      </c>
      <c r="U190" s="2">
        <f t="shared" si="19"/>
        <v>800000</v>
      </c>
      <c r="V190" s="2">
        <f t="shared" si="34"/>
        <v>35936683.924369425</v>
      </c>
      <c r="W190" s="2">
        <f t="shared" si="20"/>
        <v>592659.45906361938</v>
      </c>
      <c r="X190" s="2">
        <f t="shared" si="6"/>
        <v>207340.54093638062</v>
      </c>
      <c r="Y190" s="2">
        <f t="shared" si="37"/>
        <v>63423280.321728766</v>
      </c>
      <c r="Z190" s="2" t="str">
        <f t="shared" si="8"/>
        <v>HERE</v>
      </c>
      <c r="AA190" s="2">
        <f>IF(Z190="HERE",Y190,AA189+Graph!$G$1*1000)</f>
        <v>63423280.321728766</v>
      </c>
      <c r="AB190" s="2">
        <f t="shared" si="21"/>
        <v>207340.54093638062</v>
      </c>
      <c r="AC190" s="2">
        <f t="shared" si="38"/>
        <v>35936683.924369425</v>
      </c>
      <c r="AD190" s="3">
        <f t="shared" si="10"/>
        <v>52800000</v>
      </c>
      <c r="AE190" s="2">
        <f>IF(AE188&gt;=52800000,52800000,IF(AB169=Graph!G$1*1000,AE189+Graph!G$1*1000,AC190))</f>
        <v>35936683.924369425</v>
      </c>
      <c r="AF190" s="3">
        <f t="shared" si="11"/>
        <v>35936683.924369425</v>
      </c>
      <c r="AG190" s="3">
        <f t="shared" si="29"/>
        <v>48736692.084369741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120</v>
      </c>
      <c r="C191" s="7"/>
      <c r="D191" s="2" t="e">
        <f t="shared" si="12"/>
        <v>#N/A</v>
      </c>
      <c r="E191" s="2" t="e">
        <f t="shared" si="22"/>
        <v>#N/A</v>
      </c>
      <c r="F191" s="2">
        <v>933876.33661463857</v>
      </c>
      <c r="G191" s="2">
        <f t="shared" si="41"/>
        <v>788938.14285714284</v>
      </c>
      <c r="H191" s="2">
        <f t="shared" si="39"/>
        <v>98309196.483552903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1942570.8571428498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951984.42977190018</v>
      </c>
      <c r="Q191" s="2">
        <f t="shared" si="42"/>
        <v>800000</v>
      </c>
      <c r="R191" s="2">
        <f t="shared" si="40"/>
        <v>100159964.24609822</v>
      </c>
      <c r="S191" s="2">
        <f t="shared" si="17"/>
        <v>788938.14285714924</v>
      </c>
      <c r="T191" s="2">
        <f t="shared" si="18"/>
        <v>11061.857142857043</v>
      </c>
      <c r="U191" s="2">
        <f t="shared" si="19"/>
        <v>800000</v>
      </c>
      <c r="V191" s="2">
        <f t="shared" si="34"/>
        <v>36533357.699639529</v>
      </c>
      <c r="W191" s="2">
        <f t="shared" si="20"/>
        <v>596673.77527010441</v>
      </c>
      <c r="X191" s="2">
        <f t="shared" si="6"/>
        <v>203326.22472989559</v>
      </c>
      <c r="Y191" s="2">
        <f t="shared" si="37"/>
        <v>63626606.546458662</v>
      </c>
      <c r="Z191" s="2" t="str">
        <f t="shared" si="8"/>
        <v>HERE</v>
      </c>
      <c r="AA191" s="2">
        <f>IF(Z191="HERE",Y191,AA190+Graph!$G$1*1000)</f>
        <v>63626606.546458662</v>
      </c>
      <c r="AB191" s="2">
        <f t="shared" si="21"/>
        <v>203326.22472989559</v>
      </c>
      <c r="AC191" s="2">
        <f t="shared" si="38"/>
        <v>36533357.699639529</v>
      </c>
      <c r="AD191" s="3">
        <f t="shared" si="10"/>
        <v>52800000</v>
      </c>
      <c r="AE191" s="2">
        <f>IF(AE189&gt;=52800000,52800000,IF(AB170=Graph!G$1*1000,AE190+Graph!G$1*1000,AC191))</f>
        <v>36533357.699639529</v>
      </c>
      <c r="AF191" s="3">
        <f t="shared" si="11"/>
        <v>36533357.699639529</v>
      </c>
      <c r="AG191" s="3">
        <f t="shared" si="29"/>
        <v>48762310.741116442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121</v>
      </c>
      <c r="C192" s="7"/>
      <c r="D192" s="2" t="e">
        <f t="shared" si="12"/>
        <v>#N/A</v>
      </c>
      <c r="E192" s="2" t="e">
        <f t="shared" si="22"/>
        <v>#N/A</v>
      </c>
      <c r="F192" s="2">
        <v>937890.6528211236</v>
      </c>
      <c r="G192" s="2">
        <f t="shared" si="41"/>
        <v>788938.14285714284</v>
      </c>
      <c r="H192" s="2">
        <f t="shared" si="39"/>
        <v>99098134.626410052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1953632.7142857069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956101.20648258924</v>
      </c>
      <c r="Q192" s="2">
        <f t="shared" si="42"/>
        <v>800000</v>
      </c>
      <c r="R192" s="2">
        <f t="shared" si="40"/>
        <v>100959964.24609822</v>
      </c>
      <c r="S192" s="2">
        <f t="shared" si="17"/>
        <v>788938.14285714924</v>
      </c>
      <c r="T192" s="2">
        <f t="shared" si="18"/>
        <v>11061.857142857043</v>
      </c>
      <c r="U192" s="2">
        <f t="shared" si="19"/>
        <v>800000</v>
      </c>
      <c r="V192" s="2">
        <f t="shared" si="34"/>
        <v>37134045.791116118</v>
      </c>
      <c r="W192" s="2">
        <f t="shared" si="20"/>
        <v>600688.09147658944</v>
      </c>
      <c r="X192" s="2">
        <f t="shared" si="6"/>
        <v>199311.90852341056</v>
      </c>
      <c r="Y192" s="2">
        <f t="shared" si="37"/>
        <v>63825918.454982072</v>
      </c>
      <c r="Z192" s="2" t="str">
        <f t="shared" si="8"/>
        <v>HERE</v>
      </c>
      <c r="AA192" s="2">
        <f>IF(Z192="HERE",Y192,AA191+Graph!$G$1*1000)</f>
        <v>63825918.454982072</v>
      </c>
      <c r="AB192" s="2">
        <f t="shared" si="21"/>
        <v>199311.90852341056</v>
      </c>
      <c r="AC192" s="2">
        <f t="shared" si="38"/>
        <v>37134045.791116118</v>
      </c>
      <c r="AD192" s="3">
        <f t="shared" si="10"/>
        <v>52800000</v>
      </c>
      <c r="AE192" s="2">
        <f>IF(AE190&gt;=52800000,52800000,IF(AB171=Graph!G$1*1000,AE191+Graph!G$1*1000,AC192))</f>
        <v>37134045.791116118</v>
      </c>
      <c r="AF192" s="3">
        <f t="shared" si="11"/>
        <v>37134045.791116118</v>
      </c>
      <c r="AG192" s="3">
        <f t="shared" si="29"/>
        <v>48788130.113673463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122</v>
      </c>
      <c r="C193" s="7"/>
      <c r="D193" s="2" t="e">
        <f t="shared" si="12"/>
        <v>#N/A</v>
      </c>
      <c r="E193" s="2" t="e">
        <f t="shared" si="22"/>
        <v>#N/A</v>
      </c>
      <c r="F193" s="2">
        <v>941904.96902760863</v>
      </c>
      <c r="G193" s="2">
        <f t="shared" si="41"/>
        <v>788938.14285714284</v>
      </c>
      <c r="H193" s="2">
        <f t="shared" si="39"/>
        <v>99887072.769267201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1964694.5714285639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960217.98319327831</v>
      </c>
      <c r="Q193" s="2">
        <f t="shared" si="42"/>
        <v>800000</v>
      </c>
      <c r="R193" s="2">
        <f t="shared" si="40"/>
        <v>101759964.24609822</v>
      </c>
      <c r="S193" s="2">
        <f t="shared" si="17"/>
        <v>788938.14285714924</v>
      </c>
      <c r="T193" s="2">
        <f t="shared" si="18"/>
        <v>11061.857142857043</v>
      </c>
      <c r="U193" s="2">
        <f t="shared" si="19"/>
        <v>800000</v>
      </c>
      <c r="V193" s="2">
        <f t="shared" si="34"/>
        <v>37738748.198799193</v>
      </c>
      <c r="W193" s="2">
        <f t="shared" si="20"/>
        <v>604702.40768307447</v>
      </c>
      <c r="X193" s="2">
        <f t="shared" si="6"/>
        <v>195297.59231692553</v>
      </c>
      <c r="Y193" s="2">
        <f t="shared" si="37"/>
        <v>64021216.047298998</v>
      </c>
      <c r="Z193" s="2" t="str">
        <f t="shared" si="8"/>
        <v>HERE</v>
      </c>
      <c r="AA193" s="2">
        <f>IF(Z193="HERE",Y193,AA192+Graph!$G$1*1000)</f>
        <v>64021216.047298998</v>
      </c>
      <c r="AB193" s="2">
        <f t="shared" si="21"/>
        <v>195297.59231692553</v>
      </c>
      <c r="AC193" s="2">
        <f t="shared" si="38"/>
        <v>37738748.198799193</v>
      </c>
      <c r="AD193" s="3">
        <f t="shared" si="10"/>
        <v>52800000</v>
      </c>
      <c r="AE193" s="2">
        <f>IF(AE191&gt;=52800000,52800000,IF(AB172=Graph!G$1*1000,AE192+Graph!G$1*1000,AC193))</f>
        <v>37738748.198799193</v>
      </c>
      <c r="AF193" s="3">
        <f t="shared" si="11"/>
        <v>37738748.198799193</v>
      </c>
      <c r="AG193" s="3">
        <f t="shared" si="29"/>
        <v>48814150.202040806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123</v>
      </c>
      <c r="C194" s="7"/>
      <c r="D194" s="2" t="e">
        <f t="shared" si="12"/>
        <v>#N/A</v>
      </c>
      <c r="E194" s="2" t="e">
        <f t="shared" si="22"/>
        <v>#N/A</v>
      </c>
      <c r="F194" s="2">
        <v>945919.28523409367</v>
      </c>
      <c r="G194" s="2">
        <f t="shared" si="41"/>
        <v>788938.14285714284</v>
      </c>
      <c r="H194" s="2">
        <f t="shared" si="39"/>
        <v>100676010.91212435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1975756.428571421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964334.75990396738</v>
      </c>
      <c r="Q194" s="2">
        <f t="shared" si="42"/>
        <v>800000</v>
      </c>
      <c r="R194" s="2">
        <f t="shared" si="40"/>
        <v>102559964.24609822</v>
      </c>
      <c r="S194" s="2">
        <f t="shared" si="17"/>
        <v>788938.14285714924</v>
      </c>
      <c r="T194" s="2">
        <f t="shared" si="18"/>
        <v>11061.857142857043</v>
      </c>
      <c r="U194" s="2">
        <f t="shared" si="19"/>
        <v>800000</v>
      </c>
      <c r="V194" s="2">
        <f t="shared" si="34"/>
        <v>38347464.922688752</v>
      </c>
      <c r="W194" s="2">
        <f t="shared" si="20"/>
        <v>608716.72388955951</v>
      </c>
      <c r="X194" s="2">
        <f t="shared" si="6"/>
        <v>191283.27611044049</v>
      </c>
      <c r="Y194" s="2">
        <f t="shared" si="37"/>
        <v>64212499.323409438</v>
      </c>
      <c r="Z194" s="2" t="str">
        <f t="shared" si="8"/>
        <v>HERE</v>
      </c>
      <c r="AA194" s="2">
        <f>IF(Z194="HERE",Y194,AA193+Graph!$G$1*1000)</f>
        <v>64212499.323409438</v>
      </c>
      <c r="AB194" s="2">
        <f t="shared" si="21"/>
        <v>191283.27611044049</v>
      </c>
      <c r="AC194" s="2">
        <f t="shared" si="38"/>
        <v>38347464.922688752</v>
      </c>
      <c r="AD194" s="3">
        <f t="shared" si="10"/>
        <v>52800000</v>
      </c>
      <c r="AE194" s="2">
        <f>IF(AE192&gt;=52800000,52800000,IF(AB173=Graph!G$1*1000,AE193+Graph!G$1*1000,AC194))</f>
        <v>38347464.922688752</v>
      </c>
      <c r="AF194" s="3">
        <f t="shared" si="11"/>
        <v>38347464.922688752</v>
      </c>
      <c r="AG194" s="3">
        <f t="shared" si="29"/>
        <v>48840371.006218478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124</v>
      </c>
      <c r="C195" s="7"/>
      <c r="D195" s="2" t="e">
        <f t="shared" si="12"/>
        <v>#N/A</v>
      </c>
      <c r="E195" s="2" t="e">
        <f t="shared" si="22"/>
        <v>#N/A</v>
      </c>
      <c r="F195" s="2">
        <v>949933.6014405787</v>
      </c>
      <c r="G195" s="2">
        <f t="shared" si="41"/>
        <v>788938.14285714284</v>
      </c>
      <c r="H195" s="2">
        <f t="shared" si="39"/>
        <v>101464949.0549815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1986818.285714278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968451.53661465645</v>
      </c>
      <c r="Q195" s="2">
        <f t="shared" si="42"/>
        <v>800000</v>
      </c>
      <c r="R195" s="2">
        <f t="shared" si="40"/>
        <v>103359964.24609822</v>
      </c>
      <c r="S195" s="2">
        <f t="shared" si="17"/>
        <v>788938.14285714924</v>
      </c>
      <c r="T195" s="2">
        <f t="shared" si="18"/>
        <v>11061.857142857043</v>
      </c>
      <c r="U195" s="2">
        <f t="shared" si="19"/>
        <v>800000</v>
      </c>
      <c r="V195" s="2">
        <f t="shared" si="34"/>
        <v>38960195.962784797</v>
      </c>
      <c r="W195" s="2">
        <f t="shared" si="20"/>
        <v>612731.04009604454</v>
      </c>
      <c r="X195" s="2">
        <f t="shared" si="6"/>
        <v>187268.95990395546</v>
      </c>
      <c r="Y195" s="2">
        <f t="shared" si="37"/>
        <v>64399768.283313394</v>
      </c>
      <c r="Z195" s="2" t="str">
        <f t="shared" si="8"/>
        <v>HERE</v>
      </c>
      <c r="AA195" s="2">
        <f>IF(Z195="HERE",Y195,AA194+Graph!$G$1*1000)</f>
        <v>64399768.283313394</v>
      </c>
      <c r="AB195" s="2">
        <f t="shared" si="21"/>
        <v>187268.95990395546</v>
      </c>
      <c r="AC195" s="2">
        <f t="shared" si="38"/>
        <v>38960195.962784797</v>
      </c>
      <c r="AD195" s="3">
        <f t="shared" si="10"/>
        <v>52800000</v>
      </c>
      <c r="AE195" s="2">
        <f>IF(AE193&gt;=52800000,52800000,IF(AB174=Graph!G$1*1000,AE194+Graph!G$1*1000,AC195))</f>
        <v>38960195.962784797</v>
      </c>
      <c r="AF195" s="3">
        <f t="shared" si="11"/>
        <v>38960195.962784797</v>
      </c>
      <c r="AG195" s="3">
        <f t="shared" si="29"/>
        <v>48866792.526206471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125</v>
      </c>
      <c r="C196" s="7"/>
      <c r="D196" s="2" t="e">
        <f t="shared" si="12"/>
        <v>#N/A</v>
      </c>
      <c r="E196" s="2" t="e">
        <f t="shared" si="22"/>
        <v>#N/A</v>
      </c>
      <c r="F196" s="2">
        <v>953947.91764706373</v>
      </c>
      <c r="G196" s="2">
        <f t="shared" si="41"/>
        <v>788938.14285714284</v>
      </c>
      <c r="H196" s="2">
        <f t="shared" si="39"/>
        <v>102253887.19783865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1997880.142857135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972568.31332531571</v>
      </c>
      <c r="Q196" s="2">
        <f t="shared" si="42"/>
        <v>800000</v>
      </c>
      <c r="R196" s="2">
        <f t="shared" si="40"/>
        <v>104159964.24609822</v>
      </c>
      <c r="S196" s="2">
        <f t="shared" si="17"/>
        <v>788938.14285714924</v>
      </c>
      <c r="T196" s="2">
        <f t="shared" si="18"/>
        <v>11061.857142857043</v>
      </c>
      <c r="U196" s="2">
        <f t="shared" si="19"/>
        <v>800000</v>
      </c>
      <c r="V196" s="2">
        <f t="shared" si="34"/>
        <v>39576941.319087297</v>
      </c>
      <c r="W196" s="2">
        <f t="shared" si="20"/>
        <v>616745.35630249977</v>
      </c>
      <c r="X196" s="2">
        <f t="shared" si="6"/>
        <v>183254.64369750023</v>
      </c>
      <c r="Y196" s="2">
        <f t="shared" si="37"/>
        <v>64583022.927010894</v>
      </c>
      <c r="Z196" s="2" t="str">
        <f t="shared" si="8"/>
        <v>HERE</v>
      </c>
      <c r="AA196" s="2">
        <f>IF(Z196="HERE",Y196,AA195+Graph!$G$1*1000)</f>
        <v>64583022.927010894</v>
      </c>
      <c r="AB196" s="2">
        <f t="shared" si="21"/>
        <v>183254.64369750023</v>
      </c>
      <c r="AC196" s="2">
        <f t="shared" si="38"/>
        <v>39576941.319087297</v>
      </c>
      <c r="AD196" s="3">
        <f t="shared" si="10"/>
        <v>52800000</v>
      </c>
      <c r="AE196" s="2">
        <f>IF(AE194&gt;=52800000,52800000,IF(AB175=Graph!G$1*1000,AE195+Graph!G$1*1000,AC196))</f>
        <v>39576941.319087297</v>
      </c>
      <c r="AF196" s="3">
        <f t="shared" si="11"/>
        <v>39576941.319087297</v>
      </c>
      <c r="AG196" s="3">
        <f t="shared" si="29"/>
        <v>48893414.762004793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126</v>
      </c>
      <c r="C197" s="7"/>
      <c r="D197" s="2" t="e">
        <f t="shared" si="12"/>
        <v>#N/A</v>
      </c>
      <c r="E197" s="2" t="e">
        <f t="shared" si="22"/>
        <v>#N/A</v>
      </c>
      <c r="F197" s="2">
        <v>957962.23385351896</v>
      </c>
      <c r="G197" s="2">
        <f t="shared" si="41"/>
        <v>788938.14285714284</v>
      </c>
      <c r="H197" s="2">
        <f t="shared" si="39"/>
        <v>103042825.3406958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2008941.9999999921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976685.09003600478</v>
      </c>
      <c r="Q197" s="2">
        <f t="shared" si="42"/>
        <v>800000</v>
      </c>
      <c r="R197" s="2">
        <f t="shared" si="40"/>
        <v>104959964.24609822</v>
      </c>
      <c r="S197" s="2">
        <f t="shared" si="17"/>
        <v>788938.14285714924</v>
      </c>
      <c r="T197" s="2">
        <f t="shared" si="18"/>
        <v>11061.857142857043</v>
      </c>
      <c r="U197" s="2">
        <f t="shared" si="19"/>
        <v>800000</v>
      </c>
      <c r="V197" s="2">
        <f t="shared" si="34"/>
        <v>40197700.991596282</v>
      </c>
      <c r="W197" s="2">
        <f t="shared" si="20"/>
        <v>620759.6725089848</v>
      </c>
      <c r="X197" s="2">
        <f t="shared" si="6"/>
        <v>179240.3274910152</v>
      </c>
      <c r="Y197" s="2">
        <f t="shared" si="37"/>
        <v>64762263.254501909</v>
      </c>
      <c r="Z197" s="2" t="str">
        <f t="shared" si="8"/>
        <v>HERE</v>
      </c>
      <c r="AA197" s="2">
        <f>IF(Z197="HERE",Y197,AA196+Graph!$G$1*1000)</f>
        <v>64762263.254501909</v>
      </c>
      <c r="AB197" s="2">
        <f t="shared" si="21"/>
        <v>179240.3274910152</v>
      </c>
      <c r="AC197" s="2">
        <f t="shared" si="38"/>
        <v>40197700.991596282</v>
      </c>
      <c r="AD197" s="3">
        <f t="shared" si="10"/>
        <v>52800000</v>
      </c>
      <c r="AE197" s="2">
        <f>IF(AE195&gt;=52800000,52800000,IF(AB176=Graph!G$1*1000,AE196+Graph!G$1*1000,AC197))</f>
        <v>40197700.991596282</v>
      </c>
      <c r="AF197" s="3">
        <f t="shared" si="11"/>
        <v>40197700.991596282</v>
      </c>
      <c r="AG197" s="3">
        <f t="shared" si="29"/>
        <v>48920237.713613436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127</v>
      </c>
      <c r="C198" s="7"/>
      <c r="D198" s="2" t="e">
        <f t="shared" si="12"/>
        <v>#N/A</v>
      </c>
      <c r="E198" s="2" t="e">
        <f t="shared" si="22"/>
        <v>#N/A</v>
      </c>
      <c r="F198" s="2">
        <v>961976.550060004</v>
      </c>
      <c r="G198" s="2">
        <f t="shared" si="41"/>
        <v>788938.14285714284</v>
      </c>
      <c r="H198" s="2">
        <f t="shared" si="39"/>
        <v>103831763.48355295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2020003.8571428491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980801.86674669385</v>
      </c>
      <c r="Q198" s="2">
        <f t="shared" si="42"/>
        <v>800000</v>
      </c>
      <c r="R198" s="2">
        <f t="shared" si="40"/>
        <v>105759964.24609822</v>
      </c>
      <c r="S198" s="2">
        <f t="shared" si="17"/>
        <v>788938.14285714924</v>
      </c>
      <c r="T198" s="2">
        <f t="shared" si="18"/>
        <v>11061.857142857043</v>
      </c>
      <c r="U198" s="2">
        <f t="shared" si="19"/>
        <v>800000</v>
      </c>
      <c r="V198" s="2">
        <f t="shared" si="34"/>
        <v>40822474.980311751</v>
      </c>
      <c r="W198" s="2">
        <f t="shared" si="20"/>
        <v>624773.98871546984</v>
      </c>
      <c r="X198" s="2">
        <f t="shared" si="6"/>
        <v>175226.01128453016</v>
      </c>
      <c r="Y198" s="2">
        <f t="shared" si="37"/>
        <v>64937489.265786439</v>
      </c>
      <c r="Z198" s="2" t="str">
        <f t="shared" si="8"/>
        <v>HERE</v>
      </c>
      <c r="AA198" s="2">
        <f>IF(Z198="HERE",Y198,AA197+Graph!$G$1*1000)</f>
        <v>64937489.265786439</v>
      </c>
      <c r="AB198" s="2">
        <f t="shared" si="21"/>
        <v>175226.01128453016</v>
      </c>
      <c r="AC198" s="2">
        <f t="shared" si="38"/>
        <v>40822474.980311751</v>
      </c>
      <c r="AD198" s="3">
        <f t="shared" si="10"/>
        <v>52800000</v>
      </c>
      <c r="AE198" s="2">
        <f>IF(AE196&gt;=52800000,52800000,IF(AB177=Graph!G$1*1000,AE197+Graph!G$1*1000,AC198))</f>
        <v>40822474.980311751</v>
      </c>
      <c r="AF198" s="3">
        <f t="shared" si="11"/>
        <v>40822474.980311751</v>
      </c>
      <c r="AG198" s="3">
        <f t="shared" si="29"/>
        <v>48947261.3810324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128</v>
      </c>
      <c r="C199" s="7"/>
      <c r="D199" s="2" t="e">
        <f t="shared" si="12"/>
        <v>#N/A</v>
      </c>
      <c r="E199" s="2" t="e">
        <f t="shared" si="22"/>
        <v>#N/A</v>
      </c>
      <c r="F199" s="2">
        <v>965990.86626648903</v>
      </c>
      <c r="G199" s="2">
        <f t="shared" si="41"/>
        <v>788938.14285714284</v>
      </c>
      <c r="H199" s="2">
        <f t="shared" si="39"/>
        <v>104620701.6264101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2031065.7142857062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984918.64345738292</v>
      </c>
      <c r="Q199" s="2">
        <f t="shared" si="42"/>
        <v>800000</v>
      </c>
      <c r="R199" s="2">
        <f t="shared" si="40"/>
        <v>106559964.24609822</v>
      </c>
      <c r="S199" s="2">
        <f t="shared" si="17"/>
        <v>788938.14285714924</v>
      </c>
      <c r="T199" s="2">
        <f t="shared" si="18"/>
        <v>11061.857142857043</v>
      </c>
      <c r="U199" s="2">
        <f t="shared" si="19"/>
        <v>800000</v>
      </c>
      <c r="V199" s="2">
        <f t="shared" si="34"/>
        <v>41451263.285233706</v>
      </c>
      <c r="W199" s="2">
        <f t="shared" si="20"/>
        <v>628788.30492195487</v>
      </c>
      <c r="X199" s="2">
        <f t="shared" si="6"/>
        <v>171211.69507804513</v>
      </c>
      <c r="Y199" s="2">
        <f t="shared" si="37"/>
        <v>65108700.960864484</v>
      </c>
      <c r="Z199" s="2" t="str">
        <f t="shared" si="8"/>
        <v>HERE</v>
      </c>
      <c r="AA199" s="2">
        <f>IF(Z199="HERE",Y199,AA198+Graph!$G$1*1000)</f>
        <v>65108700.960864484</v>
      </c>
      <c r="AB199" s="2">
        <f t="shared" si="21"/>
        <v>171211.69507804513</v>
      </c>
      <c r="AC199" s="2">
        <f t="shared" si="38"/>
        <v>41451263.285233706</v>
      </c>
      <c r="AD199" s="3">
        <f t="shared" si="10"/>
        <v>52800000</v>
      </c>
      <c r="AE199" s="2">
        <f>IF(AE197&gt;=52800000,52800000,IF(AB178=Graph!G$1*1000,AE198+Graph!G$1*1000,AC199))</f>
        <v>41451263.285233706</v>
      </c>
      <c r="AF199" s="3">
        <f t="shared" si="11"/>
        <v>41451263.285233706</v>
      </c>
      <c r="AG199" s="3">
        <f t="shared" si="29"/>
        <v>48974485.764261693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129</v>
      </c>
      <c r="C200" s="7"/>
      <c r="D200" s="2" t="e">
        <f t="shared" si="12"/>
        <v>#N/A</v>
      </c>
      <c r="E200" s="2" t="e">
        <f t="shared" si="22"/>
        <v>#N/A</v>
      </c>
      <c r="F200" s="2">
        <v>970005.18247297406</v>
      </c>
      <c r="G200" s="2">
        <f t="shared" si="41"/>
        <v>788938.14285714284</v>
      </c>
      <c r="H200" s="2">
        <f t="shared" si="39"/>
        <v>105409639.76926725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2042127.5714285632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989035.42016807199</v>
      </c>
      <c r="Q200" s="2">
        <f t="shared" si="42"/>
        <v>800000</v>
      </c>
      <c r="R200" s="2">
        <f t="shared" si="40"/>
        <v>107359964.24609822</v>
      </c>
      <c r="S200" s="2">
        <f t="shared" si="17"/>
        <v>788938.14285714924</v>
      </c>
      <c r="T200" s="2">
        <f t="shared" si="18"/>
        <v>11061.857142857043</v>
      </c>
      <c r="U200" s="2">
        <f t="shared" si="19"/>
        <v>800000</v>
      </c>
      <c r="V200" s="2">
        <f t="shared" si="34"/>
        <v>42084065.906362146</v>
      </c>
      <c r="W200" s="2">
        <f t="shared" si="20"/>
        <v>632802.6211284399</v>
      </c>
      <c r="X200" s="2">
        <f t="shared" si="6"/>
        <v>167197.3788715601</v>
      </c>
      <c r="Y200" s="2">
        <f t="shared" si="37"/>
        <v>65275898.339736044</v>
      </c>
      <c r="Z200" s="2" t="str">
        <f t="shared" si="8"/>
        <v>HERE</v>
      </c>
      <c r="AA200" s="2">
        <f>IF(Z200="HERE",Y200,AA199+Graph!$G$1*1000)</f>
        <v>65275898.339736044</v>
      </c>
      <c r="AB200" s="2">
        <f t="shared" si="21"/>
        <v>167197.3788715601</v>
      </c>
      <c r="AC200" s="2">
        <f t="shared" si="38"/>
        <v>42084065.906362146</v>
      </c>
      <c r="AD200" s="3">
        <f t="shared" si="10"/>
        <v>52800000</v>
      </c>
      <c r="AE200" s="2">
        <f>IF(AE198&gt;=52800000,52800000,IF(AB179=Graph!G$1*1000,AE199+Graph!G$1*1000,AC200))</f>
        <v>42084065.906362146</v>
      </c>
      <c r="AF200" s="3">
        <f t="shared" si="11"/>
        <v>42084065.906362146</v>
      </c>
      <c r="AG200" s="3">
        <f t="shared" si="29"/>
        <v>49001910.863301307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130</v>
      </c>
      <c r="C201" s="7"/>
      <c r="D201" s="2" t="e">
        <f t="shared" si="12"/>
        <v>#N/A</v>
      </c>
      <c r="E201" s="2" t="e">
        <f t="shared" si="22"/>
        <v>#N/A</v>
      </c>
      <c r="F201" s="2">
        <v>974019.4986794591</v>
      </c>
      <c r="G201" s="2">
        <f t="shared" si="41"/>
        <v>788938.14285714284</v>
      </c>
      <c r="H201" s="2">
        <f t="shared" si="39"/>
        <v>106198577.9121244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2053189.4285714203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993152.19687876105</v>
      </c>
      <c r="Q201" s="2">
        <f t="shared" si="42"/>
        <v>800000</v>
      </c>
      <c r="R201" s="2">
        <f t="shared" si="40"/>
        <v>108159964.24609822</v>
      </c>
      <c r="S201" s="2">
        <f t="shared" si="17"/>
        <v>788938.14285714924</v>
      </c>
      <c r="T201" s="2">
        <f t="shared" si="18"/>
        <v>11061.857142857043</v>
      </c>
      <c r="U201" s="2">
        <f t="shared" si="19"/>
        <v>800000</v>
      </c>
      <c r="V201" s="2">
        <f t="shared" si="34"/>
        <v>42720882.843697071</v>
      </c>
      <c r="W201" s="2">
        <f t="shared" si="20"/>
        <v>636816.93733492494</v>
      </c>
      <c r="X201" s="2">
        <f t="shared" si="6"/>
        <v>163183.06266507506</v>
      </c>
      <c r="Y201" s="2">
        <f t="shared" si="37"/>
        <v>65439081.402401119</v>
      </c>
      <c r="Z201" s="2" t="str">
        <f t="shared" si="8"/>
        <v>HERE</v>
      </c>
      <c r="AA201" s="2">
        <f>IF(Z201="HERE",Y201,AA200+Graph!$G$1*1000)</f>
        <v>65439081.402401119</v>
      </c>
      <c r="AB201" s="2">
        <f t="shared" si="21"/>
        <v>163183.06266507506</v>
      </c>
      <c r="AC201" s="2">
        <f t="shared" si="38"/>
        <v>42720882.843697071</v>
      </c>
      <c r="AD201" s="3">
        <f t="shared" si="10"/>
        <v>52800000</v>
      </c>
      <c r="AE201" s="2">
        <f>IF(AE199&gt;=52800000,52800000,IF(AB180=Graph!G$1*1000,AE200+Graph!G$1*1000,AC201))</f>
        <v>42720882.843697071</v>
      </c>
      <c r="AF201" s="3">
        <f t="shared" si="11"/>
        <v>42720882.843697071</v>
      </c>
      <c r="AG201" s="3">
        <f t="shared" si="29"/>
        <v>49029536.67815125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131</v>
      </c>
      <c r="C202" s="7"/>
      <c r="D202" s="2" t="e">
        <f t="shared" si="12"/>
        <v>#N/A</v>
      </c>
      <c r="E202" s="2" t="e">
        <f t="shared" si="22"/>
        <v>#N/A</v>
      </c>
      <c r="F202" s="2">
        <v>978033.81488594413</v>
      </c>
      <c r="G202" s="2">
        <f t="shared" si="41"/>
        <v>788938.14285714284</v>
      </c>
      <c r="H202" s="2">
        <f t="shared" si="39"/>
        <v>106987516.05498154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2064251.2857142773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997268.97358942032</v>
      </c>
      <c r="Q202" s="2">
        <f t="shared" si="42"/>
        <v>800000</v>
      </c>
      <c r="R202" s="2">
        <f t="shared" si="40"/>
        <v>108959964.24609822</v>
      </c>
      <c r="S202" s="2">
        <f t="shared" si="17"/>
        <v>788938.14285714924</v>
      </c>
      <c r="T202" s="2">
        <f t="shared" si="18"/>
        <v>11061.857142857043</v>
      </c>
      <c r="U202" s="2">
        <f t="shared" si="19"/>
        <v>800000</v>
      </c>
      <c r="V202" s="2">
        <f t="shared" si="34"/>
        <v>43361714.097238481</v>
      </c>
      <c r="W202" s="2">
        <f t="shared" si="20"/>
        <v>640831.25354140997</v>
      </c>
      <c r="X202" s="2">
        <f t="shared" si="6"/>
        <v>159168.74645859003</v>
      </c>
      <c r="Y202" s="2">
        <f t="shared" si="37"/>
        <v>65598250.14885971</v>
      </c>
      <c r="Z202" s="2" t="str">
        <f t="shared" si="8"/>
        <v>HERE</v>
      </c>
      <c r="AA202" s="2">
        <f>IF(Z202="HERE",Y202,AA201+Graph!$G$1*1000)</f>
        <v>65598250.14885971</v>
      </c>
      <c r="AB202" s="2">
        <f t="shared" si="21"/>
        <v>159168.74645859003</v>
      </c>
      <c r="AC202" s="2">
        <f t="shared" si="38"/>
        <v>43361714.097238481</v>
      </c>
      <c r="AD202" s="3">
        <f t="shared" si="10"/>
        <v>52800000</v>
      </c>
      <c r="AE202" s="2">
        <f>IF(AE200&gt;=52800000,52800000,IF(AB181=Graph!G$1*1000,AE201+Graph!G$1*1000,AC202))</f>
        <v>43361714.097238481</v>
      </c>
      <c r="AF202" s="3">
        <f t="shared" si="11"/>
        <v>43361714.097238481</v>
      </c>
      <c r="AG202" s="3">
        <f t="shared" si="29"/>
        <v>49057363.208811514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132</v>
      </c>
      <c r="C203" s="7"/>
      <c r="D203" s="2" t="e">
        <f t="shared" si="12"/>
        <v>#N/A</v>
      </c>
      <c r="E203" s="2" t="e">
        <f t="shared" si="22"/>
        <v>#N/A</v>
      </c>
      <c r="F203" s="2">
        <v>982048.13109242916</v>
      </c>
      <c r="G203" s="2">
        <f t="shared" si="41"/>
        <v>788938.14285714284</v>
      </c>
      <c r="H203" s="2">
        <f t="shared" si="39"/>
        <v>107776454.19783869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2075313.1428571343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1001385.7503001094</v>
      </c>
      <c r="Q203" s="2">
        <f t="shared" si="42"/>
        <v>800000</v>
      </c>
      <c r="R203" s="2">
        <f t="shared" si="40"/>
        <v>109759964.24609822</v>
      </c>
      <c r="S203" s="2">
        <f t="shared" si="17"/>
        <v>788938.14285714924</v>
      </c>
      <c r="T203" s="2">
        <f t="shared" si="18"/>
        <v>11061.857142857043</v>
      </c>
      <c r="U203" s="2">
        <f t="shared" si="19"/>
        <v>800000</v>
      </c>
      <c r="V203" s="2">
        <f t="shared" si="34"/>
        <v>44006559.666986376</v>
      </c>
      <c r="W203" s="2">
        <f t="shared" si="20"/>
        <v>644845.569747895</v>
      </c>
      <c r="X203" s="2">
        <f t="shared" si="6"/>
        <v>155154.430252105</v>
      </c>
      <c r="Y203" s="2">
        <f t="shared" si="37"/>
        <v>65753404.579111814</v>
      </c>
      <c r="Z203" s="2" t="str">
        <f t="shared" si="8"/>
        <v>HERE</v>
      </c>
      <c r="AA203" s="2">
        <f>IF(Z203="HERE",Y203,AA202+Graph!$G$1*1000)</f>
        <v>65753404.579111814</v>
      </c>
      <c r="AB203" s="2">
        <f t="shared" si="21"/>
        <v>155154.430252105</v>
      </c>
      <c r="AC203" s="2">
        <f t="shared" si="38"/>
        <v>44006559.666986376</v>
      </c>
      <c r="AD203" s="3">
        <f t="shared" si="10"/>
        <v>52800000</v>
      </c>
      <c r="AE203" s="2">
        <f>IF(AE201&gt;=52800000,52800000,IF(AB182=Graph!G$1*1000,AE202+Graph!G$1*1000,AC203))</f>
        <v>44006559.666986376</v>
      </c>
      <c r="AF203" s="3">
        <f t="shared" si="11"/>
        <v>44006559.666986376</v>
      </c>
      <c r="AG203" s="3">
        <f t="shared" si="29"/>
        <v>49085390.4552821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133</v>
      </c>
      <c r="C204" s="7"/>
      <c r="D204" s="2" t="e">
        <f t="shared" si="12"/>
        <v>#N/A</v>
      </c>
      <c r="E204" s="2" t="e">
        <f t="shared" si="22"/>
        <v>#N/A</v>
      </c>
      <c r="F204" s="2">
        <v>986062.44729891419</v>
      </c>
      <c r="G204" s="2">
        <f t="shared" si="41"/>
        <v>788938.14285714284</v>
      </c>
      <c r="H204" s="2">
        <f t="shared" si="39"/>
        <v>108565392.34069584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2086374.9999999914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1005502.5270107985</v>
      </c>
      <c r="Q204" s="2">
        <f t="shared" si="42"/>
        <v>800000</v>
      </c>
      <c r="R204" s="2">
        <f t="shared" si="40"/>
        <v>110559964.24609822</v>
      </c>
      <c r="S204" s="2">
        <f t="shared" si="17"/>
        <v>788938.14285714924</v>
      </c>
      <c r="T204" s="2">
        <f t="shared" si="18"/>
        <v>11061.857142857043</v>
      </c>
      <c r="U204" s="2">
        <f t="shared" si="19"/>
        <v>800000</v>
      </c>
      <c r="V204" s="2">
        <f t="shared" si="34"/>
        <v>44655419.552940756</v>
      </c>
      <c r="W204" s="2">
        <f t="shared" si="20"/>
        <v>648859.88595438004</v>
      </c>
      <c r="X204" s="2">
        <f t="shared" si="6"/>
        <v>151140.11404561996</v>
      </c>
      <c r="Y204" s="2">
        <f t="shared" si="37"/>
        <v>65904544.693157434</v>
      </c>
      <c r="Z204" s="2" t="str">
        <f t="shared" si="8"/>
        <v>HERE</v>
      </c>
      <c r="AA204" s="2">
        <f>IF(Z204="HERE",Y204,AA203+Graph!$G$1*1000)</f>
        <v>65904544.693157434</v>
      </c>
      <c r="AB204" s="2">
        <f t="shared" si="21"/>
        <v>151140.11404561996</v>
      </c>
      <c r="AC204" s="2">
        <f t="shared" si="38"/>
        <v>44655419.552940756</v>
      </c>
      <c r="AD204" s="3">
        <f t="shared" si="10"/>
        <v>52800000</v>
      </c>
      <c r="AE204" s="2">
        <f>IF(AE202&gt;=52800000,52800000,IF(AB183=Graph!G$1*1000,AE203+Graph!G$1*1000,AC204))</f>
        <v>44655419.552940756</v>
      </c>
      <c r="AF204" s="3">
        <f t="shared" si="11"/>
        <v>44655419.552940756</v>
      </c>
      <c r="AG204" s="3">
        <f t="shared" si="29"/>
        <v>49113618.417563014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134</v>
      </c>
      <c r="C205" s="7"/>
      <c r="D205" s="2" t="e">
        <f t="shared" si="12"/>
        <v>#N/A</v>
      </c>
      <c r="E205" s="2" t="e">
        <f t="shared" si="22"/>
        <v>#N/A</v>
      </c>
      <c r="F205" s="2">
        <v>990076.76350539923</v>
      </c>
      <c r="G205" s="2">
        <f t="shared" si="41"/>
        <v>788938.14285714284</v>
      </c>
      <c r="H205" s="2">
        <f t="shared" si="39"/>
        <v>109354330.48355299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2097436.8571428484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1009619.3037214875</v>
      </c>
      <c r="Q205" s="2">
        <f t="shared" si="42"/>
        <v>800000</v>
      </c>
      <c r="R205" s="2">
        <f t="shared" si="40"/>
        <v>111359964.24609822</v>
      </c>
      <c r="S205" s="2">
        <f t="shared" si="17"/>
        <v>788938.14285714924</v>
      </c>
      <c r="T205" s="2">
        <f t="shared" si="18"/>
        <v>11061.857142857043</v>
      </c>
      <c r="U205" s="2">
        <f t="shared" si="19"/>
        <v>800000</v>
      </c>
      <c r="V205" s="2">
        <f t="shared" si="34"/>
        <v>45308293.755101621</v>
      </c>
      <c r="W205" s="2">
        <f t="shared" si="20"/>
        <v>652874.20216086507</v>
      </c>
      <c r="X205" s="2">
        <f t="shared" si="6"/>
        <v>147125.79783913493</v>
      </c>
      <c r="Y205" s="2">
        <f t="shared" si="37"/>
        <v>66051670.490996569</v>
      </c>
      <c r="Z205" s="2" t="str">
        <f t="shared" si="8"/>
        <v>HERE</v>
      </c>
      <c r="AA205" s="2">
        <f>IF(Z205="HERE",Y205,AA204+Graph!$G$1*1000)</f>
        <v>66051670.490996569</v>
      </c>
      <c r="AB205" s="2">
        <f t="shared" si="21"/>
        <v>147125.79783913493</v>
      </c>
      <c r="AC205" s="2">
        <f t="shared" si="38"/>
        <v>45308293.755101621</v>
      </c>
      <c r="AD205" s="3">
        <f t="shared" si="10"/>
        <v>52800000</v>
      </c>
      <c r="AE205" s="2">
        <f>IF(AE203&gt;=52800000,52800000,IF(AB184=Graph!G$1*1000,AE204+Graph!G$1*1000,AC205))</f>
        <v>45308293.755101621</v>
      </c>
      <c r="AF205" s="3">
        <f t="shared" si="11"/>
        <v>45308293.755101621</v>
      </c>
      <c r="AG205" s="3">
        <f t="shared" si="29"/>
        <v>49142047.095654249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135</v>
      </c>
      <c r="C206" s="7"/>
      <c r="D206" s="2" t="e">
        <f t="shared" si="12"/>
        <v>#N/A</v>
      </c>
      <c r="E206" s="2" t="e">
        <f t="shared" si="22"/>
        <v>#N/A</v>
      </c>
      <c r="F206" s="2">
        <v>994091.07971188426</v>
      </c>
      <c r="G206" s="2">
        <f t="shared" si="41"/>
        <v>788938.14285714284</v>
      </c>
      <c r="H206" s="2">
        <f t="shared" si="39"/>
        <v>110143268.62641014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2108498.7142857057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1013736.0804321766</v>
      </c>
      <c r="Q206" s="2">
        <f t="shared" si="42"/>
        <v>800000</v>
      </c>
      <c r="R206" s="2">
        <f t="shared" si="40"/>
        <v>112159964.24609822</v>
      </c>
      <c r="S206" s="2">
        <f t="shared" si="17"/>
        <v>788938.14285714924</v>
      </c>
      <c r="T206" s="2">
        <f t="shared" si="18"/>
        <v>11061.857142857276</v>
      </c>
      <c r="U206" s="2">
        <f t="shared" si="19"/>
        <v>800000</v>
      </c>
      <c r="V206" s="2">
        <f t="shared" si="34"/>
        <v>45965182.273468971</v>
      </c>
      <c r="W206" s="2">
        <f t="shared" si="20"/>
        <v>656888.5183673501</v>
      </c>
      <c r="X206" s="2">
        <f t="shared" si="6"/>
        <v>143111.4816326499</v>
      </c>
      <c r="Y206" s="2">
        <f t="shared" si="37"/>
        <v>66194781.972629219</v>
      </c>
      <c r="Z206" s="2" t="str">
        <f t="shared" si="8"/>
        <v>HERE</v>
      </c>
      <c r="AA206" s="2">
        <f>IF(Z206="HERE",Y206,AA205+Graph!$G$1*1000)</f>
        <v>66194781.972629219</v>
      </c>
      <c r="AB206" s="2">
        <f t="shared" si="21"/>
        <v>143111.4816326499</v>
      </c>
      <c r="AC206" s="2">
        <f t="shared" si="38"/>
        <v>45965182.273468971</v>
      </c>
      <c r="AD206" s="3">
        <f t="shared" si="10"/>
        <v>52800000</v>
      </c>
      <c r="AE206" s="2">
        <f>IF(AE204&gt;=52800000,52800000,IF(AB185=Graph!G$1*1000,AE205+Graph!G$1*1000,AC206))</f>
        <v>45965182.273468971</v>
      </c>
      <c r="AF206" s="3">
        <f t="shared" si="11"/>
        <v>45965182.273468971</v>
      </c>
      <c r="AG206" s="3">
        <f t="shared" si="29"/>
        <v>49170676.489555806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136</v>
      </c>
      <c r="C207" s="7"/>
      <c r="D207" s="2" t="e">
        <f t="shared" si="12"/>
        <v>#N/A</v>
      </c>
      <c r="E207" s="2" t="e">
        <f t="shared" si="22"/>
        <v>#N/A</v>
      </c>
      <c r="F207" s="2">
        <v>998105.39591836929</v>
      </c>
      <c r="G207" s="2">
        <f t="shared" si="41"/>
        <v>788938.14285714284</v>
      </c>
      <c r="H207" s="2">
        <f t="shared" si="39"/>
        <v>110932206.76926729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2119560.571428563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1017852.8571428657</v>
      </c>
      <c r="Q207" s="2">
        <f t="shared" si="42"/>
        <v>800000</v>
      </c>
      <c r="R207" s="2">
        <f t="shared" si="40"/>
        <v>112959964.24609822</v>
      </c>
      <c r="S207" s="2">
        <f t="shared" si="17"/>
        <v>788938.14285714924</v>
      </c>
      <c r="T207" s="2">
        <f t="shared" si="18"/>
        <v>11061.857142857276</v>
      </c>
      <c r="U207" s="2">
        <f t="shared" si="19"/>
        <v>800000</v>
      </c>
      <c r="V207" s="2">
        <f t="shared" si="34"/>
        <v>46626085.108042806</v>
      </c>
      <c r="W207" s="2">
        <f t="shared" si="20"/>
        <v>660902.83457383513</v>
      </c>
      <c r="X207" s="2">
        <f t="shared" si="6"/>
        <v>139097.16542616487</v>
      </c>
      <c r="Y207" s="2">
        <f t="shared" si="37"/>
        <v>66333879.138055384</v>
      </c>
      <c r="Z207" s="2" t="str">
        <f t="shared" si="8"/>
        <v>HERE</v>
      </c>
      <c r="AA207" s="2">
        <f>IF(Z207="HERE",Y207,AA206+Graph!$G$1*1000)</f>
        <v>66333879.138055384</v>
      </c>
      <c r="AB207" s="2">
        <f t="shared" si="21"/>
        <v>139097.16542616487</v>
      </c>
      <c r="AC207" s="2">
        <f t="shared" si="38"/>
        <v>46626085.108042806</v>
      </c>
      <c r="AD207" s="3">
        <f t="shared" si="10"/>
        <v>52800000</v>
      </c>
      <c r="AE207" s="2">
        <f>IF(AE205&gt;=52800000,52800000,IF(AB186=Graph!G$1*1000,AE206+Graph!G$1*1000,AC207))</f>
        <v>46626085.108042806</v>
      </c>
      <c r="AF207" s="3">
        <f t="shared" si="11"/>
        <v>46626085.108042806</v>
      </c>
      <c r="AG207" s="3">
        <f t="shared" si="29"/>
        <v>49199506.599267691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137</v>
      </c>
      <c r="C208" s="7"/>
      <c r="D208" s="2" t="e">
        <f t="shared" si="12"/>
        <v>#N/A</v>
      </c>
      <c r="E208" s="2" t="e">
        <f t="shared" si="22"/>
        <v>#N/A</v>
      </c>
      <c r="F208" s="2">
        <v>1002119.7121248543</v>
      </c>
      <c r="G208" s="2">
        <f t="shared" si="41"/>
        <v>788938.14285714284</v>
      </c>
      <c r="H208" s="2">
        <f t="shared" si="39"/>
        <v>111721144.91212444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2130622.4285714203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1021969.6338535249</v>
      </c>
      <c r="Q208" s="2">
        <f t="shared" si="42"/>
        <v>800000</v>
      </c>
      <c r="R208" s="2">
        <f t="shared" si="40"/>
        <v>113759964.24609822</v>
      </c>
      <c r="S208" s="2">
        <f t="shared" si="17"/>
        <v>788938.14285714924</v>
      </c>
      <c r="T208" s="2">
        <f t="shared" si="18"/>
        <v>11061.857142857276</v>
      </c>
      <c r="U208" s="2">
        <f t="shared" si="19"/>
        <v>800000</v>
      </c>
      <c r="V208" s="2">
        <f t="shared" si="34"/>
        <v>47291002.258823097</v>
      </c>
      <c r="W208" s="2">
        <f t="shared" si="20"/>
        <v>664917.15078029037</v>
      </c>
      <c r="X208" s="2">
        <f t="shared" si="6"/>
        <v>135082.84921970963</v>
      </c>
      <c r="Y208" s="2">
        <f t="shared" si="37"/>
        <v>66468961.987275094</v>
      </c>
      <c r="Z208" s="2" t="str">
        <f t="shared" si="8"/>
        <v>HERE</v>
      </c>
      <c r="AA208" s="2">
        <f>IF(Z208="HERE",Y208,AA207+Graph!$G$1*1000)</f>
        <v>66468961.987275094</v>
      </c>
      <c r="AB208" s="2">
        <f t="shared" si="21"/>
        <v>135082.84921970963</v>
      </c>
      <c r="AC208" s="2">
        <f t="shared" si="38"/>
        <v>47291002.258823097</v>
      </c>
      <c r="AD208" s="3">
        <f t="shared" si="10"/>
        <v>52800000</v>
      </c>
      <c r="AE208" s="2">
        <f>IF(AE206&gt;=52800000,52800000,IF(AB187=Graph!G$1*1000,AE207+Graph!G$1*1000,AC208))</f>
        <v>47291002.258823097</v>
      </c>
      <c r="AF208" s="3">
        <f t="shared" si="11"/>
        <v>47291002.258823097</v>
      </c>
      <c r="AG208" s="3">
        <f t="shared" si="29"/>
        <v>49228537.424789898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138</v>
      </c>
      <c r="C209" s="7"/>
      <c r="D209" s="2" t="e">
        <f t="shared" si="12"/>
        <v>#N/A</v>
      </c>
      <c r="E209" s="2" t="e">
        <f t="shared" si="22"/>
        <v>#N/A</v>
      </c>
      <c r="F209" s="2">
        <v>1006134.0283313096</v>
      </c>
      <c r="G209" s="2">
        <f t="shared" si="41"/>
        <v>788938.14285714284</v>
      </c>
      <c r="H209" s="2">
        <f t="shared" si="39"/>
        <v>112510083.05498159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2141684.2857142775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1026086.410564214</v>
      </c>
      <c r="Q209" s="2">
        <f t="shared" si="42"/>
        <v>800000</v>
      </c>
      <c r="R209" s="2">
        <f t="shared" si="40"/>
        <v>114559964.24609822</v>
      </c>
      <c r="S209" s="2">
        <f t="shared" si="17"/>
        <v>788938.14285714924</v>
      </c>
      <c r="T209" s="2">
        <f t="shared" si="18"/>
        <v>11061.857142857276</v>
      </c>
      <c r="U209" s="2">
        <f t="shared" si="19"/>
        <v>800000</v>
      </c>
      <c r="V209" s="2">
        <f t="shared" si="34"/>
        <v>47959933.725809872</v>
      </c>
      <c r="W209" s="2">
        <f t="shared" si="20"/>
        <v>668931.4669867754</v>
      </c>
      <c r="X209" s="2">
        <f t="shared" si="6"/>
        <v>131068.5330132246</v>
      </c>
      <c r="Y209" s="2">
        <f t="shared" si="37"/>
        <v>66600030.520288318</v>
      </c>
      <c r="Z209" s="2" t="str">
        <f t="shared" si="8"/>
        <v>HERE</v>
      </c>
      <c r="AA209" s="2">
        <f>IF(Z209="HERE",Y209,AA208+Graph!$G$1*1000)</f>
        <v>66600030.520288318</v>
      </c>
      <c r="AB209" s="2">
        <f t="shared" si="21"/>
        <v>131068.5330132246</v>
      </c>
      <c r="AC209" s="2">
        <f t="shared" si="38"/>
        <v>47959933.725809872</v>
      </c>
      <c r="AD209" s="3">
        <f t="shared" si="10"/>
        <v>52800000</v>
      </c>
      <c r="AE209" s="2">
        <f>IF(AE207&gt;=52800000,52800000,IF(AB188=Graph!G$1*1000,AE208+Graph!G$1*1000,AC209))</f>
        <v>47959933.725809872</v>
      </c>
      <c r="AF209" s="3">
        <f t="shared" si="11"/>
        <v>47959933.725809872</v>
      </c>
      <c r="AG209" s="3">
        <f t="shared" si="29"/>
        <v>49257768.966122434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139</v>
      </c>
      <c r="C210" s="7"/>
      <c r="D210" s="2" t="e">
        <f t="shared" si="12"/>
        <v>#N/A</v>
      </c>
      <c r="E210" s="2" t="e">
        <f t="shared" si="22"/>
        <v>#N/A</v>
      </c>
      <c r="F210" s="2">
        <v>1010148.3445377946</v>
      </c>
      <c r="G210" s="2">
        <f t="shared" si="41"/>
        <v>788938.14285714284</v>
      </c>
      <c r="H210" s="2">
        <f t="shared" si="39"/>
        <v>113299021.19783874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2152746.1428571348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1030203.1872749031</v>
      </c>
      <c r="Q210" s="2">
        <f t="shared" si="42"/>
        <v>800000</v>
      </c>
      <c r="R210" s="2">
        <f t="shared" si="40"/>
        <v>115359964.24609822</v>
      </c>
      <c r="S210" s="2">
        <f t="shared" si="17"/>
        <v>788938.14285714924</v>
      </c>
      <c r="T210" s="2">
        <f t="shared" si="18"/>
        <v>11061.857142857276</v>
      </c>
      <c r="U210" s="2">
        <f t="shared" si="19"/>
        <v>800000</v>
      </c>
      <c r="V210" s="2">
        <f t="shared" si="34"/>
        <v>48632879.509003133</v>
      </c>
      <c r="W210" s="2">
        <f t="shared" si="20"/>
        <v>672945.78319326043</v>
      </c>
      <c r="X210" s="2">
        <f t="shared" si="6"/>
        <v>127054.21680673957</v>
      </c>
      <c r="Y210" s="2">
        <f t="shared" si="37"/>
        <v>66727084.737095058</v>
      </c>
      <c r="Z210" s="2" t="str">
        <f t="shared" si="8"/>
        <v>HERE</v>
      </c>
      <c r="AA210" s="2">
        <f>IF(Z210="HERE",Y210,AA209+Graph!$G$1*1000)</f>
        <v>66727084.737095058</v>
      </c>
      <c r="AB210" s="2">
        <f t="shared" si="21"/>
        <v>127054.21680673957</v>
      </c>
      <c r="AC210" s="2">
        <f t="shared" si="38"/>
        <v>48632879.509003133</v>
      </c>
      <c r="AD210" s="3">
        <f t="shared" si="10"/>
        <v>52800000</v>
      </c>
      <c r="AE210" s="2">
        <f>IF(AE208&gt;=52800000,52800000,IF(AB189=Graph!G$1*1000,AE209+Graph!G$1*1000,AC210))</f>
        <v>48632879.509003133</v>
      </c>
      <c r="AF210" s="3">
        <f t="shared" si="11"/>
        <v>48632879.509003133</v>
      </c>
      <c r="AG210" s="3">
        <f t="shared" si="29"/>
        <v>49287201.22326529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140</v>
      </c>
      <c r="C211" s="7"/>
      <c r="D211" s="2" t="e">
        <f t="shared" si="12"/>
        <v>#N/A</v>
      </c>
      <c r="E211" s="2" t="e">
        <f t="shared" si="22"/>
        <v>#N/A</v>
      </c>
      <c r="F211" s="2">
        <v>1014162.6607442796</v>
      </c>
      <c r="G211" s="2">
        <f t="shared" si="41"/>
        <v>788938.14285714284</v>
      </c>
      <c r="H211" s="2">
        <f t="shared" si="39"/>
        <v>114087959.34069589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2163807.9999999921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1034319.9639855921</v>
      </c>
      <c r="Q211" s="2">
        <f t="shared" si="42"/>
        <v>800000</v>
      </c>
      <c r="R211" s="2">
        <f t="shared" si="40"/>
        <v>116159964.24609822</v>
      </c>
      <c r="S211" s="2">
        <f t="shared" si="17"/>
        <v>788938.14285714924</v>
      </c>
      <c r="T211" s="2">
        <f t="shared" si="18"/>
        <v>11061.857142857276</v>
      </c>
      <c r="U211" s="2">
        <f t="shared" si="19"/>
        <v>800000</v>
      </c>
      <c r="V211" s="2">
        <f t="shared" si="34"/>
        <v>49309839.608402878</v>
      </c>
      <c r="W211" s="2">
        <f t="shared" si="20"/>
        <v>676960.09939974546</v>
      </c>
      <c r="X211" s="2">
        <f t="shared" si="6"/>
        <v>123039.90060025454</v>
      </c>
      <c r="Y211" s="2">
        <f t="shared" si="37"/>
        <v>66850124.637695313</v>
      </c>
      <c r="Z211" s="2" t="str">
        <f t="shared" si="8"/>
        <v>HERE</v>
      </c>
      <c r="AA211" s="2">
        <f>IF(Z211="HERE",Y211,AA210+Graph!$G$1*1000)</f>
        <v>66850124.637695313</v>
      </c>
      <c r="AB211" s="2">
        <f t="shared" si="21"/>
        <v>123039.90060025454</v>
      </c>
      <c r="AC211" s="2">
        <f t="shared" si="38"/>
        <v>49309839.608402878</v>
      </c>
      <c r="AD211" s="3">
        <f t="shared" si="10"/>
        <v>52800000</v>
      </c>
      <c r="AE211" s="2">
        <f>IF(AE209&gt;=52800000,52800000,IF(AB190=Graph!G$1*1000,AE210+Graph!G$1*1000,AC211))</f>
        <v>49309839.608402878</v>
      </c>
      <c r="AF211" s="3">
        <f t="shared" si="11"/>
        <v>49309839.608402878</v>
      </c>
      <c r="AG211" s="3">
        <f t="shared" si="29"/>
        <v>49316834.196218468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141</v>
      </c>
      <c r="C212" s="7"/>
      <c r="D212" s="2" t="e">
        <f t="shared" si="12"/>
        <v>#N/A</v>
      </c>
      <c r="E212" s="2" t="e">
        <f t="shared" si="22"/>
        <v>#N/A</v>
      </c>
      <c r="F212" s="2">
        <v>1018176.9769507647</v>
      </c>
      <c r="G212" s="2">
        <f t="shared" si="41"/>
        <v>788938.14285714284</v>
      </c>
      <c r="H212" s="2">
        <f t="shared" si="39"/>
        <v>114876897.48355304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2174869.8571428494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1038436.7406962812</v>
      </c>
      <c r="Q212" s="2">
        <f t="shared" si="42"/>
        <v>800000</v>
      </c>
      <c r="R212" s="2">
        <f t="shared" si="40"/>
        <v>116959964.24609822</v>
      </c>
      <c r="S212" s="2">
        <f t="shared" si="17"/>
        <v>788938.14285714924</v>
      </c>
      <c r="T212" s="2">
        <f t="shared" si="18"/>
        <v>11061.857142857276</v>
      </c>
      <c r="U212" s="2">
        <f t="shared" si="19"/>
        <v>800000</v>
      </c>
      <c r="V212" s="2">
        <f t="shared" si="34"/>
        <v>49990814.024009109</v>
      </c>
      <c r="W212" s="2">
        <f t="shared" si="20"/>
        <v>680974.4156062305</v>
      </c>
      <c r="X212" s="2">
        <f t="shared" si="6"/>
        <v>119025.5843937695</v>
      </c>
      <c r="Y212" s="2">
        <f t="shared" si="37"/>
        <v>66969150.222089082</v>
      </c>
      <c r="Z212" s="2" t="str">
        <f t="shared" si="8"/>
        <v>HERE</v>
      </c>
      <c r="AA212" s="2">
        <f>IF(Z212="HERE",Y212,AA211+Graph!$G$1*1000)</f>
        <v>66969150.222089082</v>
      </c>
      <c r="AB212" s="2">
        <f t="shared" si="21"/>
        <v>119025.5843937695</v>
      </c>
      <c r="AC212" s="2">
        <f t="shared" si="38"/>
        <v>49990814.024009109</v>
      </c>
      <c r="AD212" s="3">
        <f t="shared" si="10"/>
        <v>52800000</v>
      </c>
      <c r="AE212" s="2">
        <f>IF(AE210&gt;=52800000,52800000,IF(AB191=Graph!G$1*1000,AE211+Graph!G$1*1000,AC212))</f>
        <v>49990814.024009109</v>
      </c>
      <c r="AF212" s="3">
        <f t="shared" si="11"/>
        <v>49990814.024009109</v>
      </c>
      <c r="AG212" s="3">
        <f t="shared" si="29"/>
        <v>49346667.884981975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142</v>
      </c>
      <c r="C213" s="7"/>
      <c r="D213" s="2" t="e">
        <f t="shared" si="12"/>
        <v>#N/A</v>
      </c>
      <c r="E213" s="2" t="e">
        <f t="shared" si="22"/>
        <v>#N/A</v>
      </c>
      <c r="F213" s="2">
        <v>1022191.2931572497</v>
      </c>
      <c r="G213" s="2">
        <f t="shared" si="41"/>
        <v>788938.14285714284</v>
      </c>
      <c r="H213" s="2">
        <f t="shared" si="39"/>
        <v>115665835.62641019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2185931.7142857066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1042553.5174069703</v>
      </c>
      <c r="Q213" s="2">
        <f t="shared" si="42"/>
        <v>800000</v>
      </c>
      <c r="R213" s="2">
        <f t="shared" si="40"/>
        <v>117759964.24609822</v>
      </c>
      <c r="S213" s="2">
        <f t="shared" si="17"/>
        <v>788938.14285714924</v>
      </c>
      <c r="T213" s="2">
        <f t="shared" si="18"/>
        <v>11061.857142857276</v>
      </c>
      <c r="U213" s="2">
        <f t="shared" si="19"/>
        <v>800000</v>
      </c>
      <c r="V213" s="2">
        <f t="shared" si="34"/>
        <v>50675802.755821824</v>
      </c>
      <c r="W213" s="2">
        <f t="shared" si="20"/>
        <v>684988.73181271553</v>
      </c>
      <c r="X213" s="2">
        <f t="shared" si="6"/>
        <v>115011.26818728447</v>
      </c>
      <c r="Y213" s="2">
        <f t="shared" si="37"/>
        <v>67084161.490276366</v>
      </c>
      <c r="Z213" s="2" t="str">
        <f t="shared" si="8"/>
        <v>HERE</v>
      </c>
      <c r="AA213" s="2">
        <f>IF(Z213="HERE",Y213,AA212+Graph!$G$1*1000)</f>
        <v>67084161.490276366</v>
      </c>
      <c r="AB213" s="2">
        <f t="shared" si="21"/>
        <v>115011.26818728447</v>
      </c>
      <c r="AC213" s="2">
        <f t="shared" si="38"/>
        <v>50675802.755821824</v>
      </c>
      <c r="AD213" s="3">
        <f t="shared" si="10"/>
        <v>52800000</v>
      </c>
      <c r="AE213" s="2">
        <f>IF(AE211&gt;=52800000,52800000,IF(AB192=Graph!G$1*1000,AE212+Graph!G$1*1000,AC213))</f>
        <v>50675802.755821824</v>
      </c>
      <c r="AF213" s="3">
        <f t="shared" si="11"/>
        <v>50675802.755821824</v>
      </c>
      <c r="AG213" s="3">
        <f t="shared" si="29"/>
        <v>49376702.289555803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143</v>
      </c>
      <c r="C214" s="7"/>
      <c r="D214" s="2" t="e">
        <f t="shared" si="12"/>
        <v>#N/A</v>
      </c>
      <c r="E214" s="2" t="e">
        <f t="shared" si="22"/>
        <v>#N/A</v>
      </c>
      <c r="F214" s="2">
        <v>1026205.6093637347</v>
      </c>
      <c r="G214" s="2">
        <f t="shared" si="41"/>
        <v>788938.14285714284</v>
      </c>
      <c r="H214" s="2">
        <f t="shared" si="39"/>
        <v>116454773.76926734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2196993.5714285639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1046670.2941176593</v>
      </c>
      <c r="Q214" s="2">
        <f t="shared" si="42"/>
        <v>800000</v>
      </c>
      <c r="R214" s="2">
        <f t="shared" si="40"/>
        <v>118559964.24609822</v>
      </c>
      <c r="S214" s="2">
        <f t="shared" si="17"/>
        <v>788938.14285714924</v>
      </c>
      <c r="T214" s="2">
        <f t="shared" si="18"/>
        <v>11061.857142857276</v>
      </c>
      <c r="U214" s="2">
        <f t="shared" si="19"/>
        <v>800000</v>
      </c>
      <c r="V214" s="2">
        <f t="shared" si="34"/>
        <v>51364805.803841025</v>
      </c>
      <c r="W214" s="2">
        <f t="shared" si="20"/>
        <v>689003.04801920056</v>
      </c>
      <c r="X214" s="2">
        <f t="shared" si="6"/>
        <v>110996.95198079944</v>
      </c>
      <c r="Y214" s="2">
        <f t="shared" si="37"/>
        <v>67195158.442257166</v>
      </c>
      <c r="Z214" s="2" t="str">
        <f t="shared" si="8"/>
        <v>HERE</v>
      </c>
      <c r="AA214" s="2">
        <f>IF(Z214="HERE",Y214,AA213+Graph!$G$1*1000)</f>
        <v>67195158.442257166</v>
      </c>
      <c r="AB214" s="2">
        <f t="shared" si="21"/>
        <v>110996.95198079944</v>
      </c>
      <c r="AC214" s="2">
        <f t="shared" si="38"/>
        <v>51364805.803841025</v>
      </c>
      <c r="AD214" s="3">
        <f t="shared" si="10"/>
        <v>52800000</v>
      </c>
      <c r="AE214" s="2">
        <f>IF(AE212&gt;=52800000,52800000,IF(AB193=Graph!G$1*1000,AE213+Graph!G$1*1000,AC214))</f>
        <v>51364805.803841025</v>
      </c>
      <c r="AF214" s="3">
        <f t="shared" si="11"/>
        <v>51364805.803841025</v>
      </c>
      <c r="AG214" s="3">
        <f t="shared" si="29"/>
        <v>49406937.40993996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144</v>
      </c>
      <c r="C215" s="7"/>
      <c r="D215" s="2" t="e">
        <f t="shared" si="12"/>
        <v>#N/A</v>
      </c>
      <c r="E215" s="2" t="e">
        <f t="shared" si="22"/>
        <v>#N/A</v>
      </c>
      <c r="F215" s="2">
        <v>1030219.9255702198</v>
      </c>
      <c r="G215" s="2">
        <f t="shared" si="41"/>
        <v>788938.14285714284</v>
      </c>
      <c r="H215" s="2">
        <f t="shared" si="39"/>
        <v>117243711.91212448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2208055.4285714212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1050787.0708283186</v>
      </c>
      <c r="Q215" s="2">
        <f t="shared" si="42"/>
        <v>800000</v>
      </c>
      <c r="R215" s="2">
        <f t="shared" si="40"/>
        <v>119359964.24609822</v>
      </c>
      <c r="S215" s="2">
        <f t="shared" si="17"/>
        <v>788938.14285714924</v>
      </c>
      <c r="T215" s="2">
        <f t="shared" si="18"/>
        <v>11061.857142857276</v>
      </c>
      <c r="U215" s="2">
        <f t="shared" si="19"/>
        <v>800000</v>
      </c>
      <c r="V215" s="2">
        <f t="shared" si="34"/>
        <v>52057823.16806671</v>
      </c>
      <c r="W215" s="2">
        <f t="shared" si="20"/>
        <v>693017.3642256856</v>
      </c>
      <c r="X215" s="2">
        <f t="shared" si="6"/>
        <v>106982.6357743144</v>
      </c>
      <c r="Y215" s="2">
        <f t="shared" si="37"/>
        <v>67302141.07803148</v>
      </c>
      <c r="Z215" s="2" t="str">
        <f t="shared" si="8"/>
        <v>HERE</v>
      </c>
      <c r="AA215" s="2">
        <f>IF(Z215="HERE",Y215,AA214+Graph!$G$1*1000)</f>
        <v>67302141.07803148</v>
      </c>
      <c r="AB215" s="2">
        <f t="shared" si="21"/>
        <v>106982.6357743144</v>
      </c>
      <c r="AC215" s="2">
        <f t="shared" si="38"/>
        <v>52057823.16806671</v>
      </c>
      <c r="AD215" s="3">
        <f t="shared" si="10"/>
        <v>52800000</v>
      </c>
      <c r="AE215" s="2">
        <f>IF(AE213&gt;=52800000,52800000,IF(AB194=Graph!G$1*1000,AE214+Graph!G$1*1000,AC215))</f>
        <v>52057823.16806671</v>
      </c>
      <c r="AF215" s="3">
        <f t="shared" si="11"/>
        <v>52057823.16806671</v>
      </c>
      <c r="AG215" s="3">
        <f t="shared" si="29"/>
        <v>49437373.246134438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145</v>
      </c>
      <c r="C216" s="7"/>
      <c r="D216" s="2" t="e">
        <f t="shared" si="12"/>
        <v>#N/A</v>
      </c>
      <c r="E216" s="2" t="e">
        <f t="shared" si="22"/>
        <v>#N/A</v>
      </c>
      <c r="F216" s="2">
        <v>1034234.2417767048</v>
      </c>
      <c r="G216" s="2">
        <f t="shared" si="41"/>
        <v>788938.14285714284</v>
      </c>
      <c r="H216" s="2">
        <f t="shared" si="39"/>
        <v>118032650.05498163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2219117.2857142785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1054903.8475390077</v>
      </c>
      <c r="Q216" s="2">
        <f t="shared" si="42"/>
        <v>800000</v>
      </c>
      <c r="R216" s="2">
        <f t="shared" si="40"/>
        <v>120159964.24609822</v>
      </c>
      <c r="S216" s="2">
        <f t="shared" si="17"/>
        <v>788938.14285714924</v>
      </c>
      <c r="T216" s="2">
        <f t="shared" si="18"/>
        <v>11061.857142857276</v>
      </c>
      <c r="U216" s="2">
        <f t="shared" si="19"/>
        <v>800000</v>
      </c>
      <c r="V216" s="2">
        <f t="shared" si="34"/>
        <v>52754854.848498881</v>
      </c>
      <c r="W216" s="2">
        <f t="shared" si="20"/>
        <v>697031.68043217063</v>
      </c>
      <c r="X216" s="2">
        <f t="shared" si="6"/>
        <v>102968.31956782937</v>
      </c>
      <c r="Y216" s="2">
        <f t="shared" si="37"/>
        <v>67405109.39759931</v>
      </c>
      <c r="Z216" s="2" t="str">
        <f t="shared" si="8"/>
        <v>HERE</v>
      </c>
      <c r="AA216" s="2">
        <f>IF(Z216="HERE",Y216,AA215+Graph!$G$1*1000)</f>
        <v>67405109.39759931</v>
      </c>
      <c r="AB216" s="2">
        <f t="shared" si="21"/>
        <v>102968.31956782937</v>
      </c>
      <c r="AC216" s="2">
        <f t="shared" si="38"/>
        <v>52754854.848498881</v>
      </c>
      <c r="AD216" s="3">
        <f t="shared" si="10"/>
        <v>52800000</v>
      </c>
      <c r="AE216" s="2">
        <f>IF(AE214&gt;=52800000,52800000,IF(AB195=Graph!G$1*1000,AE215+Graph!G$1*1000,AC216))</f>
        <v>52754854.848498881</v>
      </c>
      <c r="AF216" s="3">
        <f t="shared" si="11"/>
        <v>52754854.848498881</v>
      </c>
      <c r="AG216" s="3">
        <f t="shared" si="29"/>
        <v>49468009.798139237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146</v>
      </c>
      <c r="C217" s="7"/>
      <c r="D217" s="2" t="e">
        <f t="shared" si="12"/>
        <v>#N/A</v>
      </c>
      <c r="E217" s="2" t="e">
        <f t="shared" si="22"/>
        <v>#N/A</v>
      </c>
      <c r="F217" s="2">
        <v>1038248.5579831898</v>
      </c>
      <c r="G217" s="2">
        <f t="shared" si="41"/>
        <v>788938.14285714284</v>
      </c>
      <c r="H217" s="2">
        <f t="shared" si="39"/>
        <v>118821588.19783878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2230179.1428571357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1059020.6242496967</v>
      </c>
      <c r="Q217" s="2">
        <f t="shared" si="42"/>
        <v>800000</v>
      </c>
      <c r="R217" s="2">
        <f t="shared" si="40"/>
        <v>120959964.24609822</v>
      </c>
      <c r="S217" s="2">
        <f t="shared" si="17"/>
        <v>788938.14285714924</v>
      </c>
      <c r="T217" s="2">
        <f t="shared" si="18"/>
        <v>11061.857142857276</v>
      </c>
      <c r="U217" s="2">
        <f t="shared" si="19"/>
        <v>800000</v>
      </c>
      <c r="V217" s="2">
        <f t="shared" si="34"/>
        <v>53455900.845137537</v>
      </c>
      <c r="W217" s="2">
        <f t="shared" si="20"/>
        <v>701045.99663865566</v>
      </c>
      <c r="X217" s="2">
        <f t="shared" si="6"/>
        <v>98954.003361344337</v>
      </c>
      <c r="Y217" s="2">
        <f t="shared" si="37"/>
        <v>67504063.400960654</v>
      </c>
      <c r="Z217" s="2" t="str">
        <f t="shared" si="8"/>
        <v>HERE</v>
      </c>
      <c r="AA217" s="2">
        <f>IF(Z217="HERE",Y217,AA216+Graph!$G$1*1000)</f>
        <v>67504063.400960654</v>
      </c>
      <c r="AB217" s="2">
        <f t="shared" si="21"/>
        <v>98954.003361344337</v>
      </c>
      <c r="AC217" s="2">
        <f t="shared" si="38"/>
        <v>53455900.845137537</v>
      </c>
      <c r="AD217" s="3">
        <f t="shared" si="10"/>
        <v>52800000</v>
      </c>
      <c r="AE217" s="2">
        <f>IF(AE215&gt;=52800000,52800000,IF(AB196=Graph!G$1*1000,AE216+Graph!G$1*1000,AC217))</f>
        <v>53455900.845137537</v>
      </c>
      <c r="AF217" s="3">
        <f t="shared" si="11"/>
        <v>52800000</v>
      </c>
      <c r="AG217" s="3">
        <f t="shared" si="29"/>
        <v>49498847.065954365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147</v>
      </c>
      <c r="C218" s="7"/>
      <c r="D218" s="2" t="e">
        <f t="shared" si="12"/>
        <v>#N/A</v>
      </c>
      <c r="E218" s="2" t="e">
        <f t="shared" si="22"/>
        <v>#N/A</v>
      </c>
      <c r="F218" s="2">
        <v>1042262.8741896749</v>
      </c>
      <c r="G218" s="2">
        <f t="shared" si="41"/>
        <v>788938.14285714284</v>
      </c>
      <c r="H218" s="2">
        <f t="shared" si="39"/>
        <v>119610526.34069593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2241240.999999993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1063137.4009603858</v>
      </c>
      <c r="Q218" s="2">
        <f t="shared" si="42"/>
        <v>800000</v>
      </c>
      <c r="R218" s="2">
        <f t="shared" si="40"/>
        <v>121759964.24609822</v>
      </c>
      <c r="S218" s="2">
        <f t="shared" si="17"/>
        <v>788938.14285714924</v>
      </c>
      <c r="T218" s="2">
        <f t="shared" si="18"/>
        <v>11061.857142857276</v>
      </c>
      <c r="U218" s="2">
        <f t="shared" si="19"/>
        <v>800000</v>
      </c>
      <c r="V218" s="2">
        <f t="shared" si="34"/>
        <v>54160961.157982677</v>
      </c>
      <c r="W218" s="2">
        <f t="shared" si="20"/>
        <v>705060.3128451407</v>
      </c>
      <c r="X218" s="2">
        <f t="shared" si="6"/>
        <v>94939.687154859304</v>
      </c>
      <c r="Y218" s="2">
        <f t="shared" si="37"/>
        <v>67599003.088115513</v>
      </c>
      <c r="Z218" s="2" t="str">
        <f t="shared" si="8"/>
        <v>HERE</v>
      </c>
      <c r="AA218" s="2">
        <f>IF(Z218="HERE",Y218,AA217+Graph!$G$1*1000)</f>
        <v>67599003.088115513</v>
      </c>
      <c r="AB218" s="2">
        <f t="shared" si="21"/>
        <v>94939.687154859304</v>
      </c>
      <c r="AC218" s="2">
        <f t="shared" si="38"/>
        <v>54160961.157982677</v>
      </c>
      <c r="AD218" s="3">
        <f t="shared" si="10"/>
        <v>52800000</v>
      </c>
      <c r="AE218" s="2">
        <f>IF(AE216&gt;=52800000,52800000,IF(AB197=Graph!G$1*1000,AE217+Graph!G$1*1000,AC218))</f>
        <v>54160961.157982677</v>
      </c>
      <c r="AF218" s="3">
        <f t="shared" si="11"/>
        <v>52800000</v>
      </c>
      <c r="AG218" s="3">
        <f t="shared" si="29"/>
        <v>49529885.049579814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148</v>
      </c>
      <c r="C219" s="7"/>
      <c r="D219" s="2" t="e">
        <f t="shared" si="12"/>
        <v>#N/A</v>
      </c>
      <c r="E219" s="2" t="e">
        <f t="shared" si="22"/>
        <v>#N/A</v>
      </c>
      <c r="F219" s="2">
        <v>1046277.1903961599</v>
      </c>
      <c r="G219" s="2">
        <f t="shared" si="41"/>
        <v>788938.14285714284</v>
      </c>
      <c r="H219" s="2">
        <f t="shared" si="39"/>
        <v>120399464.48355308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2252302.8571428503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1067254.1776710749</v>
      </c>
      <c r="Q219" s="2">
        <f t="shared" si="42"/>
        <v>800000</v>
      </c>
      <c r="R219" s="2">
        <f t="shared" si="40"/>
        <v>122559964.24609822</v>
      </c>
      <c r="S219" s="2">
        <f t="shared" si="17"/>
        <v>788938.14285714924</v>
      </c>
      <c r="T219" s="2">
        <f t="shared" si="18"/>
        <v>11061.857142857276</v>
      </c>
      <c r="U219" s="2">
        <f t="shared" si="19"/>
        <v>800000</v>
      </c>
      <c r="V219" s="2">
        <f t="shared" si="34"/>
        <v>54870035.787034303</v>
      </c>
      <c r="W219" s="2">
        <f t="shared" si="20"/>
        <v>709074.62905162573</v>
      </c>
      <c r="X219" s="2">
        <f t="shared" si="6"/>
        <v>90925.370948374271</v>
      </c>
      <c r="Y219" s="2">
        <f t="shared" si="37"/>
        <v>67689928.459063888</v>
      </c>
      <c r="Z219" s="2" t="str">
        <f t="shared" si="8"/>
        <v>HERE</v>
      </c>
      <c r="AA219" s="2">
        <f>IF(Z219="HERE",Y219,AA218+Graph!$G$1*1000)</f>
        <v>67689928.459063888</v>
      </c>
      <c r="AB219" s="2">
        <f t="shared" si="21"/>
        <v>90925.370948374271</v>
      </c>
      <c r="AC219" s="2">
        <f t="shared" si="38"/>
        <v>54870035.787034303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49561123.749015585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149</v>
      </c>
      <c r="C220" s="7"/>
      <c r="D220" s="2" t="e">
        <f t="shared" si="12"/>
        <v>#N/A</v>
      </c>
      <c r="E220" s="2" t="e">
        <f t="shared" si="22"/>
        <v>#N/A</v>
      </c>
      <c r="F220" s="2">
        <v>1050291.5066026449</v>
      </c>
      <c r="G220" s="2">
        <f t="shared" si="41"/>
        <v>788938.14285714284</v>
      </c>
      <c r="H220" s="2">
        <f t="shared" si="39"/>
        <v>121188402.62641023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2263364.7142857076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1071370.9543817639</v>
      </c>
      <c r="Q220" s="2">
        <f t="shared" si="42"/>
        <v>800000</v>
      </c>
      <c r="R220" s="2">
        <f t="shared" si="40"/>
        <v>123359964.24609822</v>
      </c>
      <c r="S220" s="2">
        <f t="shared" si="17"/>
        <v>788938.14285714924</v>
      </c>
      <c r="T220" s="2">
        <f t="shared" si="18"/>
        <v>11061.857142857276</v>
      </c>
      <c r="U220" s="2">
        <f t="shared" si="19"/>
        <v>800000</v>
      </c>
      <c r="V220" s="2">
        <f t="shared" si="34"/>
        <v>55583124.732292384</v>
      </c>
      <c r="W220" s="2">
        <f t="shared" si="20"/>
        <v>713088.94525808096</v>
      </c>
      <c r="X220" s="2">
        <f t="shared" si="6"/>
        <v>86911.054741919041</v>
      </c>
      <c r="Y220" s="2">
        <f t="shared" si="37"/>
        <v>67776839.513805807</v>
      </c>
      <c r="Z220" s="2" t="str">
        <f t="shared" si="8"/>
        <v>HERE</v>
      </c>
      <c r="AA220" s="2">
        <f>IF(Z220="HERE",Y220,AA219+Graph!$G$1*1000)</f>
        <v>67776839.513805807</v>
      </c>
      <c r="AB220" s="2">
        <f t="shared" si="21"/>
        <v>86911.054741919041</v>
      </c>
      <c r="AC220" s="2">
        <f t="shared" si="38"/>
        <v>55583124.732292384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49592563.164261684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150</v>
      </c>
      <c r="C221" s="7"/>
      <c r="D221" s="2" t="e">
        <f t="shared" si="12"/>
        <v>#N/A</v>
      </c>
      <c r="E221" s="2" t="e">
        <f t="shared" si="22"/>
        <v>#N/A</v>
      </c>
      <c r="F221" s="2">
        <v>1054305.82280913</v>
      </c>
      <c r="G221" s="2">
        <f t="shared" si="41"/>
        <v>788938.14285714284</v>
      </c>
      <c r="H221" s="2">
        <f t="shared" si="39"/>
        <v>121977340.76926738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2274426.5714285648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1075487.7310924232</v>
      </c>
      <c r="Q221" s="2">
        <f t="shared" si="42"/>
        <v>800000</v>
      </c>
      <c r="R221" s="2">
        <f t="shared" si="40"/>
        <v>124159964.24609822</v>
      </c>
      <c r="S221" s="2">
        <f t="shared" si="17"/>
        <v>788938.14285714924</v>
      </c>
      <c r="T221" s="2">
        <f t="shared" si="18"/>
        <v>11061.857142857276</v>
      </c>
      <c r="U221" s="2">
        <f t="shared" si="19"/>
        <v>800000</v>
      </c>
      <c r="V221" s="2">
        <f t="shared" si="34"/>
        <v>56300227.99375695</v>
      </c>
      <c r="W221" s="2">
        <f t="shared" si="20"/>
        <v>717103.26146456599</v>
      </c>
      <c r="X221" s="2">
        <f t="shared" si="6"/>
        <v>82896.738535434008</v>
      </c>
      <c r="Y221" s="2">
        <f t="shared" si="37"/>
        <v>67859736.252341241</v>
      </c>
      <c r="Z221" s="2" t="str">
        <f t="shared" si="8"/>
        <v>HERE</v>
      </c>
      <c r="AA221" s="2">
        <f>IF(Z221="HERE",Y221,AA220+Graph!$G$1*1000)</f>
        <v>67859736.252341241</v>
      </c>
      <c r="AB221" s="2">
        <f t="shared" si="21"/>
        <v>82896.738535434008</v>
      </c>
      <c r="AC221" s="2">
        <f t="shared" si="38"/>
        <v>56300227.99375695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49624203.295318104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151</v>
      </c>
      <c r="C222" s="7"/>
      <c r="D222" s="2" t="e">
        <f t="shared" si="12"/>
        <v>#N/A</v>
      </c>
      <c r="E222" s="2" t="e">
        <f t="shared" si="22"/>
        <v>#N/A</v>
      </c>
      <c r="F222" s="2">
        <v>1058320.1390155852</v>
      </c>
      <c r="G222" s="2">
        <f t="shared" si="41"/>
        <v>788938.14285714284</v>
      </c>
      <c r="H222" s="2">
        <f t="shared" si="39"/>
        <v>122766278.91212453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2285488.4285714221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1079604.5078031123</v>
      </c>
      <c r="Q222" s="2">
        <f t="shared" si="42"/>
        <v>800000</v>
      </c>
      <c r="R222" s="2">
        <f t="shared" si="40"/>
        <v>124959964.24609822</v>
      </c>
      <c r="S222" s="2">
        <f t="shared" si="17"/>
        <v>788938.14285714924</v>
      </c>
      <c r="T222" s="2">
        <f t="shared" si="18"/>
        <v>11061.857142857276</v>
      </c>
      <c r="U222" s="2">
        <f t="shared" si="19"/>
        <v>800000</v>
      </c>
      <c r="V222" s="2">
        <f t="shared" si="34"/>
        <v>57021345.571428001</v>
      </c>
      <c r="W222" s="2">
        <f t="shared" si="20"/>
        <v>721117.57767105103</v>
      </c>
      <c r="X222" s="2">
        <f t="shared" si="6"/>
        <v>78882.422328948975</v>
      </c>
      <c r="Y222" s="2">
        <f t="shared" si="37"/>
        <v>67938618.67467019</v>
      </c>
      <c r="Z222" s="2" t="str">
        <f t="shared" si="8"/>
        <v>HERE</v>
      </c>
      <c r="AA222" s="2">
        <f>IF(Z222="HERE",Y222,AA221+Graph!$G$1*1000)</f>
        <v>67938618.67467019</v>
      </c>
      <c r="AB222" s="2">
        <f t="shared" si="21"/>
        <v>78882.422328948975</v>
      </c>
      <c r="AC222" s="2">
        <f t="shared" si="38"/>
        <v>57021345.571428001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49656044.142184854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152</v>
      </c>
      <c r="C223" s="7"/>
      <c r="D223" s="2" t="e">
        <f t="shared" si="12"/>
        <v>#N/A</v>
      </c>
      <c r="E223" s="2" t="e">
        <f t="shared" si="22"/>
        <v>#N/A</v>
      </c>
      <c r="F223" s="2">
        <v>1062334.4552220702</v>
      </c>
      <c r="G223" s="2">
        <f t="shared" si="41"/>
        <v>788938.14285714284</v>
      </c>
      <c r="H223" s="2">
        <f t="shared" si="39"/>
        <v>123555217.05498168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2296550.2857142794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1083721.2845138013</v>
      </c>
      <c r="Q223" s="2">
        <f t="shared" si="42"/>
        <v>800000</v>
      </c>
      <c r="R223" s="2">
        <f t="shared" si="40"/>
        <v>125759964.24609822</v>
      </c>
      <c r="S223" s="2">
        <f t="shared" si="17"/>
        <v>788938.14285714924</v>
      </c>
      <c r="T223" s="2">
        <f t="shared" si="18"/>
        <v>11061.857142857276</v>
      </c>
      <c r="U223" s="2">
        <f t="shared" si="19"/>
        <v>800000</v>
      </c>
      <c r="V223" s="2">
        <f t="shared" si="34"/>
        <v>57746477.465305537</v>
      </c>
      <c r="W223" s="2">
        <f t="shared" si="20"/>
        <v>725131.89387753606</v>
      </c>
      <c r="X223" s="2">
        <f t="shared" si="6"/>
        <v>74868.106122463942</v>
      </c>
      <c r="Y223" s="2">
        <f t="shared" ref="Y223:Y286" si="43">IF(COUNT($C224)=0,IF(COUNT($C223)=1,C223,SUM(Y222+X223)),C223)</f>
        <v>68013486.780792654</v>
      </c>
      <c r="Z223" s="2" t="str">
        <f t="shared" si="8"/>
        <v>HERE</v>
      </c>
      <c r="AA223" s="2">
        <f>IF(Z223="HERE",Y223,AA222+Graph!$G$1*1000)</f>
        <v>68013486.780792654</v>
      </c>
      <c r="AB223" s="2">
        <f t="shared" si="21"/>
        <v>74868.106122463942</v>
      </c>
      <c r="AC223" s="2">
        <f t="shared" ref="AC223:AC286" si="44">IF(Z224="HERE",V223,AC222)</f>
        <v>57746477.465305537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49688085.704861924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153</v>
      </c>
      <c r="C224" s="7"/>
      <c r="D224" s="2" t="e">
        <f t="shared" si="12"/>
        <v>#N/A</v>
      </c>
      <c r="E224" s="2" t="e">
        <f t="shared" si="22"/>
        <v>#N/A</v>
      </c>
      <c r="F224" s="2">
        <v>1066348.7714285553</v>
      </c>
      <c r="G224" s="2">
        <f t="shared" si="41"/>
        <v>788938.14285714284</v>
      </c>
      <c r="H224" s="2">
        <f t="shared" ref="H224:H287" si="45">IF(COUNT($C225)=0,IF(COUNT($C224)=1,C224,SUM(H223+G224)),C224)</f>
        <v>124344155.19783883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2307612.1428571367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1087838.0612244904</v>
      </c>
      <c r="Q224" s="2">
        <f t="shared" si="42"/>
        <v>800000</v>
      </c>
      <c r="R224" s="2">
        <f t="shared" ref="R224:R287" si="46">IF(COUNT($C225)=0,IF(COUNT($C224)=1,M224,SUM(R223+Q224)),M224)</f>
        <v>126559964.24609822</v>
      </c>
      <c r="S224" s="2">
        <f t="shared" si="17"/>
        <v>788938.14285714924</v>
      </c>
      <c r="T224" s="2">
        <f t="shared" si="18"/>
        <v>11061.857142857276</v>
      </c>
      <c r="U224" s="2">
        <f t="shared" si="19"/>
        <v>800000</v>
      </c>
      <c r="V224" s="2">
        <f t="shared" si="34"/>
        <v>58475623.675389558</v>
      </c>
      <c r="W224" s="2">
        <f t="shared" si="20"/>
        <v>729146.21008402109</v>
      </c>
      <c r="X224" s="2">
        <f t="shared" si="6"/>
        <v>70853.789915978909</v>
      </c>
      <c r="Y224" s="2">
        <f t="shared" si="43"/>
        <v>68084340.570708632</v>
      </c>
      <c r="Z224" s="2" t="str">
        <f t="shared" si="8"/>
        <v>HERE</v>
      </c>
      <c r="AA224" s="2">
        <f>IF(Z224="HERE",Y224,AA223+Graph!$G$1*1000)</f>
        <v>68084340.570708632</v>
      </c>
      <c r="AB224" s="2">
        <f t="shared" si="21"/>
        <v>70853.789915978909</v>
      </c>
      <c r="AC224" s="2">
        <f t="shared" si="44"/>
        <v>58475623.675389558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49720327.983349316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154</v>
      </c>
      <c r="C225" s="7"/>
      <c r="D225" s="2" t="e">
        <f t="shared" si="12"/>
        <v>#N/A</v>
      </c>
      <c r="E225" s="2" t="e">
        <f t="shared" si="22"/>
        <v>#N/A</v>
      </c>
      <c r="F225" s="2">
        <v>1070363.0876350403</v>
      </c>
      <c r="G225" s="2">
        <f t="shared" si="41"/>
        <v>788938.14285714284</v>
      </c>
      <c r="H225" s="2">
        <f t="shared" si="45"/>
        <v>125133093.34069598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2318673.9999999939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1091954.8379351795</v>
      </c>
      <c r="Q225" s="2">
        <f t="shared" si="42"/>
        <v>800000</v>
      </c>
      <c r="R225" s="2">
        <f t="shared" si="46"/>
        <v>127359964.24609822</v>
      </c>
      <c r="S225" s="2">
        <f t="shared" si="17"/>
        <v>788938.14285714924</v>
      </c>
      <c r="T225" s="2">
        <f t="shared" si="18"/>
        <v>11061.857142857276</v>
      </c>
      <c r="U225" s="2">
        <f t="shared" si="19"/>
        <v>800000</v>
      </c>
      <c r="V225" s="2">
        <f t="shared" si="34"/>
        <v>59208784.201680064</v>
      </c>
      <c r="W225" s="2">
        <f t="shared" si="20"/>
        <v>733160.52629050612</v>
      </c>
      <c r="X225" s="2">
        <f t="shared" si="6"/>
        <v>66839.473709493876</v>
      </c>
      <c r="Y225" s="2">
        <f t="shared" si="43"/>
        <v>68151180.044418126</v>
      </c>
      <c r="Z225" s="2" t="str">
        <f t="shared" si="8"/>
        <v>HERE</v>
      </c>
      <c r="AA225" s="2">
        <f>IF(Z225="HERE",Y225,AA224+Graph!$G$1*1000)</f>
        <v>68151180.044418126</v>
      </c>
      <c r="AB225" s="2">
        <f t="shared" si="21"/>
        <v>66839.473709493876</v>
      </c>
      <c r="AC225" s="2">
        <f t="shared" si="44"/>
        <v>59208784.201680064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49752770.977647036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155</v>
      </c>
      <c r="C226" s="7"/>
      <c r="D226" s="2" t="e">
        <f t="shared" si="12"/>
        <v>#N/A</v>
      </c>
      <c r="E226" s="2" t="e">
        <f t="shared" si="22"/>
        <v>#N/A</v>
      </c>
      <c r="F226" s="2">
        <v>1074377.4038415253</v>
      </c>
      <c r="G226" s="2">
        <f t="shared" si="41"/>
        <v>788938.14285714284</v>
      </c>
      <c r="H226" s="2">
        <f t="shared" si="45"/>
        <v>125922031.48355313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2329735.8571428512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1096071.6146458685</v>
      </c>
      <c r="Q226" s="2">
        <f t="shared" si="42"/>
        <v>800000</v>
      </c>
      <c r="R226" s="2">
        <f t="shared" si="46"/>
        <v>128159964.24609822</v>
      </c>
      <c r="S226" s="2">
        <f t="shared" si="17"/>
        <v>788938.14285714924</v>
      </c>
      <c r="T226" s="2">
        <f t="shared" si="18"/>
        <v>11061.857142857276</v>
      </c>
      <c r="U226" s="2">
        <f t="shared" si="19"/>
        <v>800000</v>
      </c>
      <c r="V226" s="2">
        <f t="shared" si="34"/>
        <v>59945959.044177055</v>
      </c>
      <c r="W226" s="2">
        <f t="shared" si="20"/>
        <v>737174.84249699116</v>
      </c>
      <c r="X226" s="2">
        <f t="shared" si="6"/>
        <v>62825.157503008842</v>
      </c>
      <c r="Y226" s="2">
        <f t="shared" si="43"/>
        <v>68214005.201921135</v>
      </c>
      <c r="Z226" s="2" t="str">
        <f t="shared" si="8"/>
        <v>HERE</v>
      </c>
      <c r="AA226" s="2">
        <f>IF(Z226="HERE",Y226,AA225+Graph!$G$1*1000)</f>
        <v>68214005.201921135</v>
      </c>
      <c r="AB226" s="2">
        <f t="shared" si="21"/>
        <v>62825.157503008842</v>
      </c>
      <c r="AC226" s="2">
        <f t="shared" si="44"/>
        <v>59945959.044177055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49785414.687755078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156</v>
      </c>
      <c r="C227" s="7"/>
      <c r="D227" s="2" t="e">
        <f t="shared" si="12"/>
        <v>#N/A</v>
      </c>
      <c r="E227" s="2" t="e">
        <f t="shared" si="22"/>
        <v>#N/A</v>
      </c>
      <c r="F227" s="2">
        <v>1078391.7200480103</v>
      </c>
      <c r="G227" s="2">
        <f t="shared" si="41"/>
        <v>788938.14285714284</v>
      </c>
      <c r="H227" s="2">
        <f t="shared" si="45"/>
        <v>126710969.62641028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2340797.7142857085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1100188.3913565278</v>
      </c>
      <c r="Q227" s="2">
        <f t="shared" si="42"/>
        <v>800000</v>
      </c>
      <c r="R227" s="2">
        <f t="shared" si="46"/>
        <v>128959964.24609822</v>
      </c>
      <c r="S227" s="2">
        <f t="shared" si="17"/>
        <v>788938.14285714924</v>
      </c>
      <c r="T227" s="2">
        <f t="shared" si="18"/>
        <v>11061.857142857276</v>
      </c>
      <c r="U227" s="2">
        <f t="shared" si="19"/>
        <v>800000</v>
      </c>
      <c r="V227" s="2">
        <f t="shared" si="34"/>
        <v>60687148.202880532</v>
      </c>
      <c r="W227" s="2">
        <f t="shared" si="20"/>
        <v>741189.15870347619</v>
      </c>
      <c r="X227" s="2">
        <f t="shared" si="6"/>
        <v>58810.841296523809</v>
      </c>
      <c r="Y227" s="2">
        <f t="shared" si="43"/>
        <v>68272816.043217659</v>
      </c>
      <c r="Z227" s="2" t="str">
        <f t="shared" si="8"/>
        <v>HERE</v>
      </c>
      <c r="AA227" s="2">
        <f>IF(Z227="HERE",Y227,AA226+Graph!$G$1*1000)</f>
        <v>68272816.043217659</v>
      </c>
      <c r="AB227" s="2">
        <f t="shared" si="21"/>
        <v>58810.841296523809</v>
      </c>
      <c r="AC227" s="2">
        <f t="shared" si="44"/>
        <v>60687148.202880532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49818259.113673449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157</v>
      </c>
      <c r="C228" s="7"/>
      <c r="D228" s="2" t="e">
        <f t="shared" si="12"/>
        <v>#N/A</v>
      </c>
      <c r="E228" s="2" t="e">
        <f t="shared" si="22"/>
        <v>#N/A</v>
      </c>
      <c r="F228" s="2">
        <v>1082406.0362544954</v>
      </c>
      <c r="G228" s="2">
        <f t="shared" si="41"/>
        <v>788938.14285714284</v>
      </c>
      <c r="H228" s="2">
        <f t="shared" si="45"/>
        <v>127499907.76926742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2351859.5714285658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1104305.1680672169</v>
      </c>
      <c r="Q228" s="2">
        <f t="shared" si="42"/>
        <v>800000</v>
      </c>
      <c r="R228" s="2">
        <f t="shared" si="46"/>
        <v>129759964.24609822</v>
      </c>
      <c r="S228" s="2">
        <f t="shared" si="17"/>
        <v>788938.14285714924</v>
      </c>
      <c r="T228" s="2">
        <f t="shared" si="18"/>
        <v>11061.857142857276</v>
      </c>
      <c r="U228" s="2">
        <f t="shared" si="19"/>
        <v>800000</v>
      </c>
      <c r="V228" s="2">
        <f t="shared" si="34"/>
        <v>61432351.677790493</v>
      </c>
      <c r="W228" s="2">
        <f t="shared" si="20"/>
        <v>745203.47490996122</v>
      </c>
      <c r="X228" s="2">
        <f t="shared" si="6"/>
        <v>54796.525090038776</v>
      </c>
      <c r="Y228" s="2">
        <f t="shared" si="43"/>
        <v>68327612.568307698</v>
      </c>
      <c r="Z228" s="2" t="str">
        <f t="shared" si="8"/>
        <v>HERE</v>
      </c>
      <c r="AA228" s="2">
        <f>IF(Z228="HERE",Y228,AA227+Graph!$G$1*1000)</f>
        <v>68327612.568307698</v>
      </c>
      <c r="AB228" s="2">
        <f t="shared" si="21"/>
        <v>54796.525090038776</v>
      </c>
      <c r="AC228" s="2">
        <f t="shared" si="44"/>
        <v>61432351.677790493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49851304.25540214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158</v>
      </c>
      <c r="C229" s="7"/>
      <c r="D229" s="2" t="e">
        <f t="shared" si="12"/>
        <v>#N/A</v>
      </c>
      <c r="E229" s="2" t="e">
        <f t="shared" si="22"/>
        <v>#N/A</v>
      </c>
      <c r="F229" s="2">
        <v>1086420.3524609804</v>
      </c>
      <c r="G229" s="2">
        <f t="shared" si="41"/>
        <v>788938.14285714284</v>
      </c>
      <c r="H229" s="2">
        <f t="shared" si="45"/>
        <v>128288845.91212457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2362921.4285714231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1108421.9447779059</v>
      </c>
      <c r="Q229" s="2">
        <f t="shared" si="42"/>
        <v>800000</v>
      </c>
      <c r="R229" s="2">
        <f t="shared" si="46"/>
        <v>130559964.24609822</v>
      </c>
      <c r="S229" s="2">
        <f t="shared" si="17"/>
        <v>788938.14285714924</v>
      </c>
      <c r="T229" s="2">
        <f t="shared" si="18"/>
        <v>11061.857142857276</v>
      </c>
      <c r="U229" s="2">
        <f t="shared" si="19"/>
        <v>800000</v>
      </c>
      <c r="V229" s="2">
        <f t="shared" si="34"/>
        <v>62181569.468906939</v>
      </c>
      <c r="W229" s="2">
        <f t="shared" si="20"/>
        <v>749217.79111644626</v>
      </c>
      <c r="X229" s="2">
        <f t="shared" si="6"/>
        <v>50782.208883553743</v>
      </c>
      <c r="Y229" s="2">
        <f t="shared" si="43"/>
        <v>68378394.777191252</v>
      </c>
      <c r="Z229" s="2" t="str">
        <f t="shared" si="8"/>
        <v>HERE</v>
      </c>
      <c r="AA229" s="2">
        <f>IF(Z229="HERE",Y229,AA228+Graph!$G$1*1000)</f>
        <v>68378394.777191252</v>
      </c>
      <c r="AB229" s="2">
        <f t="shared" si="21"/>
        <v>50782.208883553743</v>
      </c>
      <c r="AC229" s="2">
        <f t="shared" si="44"/>
        <v>62181569.468906939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49884550.112941153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159</v>
      </c>
      <c r="C230" s="7"/>
      <c r="D230" s="2" t="e">
        <f t="shared" si="12"/>
        <v>#N/A</v>
      </c>
      <c r="E230" s="2" t="e">
        <f t="shared" si="22"/>
        <v>#N/A</v>
      </c>
      <c r="F230" s="2">
        <v>1090434.6686674654</v>
      </c>
      <c r="G230" s="2">
        <f t="shared" ref="G230:G293" si="47">IF(F230&gt;800000,$AK$31*1000,F230)</f>
        <v>788938.14285714284</v>
      </c>
      <c r="H230" s="2">
        <f t="shared" si="45"/>
        <v>129077784.05498172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2373983.2857142803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1112538.721488595</v>
      </c>
      <c r="Q230" s="2">
        <f t="shared" ref="Q230:Q293" si="48">IF(P230&gt;800000,800000,P230)</f>
        <v>800000</v>
      </c>
      <c r="R230" s="2">
        <f t="shared" si="46"/>
        <v>131359964.24609822</v>
      </c>
      <c r="S230" s="2">
        <f t="shared" si="17"/>
        <v>788938.14285714924</v>
      </c>
      <c r="T230" s="2">
        <f t="shared" si="18"/>
        <v>11061.857142857276</v>
      </c>
      <c r="U230" s="2">
        <f t="shared" si="19"/>
        <v>800000</v>
      </c>
      <c r="V230" s="2">
        <f t="shared" si="34"/>
        <v>62934801.57622987</v>
      </c>
      <c r="W230" s="2">
        <f t="shared" si="20"/>
        <v>753232.10732293129</v>
      </c>
      <c r="X230" s="2">
        <f t="shared" si="6"/>
        <v>46767.89267706871</v>
      </c>
      <c r="Y230" s="2">
        <f t="shared" si="43"/>
        <v>68425162.66986832</v>
      </c>
      <c r="Z230" s="2" t="str">
        <f t="shared" si="8"/>
        <v>HERE</v>
      </c>
      <c r="AA230" s="2">
        <f>IF(Z230="HERE",Y230,AA229+Graph!$G$1*1000)</f>
        <v>68425162.66986832</v>
      </c>
      <c r="AB230" s="2">
        <f t="shared" si="21"/>
        <v>46767.89267706871</v>
      </c>
      <c r="AC230" s="2">
        <f t="shared" si="44"/>
        <v>62934801.57622987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49917996.686290495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160</v>
      </c>
      <c r="C231" s="7"/>
      <c r="D231" s="2" t="e">
        <f t="shared" si="12"/>
        <v>#N/A</v>
      </c>
      <c r="E231" s="2" t="e">
        <f t="shared" si="22"/>
        <v>#N/A</v>
      </c>
      <c r="F231" s="2">
        <v>1094448.9848739505</v>
      </c>
      <c r="G231" s="2">
        <f t="shared" si="47"/>
        <v>788938.14285714284</v>
      </c>
      <c r="H231" s="2">
        <f t="shared" si="45"/>
        <v>129866722.19783887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2385045.1428571376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1116655.4981992841</v>
      </c>
      <c r="Q231" s="2">
        <f t="shared" si="48"/>
        <v>800000</v>
      </c>
      <c r="R231" s="2">
        <f t="shared" si="46"/>
        <v>132159964.24609822</v>
      </c>
      <c r="S231" s="2">
        <f t="shared" si="17"/>
        <v>788938.14285714924</v>
      </c>
      <c r="T231" s="2">
        <f t="shared" si="18"/>
        <v>11061.857142857276</v>
      </c>
      <c r="U231" s="2">
        <f t="shared" si="19"/>
        <v>800000</v>
      </c>
      <c r="V231" s="2">
        <f t="shared" si="34"/>
        <v>63692047.999759287</v>
      </c>
      <c r="W231" s="2">
        <f t="shared" si="20"/>
        <v>757246.42352941632</v>
      </c>
      <c r="X231" s="2">
        <f t="shared" si="6"/>
        <v>42753.576470583677</v>
      </c>
      <c r="Y231" s="2">
        <f t="shared" si="43"/>
        <v>68467916.246338904</v>
      </c>
      <c r="Z231" s="2" t="str">
        <f t="shared" si="8"/>
        <v>HERE</v>
      </c>
      <c r="AA231" s="2">
        <f>IF(Z231="HERE",Y231,AA230+Graph!$G$1*1000)</f>
        <v>68467916.246338904</v>
      </c>
      <c r="AB231" s="2">
        <f t="shared" si="21"/>
        <v>42753.576470583677</v>
      </c>
      <c r="AC231" s="2">
        <f t="shared" si="44"/>
        <v>63692047.999759287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49951643.975450158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161</v>
      </c>
      <c r="C232" s="7"/>
      <c r="D232" s="2" t="e">
        <f t="shared" si="12"/>
        <v>#N/A</v>
      </c>
      <c r="E232" s="2" t="e">
        <f t="shared" si="22"/>
        <v>#N/A</v>
      </c>
      <c r="F232" s="2">
        <v>1098463.3010804355</v>
      </c>
      <c r="G232" s="2">
        <f t="shared" si="47"/>
        <v>788938.14285714284</v>
      </c>
      <c r="H232" s="2">
        <f t="shared" si="45"/>
        <v>130655660.34069602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2396106.9999999949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1120772.2749099731</v>
      </c>
      <c r="Q232" s="2">
        <f t="shared" si="48"/>
        <v>800000</v>
      </c>
      <c r="R232" s="2">
        <f t="shared" si="46"/>
        <v>132959964.24609822</v>
      </c>
      <c r="S232" s="2">
        <f t="shared" si="17"/>
        <v>788938.14285714924</v>
      </c>
      <c r="T232" s="2">
        <f t="shared" si="18"/>
        <v>11061.857142857276</v>
      </c>
      <c r="U232" s="2">
        <f t="shared" si="19"/>
        <v>800000</v>
      </c>
      <c r="V232" s="2">
        <f t="shared" si="34"/>
        <v>64453308.739495158</v>
      </c>
      <c r="W232" s="2">
        <f t="shared" si="20"/>
        <v>761260.73973587155</v>
      </c>
      <c r="X232" s="2">
        <f t="shared" si="6"/>
        <v>38739.260264128447</v>
      </c>
      <c r="Y232" s="2">
        <f t="shared" si="43"/>
        <v>68506655.506603032</v>
      </c>
      <c r="Z232" s="2" t="str">
        <f t="shared" si="8"/>
        <v>HERE</v>
      </c>
      <c r="AA232" s="2">
        <f>IF(Z232="HERE",Y232,AA231+Graph!$G$1*1000)</f>
        <v>68506655.506603032</v>
      </c>
      <c r="AB232" s="2">
        <f t="shared" si="21"/>
        <v>38739.260264128447</v>
      </c>
      <c r="AC232" s="2">
        <f t="shared" si="44"/>
        <v>64453308.739495158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49985491.980420142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162</v>
      </c>
      <c r="C233" s="7"/>
      <c r="D233" s="2" t="e">
        <f t="shared" si="12"/>
        <v>#N/A</v>
      </c>
      <c r="E233" s="2" t="e">
        <f t="shared" si="22"/>
        <v>#N/A</v>
      </c>
      <c r="F233" s="2">
        <v>1102477.6172869205</v>
      </c>
      <c r="G233" s="2">
        <f t="shared" si="47"/>
        <v>788938.14285714284</v>
      </c>
      <c r="H233" s="2">
        <f t="shared" si="45"/>
        <v>131444598.48355317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2407168.8571428522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1124889.0516206324</v>
      </c>
      <c r="Q233" s="2">
        <f t="shared" si="48"/>
        <v>800000</v>
      </c>
      <c r="R233" s="2">
        <f t="shared" si="46"/>
        <v>133759964.24609822</v>
      </c>
      <c r="S233" s="2">
        <f t="shared" si="17"/>
        <v>788938.14285714924</v>
      </c>
      <c r="T233" s="2">
        <f t="shared" si="18"/>
        <v>11061.857142857276</v>
      </c>
      <c r="U233" s="2">
        <f t="shared" si="19"/>
        <v>800000</v>
      </c>
      <c r="V233" s="2">
        <f t="shared" si="34"/>
        <v>65218583.795437515</v>
      </c>
      <c r="W233" s="2">
        <f t="shared" si="20"/>
        <v>765275.05594235659</v>
      </c>
      <c r="X233" s="2">
        <f t="shared" si="6"/>
        <v>34724.944057643414</v>
      </c>
      <c r="Y233" s="2">
        <f t="shared" si="43"/>
        <v>68541380.450660676</v>
      </c>
      <c r="Z233" s="2" t="str">
        <f t="shared" si="8"/>
        <v>HERE</v>
      </c>
      <c r="AA233" s="2">
        <f>IF(Z233="HERE",Y233,AA232+Graph!$G$1*1000)</f>
        <v>68541380.450660676</v>
      </c>
      <c r="AB233" s="2">
        <f t="shared" si="21"/>
        <v>34724.944057643414</v>
      </c>
      <c r="AC233" s="2">
        <f t="shared" si="44"/>
        <v>65218583.795437515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50019540.701200455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163</v>
      </c>
      <c r="C234" s="7"/>
      <c r="D234" s="2" t="e">
        <f t="shared" si="12"/>
        <v>#N/A</v>
      </c>
      <c r="E234" s="2" t="e">
        <f t="shared" si="22"/>
        <v>#N/A</v>
      </c>
      <c r="F234" s="2">
        <v>1106491.9334933758</v>
      </c>
      <c r="G234" s="2">
        <f t="shared" si="47"/>
        <v>788938.14285714284</v>
      </c>
      <c r="H234" s="2">
        <f t="shared" si="45"/>
        <v>132233536.62641032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2418230.7142857094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1129005.8283313215</v>
      </c>
      <c r="Q234" s="2">
        <f t="shared" si="48"/>
        <v>800000</v>
      </c>
      <c r="R234" s="2">
        <f t="shared" si="46"/>
        <v>134559964.24609822</v>
      </c>
      <c r="S234" s="2">
        <f t="shared" si="17"/>
        <v>788938.14285714924</v>
      </c>
      <c r="T234" s="2">
        <f t="shared" si="18"/>
        <v>11061.857142857276</v>
      </c>
      <c r="U234" s="2">
        <f t="shared" si="19"/>
        <v>800000</v>
      </c>
      <c r="V234" s="2">
        <f t="shared" si="34"/>
        <v>65987873.167586356</v>
      </c>
      <c r="W234" s="2">
        <f t="shared" si="20"/>
        <v>769289.37214884162</v>
      </c>
      <c r="X234" s="2">
        <f t="shared" si="6"/>
        <v>30710.627851158381</v>
      </c>
      <c r="Y234" s="2">
        <f t="shared" si="43"/>
        <v>68572091.078511834</v>
      </c>
      <c r="Z234" s="2" t="str">
        <f t="shared" si="8"/>
        <v>HERE</v>
      </c>
      <c r="AA234" s="2">
        <f>IF(Z234="HERE",Y234,AA233+Graph!$G$1*1000)</f>
        <v>68572091.078511834</v>
      </c>
      <c r="AB234" s="2">
        <f t="shared" si="21"/>
        <v>30710.627851158381</v>
      </c>
      <c r="AC234" s="2">
        <f t="shared" si="44"/>
        <v>65987873.167586356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50053790.13779109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164</v>
      </c>
      <c r="C235" s="7"/>
      <c r="D235" s="2" t="e">
        <f t="shared" si="12"/>
        <v>#N/A</v>
      </c>
      <c r="E235" s="2" t="e">
        <f t="shared" si="22"/>
        <v>#N/A</v>
      </c>
      <c r="F235" s="2">
        <v>1110506.2496998608</v>
      </c>
      <c r="G235" s="2">
        <f t="shared" si="47"/>
        <v>788938.14285714284</v>
      </c>
      <c r="H235" s="2">
        <f t="shared" si="45"/>
        <v>133022474.76926747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2429292.5714285667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1133122.6050420105</v>
      </c>
      <c r="Q235" s="2">
        <f t="shared" si="48"/>
        <v>800000</v>
      </c>
      <c r="R235" s="2">
        <f t="shared" si="46"/>
        <v>135359964.24609822</v>
      </c>
      <c r="S235" s="2">
        <f t="shared" si="17"/>
        <v>788938.14285714924</v>
      </c>
      <c r="T235" s="2">
        <f t="shared" si="18"/>
        <v>11061.857142857276</v>
      </c>
      <c r="U235" s="2">
        <f t="shared" si="19"/>
        <v>800000</v>
      </c>
      <c r="V235" s="2">
        <f t="shared" si="34"/>
        <v>66761176.855941683</v>
      </c>
      <c r="W235" s="2">
        <f t="shared" si="20"/>
        <v>773303.68835532665</v>
      </c>
      <c r="X235" s="2">
        <f t="shared" si="6"/>
        <v>26696.311644673347</v>
      </c>
      <c r="Y235" s="2">
        <f t="shared" si="43"/>
        <v>68598787.390156507</v>
      </c>
      <c r="Z235" s="2" t="str">
        <f t="shared" si="8"/>
        <v>HERE</v>
      </c>
      <c r="AA235" s="2">
        <f>IF(Z235="HERE",Y235,AA234+Graph!$G$1*1000)</f>
        <v>68598787.390156507</v>
      </c>
      <c r="AB235" s="2">
        <f t="shared" si="21"/>
        <v>26696.311644673347</v>
      </c>
      <c r="AC235" s="2">
        <f t="shared" si="44"/>
        <v>66761176.855941683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50088240.290192053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165</v>
      </c>
      <c r="C236" s="7"/>
      <c r="D236" s="2" t="e">
        <f t="shared" si="12"/>
        <v>#N/A</v>
      </c>
      <c r="E236" s="2" t="e">
        <f t="shared" si="22"/>
        <v>#N/A</v>
      </c>
      <c r="F236" s="2">
        <v>1114520.5659063458</v>
      </c>
      <c r="G236" s="2">
        <f t="shared" si="47"/>
        <v>788938.14285714284</v>
      </c>
      <c r="H236" s="2">
        <f t="shared" si="45"/>
        <v>133811412.91212462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2440354.428571424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1137239.3817526996</v>
      </c>
      <c r="Q236" s="2">
        <f t="shared" si="48"/>
        <v>800000</v>
      </c>
      <c r="R236" s="2">
        <f t="shared" si="46"/>
        <v>136159964.24609822</v>
      </c>
      <c r="S236" s="2">
        <f t="shared" si="17"/>
        <v>788938.14285714924</v>
      </c>
      <c r="T236" s="2">
        <f t="shared" si="18"/>
        <v>11061.857142857276</v>
      </c>
      <c r="U236" s="2">
        <f t="shared" si="19"/>
        <v>800000</v>
      </c>
      <c r="V236" s="2">
        <f t="shared" si="34"/>
        <v>67538494.860503495</v>
      </c>
      <c r="W236" s="2">
        <f t="shared" si="20"/>
        <v>777318.00456181169</v>
      </c>
      <c r="X236" s="2">
        <f t="shared" si="6"/>
        <v>22681.995438188314</v>
      </c>
      <c r="Y236" s="2">
        <f t="shared" si="43"/>
        <v>68621469.385594696</v>
      </c>
      <c r="Z236" s="2" t="str">
        <f t="shared" si="8"/>
        <v>HERE</v>
      </c>
      <c r="AA236" s="2">
        <f>IF(Z236="HERE",Y236,AA235+Graph!$G$1*1000)</f>
        <v>68621469.385594696</v>
      </c>
      <c r="AB236" s="2">
        <f t="shared" si="21"/>
        <v>22681.995438188314</v>
      </c>
      <c r="AC236" s="2">
        <f t="shared" si="44"/>
        <v>67538494.860503495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50122891.158403337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166</v>
      </c>
      <c r="C237" s="7"/>
      <c r="D237" s="2" t="e">
        <f t="shared" si="12"/>
        <v>#N/A</v>
      </c>
      <c r="E237" s="2" t="e">
        <f t="shared" si="22"/>
        <v>#N/A</v>
      </c>
      <c r="F237" s="2">
        <v>1118534.8821128309</v>
      </c>
      <c r="G237" s="2">
        <f t="shared" si="47"/>
        <v>788938.14285714284</v>
      </c>
      <c r="H237" s="2">
        <f t="shared" si="45"/>
        <v>134600351.05498177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2451416.2857142813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1141356.1584633887</v>
      </c>
      <c r="Q237" s="2">
        <f t="shared" si="48"/>
        <v>800000</v>
      </c>
      <c r="R237" s="2">
        <f t="shared" si="46"/>
        <v>136959964.24609822</v>
      </c>
      <c r="S237" s="2">
        <f t="shared" si="17"/>
        <v>788938.14285714924</v>
      </c>
      <c r="T237" s="2">
        <f t="shared" si="18"/>
        <v>11061.857142857276</v>
      </c>
      <c r="U237" s="2">
        <f t="shared" si="19"/>
        <v>800000</v>
      </c>
      <c r="V237" s="2">
        <f t="shared" si="34"/>
        <v>68319827.181271791</v>
      </c>
      <c r="W237" s="2">
        <f t="shared" si="20"/>
        <v>781332.32076829672</v>
      </c>
      <c r="X237" s="2">
        <f t="shared" si="6"/>
        <v>18667.679231703281</v>
      </c>
      <c r="Y237" s="2">
        <f t="shared" si="43"/>
        <v>68640137.064826399</v>
      </c>
      <c r="Z237" s="2" t="str">
        <f t="shared" si="8"/>
        <v>HERE</v>
      </c>
      <c r="AA237" s="2">
        <f>IF(Z237="HERE",Y237,AA236+Graph!$G$1*1000)</f>
        <v>68640137.064826399</v>
      </c>
      <c r="AB237" s="2">
        <f t="shared" si="21"/>
        <v>18667.679231703281</v>
      </c>
      <c r="AC237" s="2">
        <f t="shared" si="44"/>
        <v>67538494.860503495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50157742.742424943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167</v>
      </c>
      <c r="C238" s="7"/>
      <c r="D238" s="2" t="e">
        <f t="shared" si="12"/>
        <v>#N/A</v>
      </c>
      <c r="E238" s="2" t="e">
        <f t="shared" si="22"/>
        <v>#N/A</v>
      </c>
      <c r="F238" s="2">
        <v>1122549.1983193159</v>
      </c>
      <c r="G238" s="2">
        <f t="shared" si="47"/>
        <v>788938.14285714284</v>
      </c>
      <c r="H238" s="2">
        <f t="shared" si="45"/>
        <v>135389289.1978389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2462478.1428571385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1145472.9351740777</v>
      </c>
      <c r="Q238" s="2">
        <f t="shared" si="48"/>
        <v>800000</v>
      </c>
      <c r="R238" s="2">
        <f t="shared" si="46"/>
        <v>137759964.24609822</v>
      </c>
      <c r="S238" s="2">
        <f t="shared" si="17"/>
        <v>788938.14285713434</v>
      </c>
      <c r="T238" s="2">
        <f t="shared" si="18"/>
        <v>11061.857142857276</v>
      </c>
      <c r="U238" s="2">
        <f t="shared" si="19"/>
        <v>800000</v>
      </c>
      <c r="V238" s="2">
        <f t="shared" si="34"/>
        <v>69105173.818246573</v>
      </c>
      <c r="W238" s="2">
        <f t="shared" si="20"/>
        <v>785346.63697478175</v>
      </c>
      <c r="X238" s="2">
        <f t="shared" si="6"/>
        <v>14653.363025218248</v>
      </c>
      <c r="Y238" s="2">
        <f t="shared" si="43"/>
        <v>68654790.427851617</v>
      </c>
      <c r="Z238" s="2" t="str">
        <f t="shared" si="8"/>
        <v>MEEP</v>
      </c>
      <c r="AA238" s="2">
        <f>IF(Z238="HERE",Y238,AA237+Graph!$G$1*1000)</f>
        <v>69060137.064826399</v>
      </c>
      <c r="AB238" s="2">
        <f t="shared" si="21"/>
        <v>420000</v>
      </c>
      <c r="AC238" s="2">
        <f t="shared" si="44"/>
        <v>67538494.860503495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168</v>
      </c>
      <c r="C239" s="7"/>
      <c r="D239" s="2" t="e">
        <f t="shared" si="12"/>
        <v>#N/A</v>
      </c>
      <c r="E239" s="2" t="e">
        <f t="shared" si="22"/>
        <v>#N/A</v>
      </c>
      <c r="F239" s="2">
        <v>1126563.5145258009</v>
      </c>
      <c r="G239" s="2">
        <f t="shared" si="47"/>
        <v>788938.14285714284</v>
      </c>
      <c r="H239" s="2">
        <f t="shared" si="45"/>
        <v>136178227.34069604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2473539.9999999958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1149589.711884737</v>
      </c>
      <c r="Q239" s="2">
        <f t="shared" si="48"/>
        <v>800000</v>
      </c>
      <c r="R239" s="2">
        <f t="shared" si="46"/>
        <v>138559964.24609822</v>
      </c>
      <c r="S239" s="2">
        <f t="shared" si="17"/>
        <v>788938.14285713434</v>
      </c>
      <c r="T239" s="2">
        <f t="shared" si="18"/>
        <v>11061.857142857276</v>
      </c>
      <c r="U239" s="2">
        <f t="shared" si="19"/>
        <v>800000</v>
      </c>
      <c r="V239" s="2">
        <f t="shared" si="34"/>
        <v>69894534.77142784</v>
      </c>
      <c r="W239" s="2">
        <f t="shared" si="20"/>
        <v>789360.95318126678</v>
      </c>
      <c r="X239" s="2">
        <f t="shared" si="6"/>
        <v>10639.046818733215</v>
      </c>
      <c r="Y239" s="2">
        <f t="shared" si="43"/>
        <v>68665429.474670351</v>
      </c>
      <c r="Z239" s="2" t="str">
        <f t="shared" si="8"/>
        <v>MEEP</v>
      </c>
      <c r="AA239" s="2">
        <f>IF(Z239="HERE",Y239,AA238+Graph!$G$1*1000)</f>
        <v>69480137.064826399</v>
      </c>
      <c r="AB239" s="2">
        <f t="shared" si="21"/>
        <v>420000</v>
      </c>
      <c r="AC239" s="2">
        <f t="shared" si="44"/>
        <v>67538494.860503495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169</v>
      </c>
      <c r="C240" s="7"/>
      <c r="D240" s="2" t="e">
        <f t="shared" si="12"/>
        <v>#N/A</v>
      </c>
      <c r="E240" s="2" t="e">
        <f t="shared" si="22"/>
        <v>#N/A</v>
      </c>
      <c r="F240" s="2">
        <v>1130577.830732286</v>
      </c>
      <c r="G240" s="2">
        <f t="shared" si="47"/>
        <v>788938.14285714284</v>
      </c>
      <c r="H240" s="2">
        <f t="shared" si="45"/>
        <v>136967165.48355317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2484601.8571428531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1153706.4885954261</v>
      </c>
      <c r="Q240" s="2">
        <f t="shared" si="48"/>
        <v>800000</v>
      </c>
      <c r="R240" s="2">
        <f t="shared" si="46"/>
        <v>139359964.24609822</v>
      </c>
      <c r="S240" s="2">
        <f t="shared" si="17"/>
        <v>788938.14285713434</v>
      </c>
      <c r="T240" s="2">
        <f t="shared" si="18"/>
        <v>11061.857142857276</v>
      </c>
      <c r="U240" s="2">
        <f t="shared" si="19"/>
        <v>800000</v>
      </c>
      <c r="V240" s="2">
        <f t="shared" si="34"/>
        <v>70687910.040815592</v>
      </c>
      <c r="W240" s="2">
        <f t="shared" si="20"/>
        <v>793375.26938775182</v>
      </c>
      <c r="X240" s="2">
        <f t="shared" si="6"/>
        <v>6624.7306122481823</v>
      </c>
      <c r="Y240" s="2">
        <f t="shared" si="43"/>
        <v>68672054.205282599</v>
      </c>
      <c r="Z240" s="2" t="str">
        <f t="shared" si="8"/>
        <v>MEEP</v>
      </c>
      <c r="AA240" s="2">
        <f>IF(Z240="HERE",Y240,AA239+Graph!$G$1*1000)</f>
        <v>69900137.064826399</v>
      </c>
      <c r="AB240" s="2">
        <f t="shared" si="21"/>
        <v>420000</v>
      </c>
      <c r="AC240" s="2">
        <f t="shared" si="44"/>
        <v>67538494.860503495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170</v>
      </c>
      <c r="C241" s="7"/>
      <c r="D241" s="2" t="e">
        <f t="shared" si="12"/>
        <v>#N/A</v>
      </c>
      <c r="E241" s="2" t="e">
        <f t="shared" si="22"/>
        <v>#N/A</v>
      </c>
      <c r="F241" s="2">
        <v>1134592.146938771</v>
      </c>
      <c r="G241" s="2">
        <f t="shared" si="47"/>
        <v>788938.14285714284</v>
      </c>
      <c r="H241" s="2">
        <f t="shared" si="45"/>
        <v>137756103.62641031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2495663.7142857104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1157823.2653061152</v>
      </c>
      <c r="Q241" s="2">
        <f t="shared" si="48"/>
        <v>800000</v>
      </c>
      <c r="R241" s="2">
        <f t="shared" si="46"/>
        <v>140159964.24609822</v>
      </c>
      <c r="S241" s="2">
        <f t="shared" si="17"/>
        <v>788938.14285713434</v>
      </c>
      <c r="T241" s="2">
        <f t="shared" si="18"/>
        <v>11061.857142857276</v>
      </c>
      <c r="U241" s="2">
        <f t="shared" si="19"/>
        <v>800000</v>
      </c>
      <c r="V241" s="2">
        <f t="shared" si="34"/>
        <v>71485299.626409829</v>
      </c>
      <c r="W241" s="2">
        <f t="shared" si="20"/>
        <v>797389.58559423685</v>
      </c>
      <c r="X241" s="2">
        <f t="shared" si="6"/>
        <v>2610.4144057631493</v>
      </c>
      <c r="Y241" s="2">
        <f t="shared" si="43"/>
        <v>68674664.619688362</v>
      </c>
      <c r="Z241" s="2" t="str">
        <f t="shared" si="8"/>
        <v>MEEP</v>
      </c>
      <c r="AA241" s="2">
        <f>IF(Z241="HERE",Y241,AA240+Graph!$G$1*1000)</f>
        <v>70320137.064826399</v>
      </c>
      <c r="AB241" s="2">
        <f t="shared" si="21"/>
        <v>420000</v>
      </c>
      <c r="AC241" s="2">
        <f t="shared" si="44"/>
        <v>67538494.860503495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171</v>
      </c>
      <c r="C242" s="7"/>
      <c r="D242" s="2" t="e">
        <f t="shared" si="12"/>
        <v>#N/A</v>
      </c>
      <c r="E242" s="2" t="e">
        <f t="shared" si="22"/>
        <v>#N/A</v>
      </c>
      <c r="F242" s="2">
        <v>1138606.463145256</v>
      </c>
      <c r="G242" s="2">
        <f t="shared" si="47"/>
        <v>788938.14285714284</v>
      </c>
      <c r="H242" s="2">
        <f t="shared" si="45"/>
        <v>138545041.76926744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2506725.5714285676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1161940.0420168042</v>
      </c>
      <c r="Q242" s="2">
        <f t="shared" si="48"/>
        <v>800000</v>
      </c>
      <c r="R242" s="2">
        <f t="shared" si="46"/>
        <v>140959964.24609822</v>
      </c>
      <c r="S242" s="2">
        <f t="shared" si="17"/>
        <v>788938.14285713434</v>
      </c>
      <c r="T242" s="2">
        <f t="shared" si="18"/>
        <v>11061.857142857276</v>
      </c>
      <c r="U242" s="2">
        <f t="shared" si="19"/>
        <v>800000</v>
      </c>
      <c r="V242" s="2">
        <f t="shared" si="34"/>
        <v>72274237.769266978</v>
      </c>
      <c r="W242" s="2">
        <f t="shared" si="20"/>
        <v>788938.14285714924</v>
      </c>
      <c r="X242" s="2">
        <f t="shared" si="6"/>
        <v>11061.857142850757</v>
      </c>
      <c r="Y242" s="2">
        <f t="shared" si="43"/>
        <v>68685726.476831213</v>
      </c>
      <c r="Z242" s="2" t="str">
        <f t="shared" si="8"/>
        <v>MEEP</v>
      </c>
      <c r="AA242" s="2">
        <f>IF(Z242="HERE",Y242,AA241+Graph!$G$1*1000)</f>
        <v>70740137.064826399</v>
      </c>
      <c r="AB242" s="2">
        <f t="shared" si="21"/>
        <v>420000</v>
      </c>
      <c r="AC242" s="2">
        <f t="shared" si="44"/>
        <v>67538494.860503495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172</v>
      </c>
      <c r="C243" s="7"/>
      <c r="D243" s="2" t="e">
        <f t="shared" si="12"/>
        <v>#N/A</v>
      </c>
      <c r="E243" s="2" t="e">
        <f t="shared" si="22"/>
        <v>#N/A</v>
      </c>
      <c r="F243" s="2">
        <v>1142620.7793517411</v>
      </c>
      <c r="G243" s="2">
        <f t="shared" si="47"/>
        <v>788938.14285714284</v>
      </c>
      <c r="H243" s="2">
        <f t="shared" si="45"/>
        <v>139333979.91212457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2517787.4285714249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1166056.8187274933</v>
      </c>
      <c r="Q243" s="2">
        <f t="shared" si="48"/>
        <v>800000</v>
      </c>
      <c r="R243" s="2">
        <f t="shared" si="46"/>
        <v>141759964.24609822</v>
      </c>
      <c r="S243" s="2">
        <f t="shared" si="17"/>
        <v>788938.14285713434</v>
      </c>
      <c r="T243" s="2">
        <f t="shared" si="18"/>
        <v>11061.857142857276</v>
      </c>
      <c r="U243" s="2">
        <f t="shared" si="19"/>
        <v>800000</v>
      </c>
      <c r="V243" s="2">
        <f t="shared" si="34"/>
        <v>73063175.912124127</v>
      </c>
      <c r="W243" s="2">
        <f t="shared" si="20"/>
        <v>788938.14285714924</v>
      </c>
      <c r="X243" s="2">
        <f t="shared" si="6"/>
        <v>11061.857142850757</v>
      </c>
      <c r="Y243" s="2">
        <f t="shared" si="43"/>
        <v>68696788.333974063</v>
      </c>
      <c r="Z243" s="2" t="str">
        <f t="shared" si="8"/>
        <v>MEEP</v>
      </c>
      <c r="AA243" s="2">
        <f>IF(Z243="HERE",Y243,AA242+Graph!$G$1*1000)</f>
        <v>71160137.064826399</v>
      </c>
      <c r="AB243" s="2">
        <f t="shared" si="21"/>
        <v>420000</v>
      </c>
      <c r="AC243" s="2">
        <f t="shared" si="44"/>
        <v>67538494.860503495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173</v>
      </c>
      <c r="C244" s="7"/>
      <c r="D244" s="2" t="e">
        <f t="shared" si="12"/>
        <v>#N/A</v>
      </c>
      <c r="E244" s="2" t="e">
        <f t="shared" si="22"/>
        <v>#N/A</v>
      </c>
      <c r="F244" s="2">
        <v>1146635.0955582261</v>
      </c>
      <c r="G244" s="2">
        <f t="shared" si="47"/>
        <v>788938.14285714284</v>
      </c>
      <c r="H244" s="2">
        <f t="shared" si="45"/>
        <v>140122918.05498171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2528849.2857142822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1170173.5954381824</v>
      </c>
      <c r="Q244" s="2">
        <f t="shared" si="48"/>
        <v>800000</v>
      </c>
      <c r="R244" s="2">
        <f t="shared" si="46"/>
        <v>142559964.24609822</v>
      </c>
      <c r="S244" s="2">
        <f t="shared" si="17"/>
        <v>788938.14285713434</v>
      </c>
      <c r="T244" s="2">
        <f t="shared" si="18"/>
        <v>11061.857142857276</v>
      </c>
      <c r="U244" s="2">
        <f t="shared" si="19"/>
        <v>800000</v>
      </c>
      <c r="V244" s="2">
        <f t="shared" si="34"/>
        <v>73852114.054981276</v>
      </c>
      <c r="W244" s="2">
        <f t="shared" si="20"/>
        <v>788938.14285714924</v>
      </c>
      <c r="X244" s="2">
        <f t="shared" si="6"/>
        <v>11061.857142850757</v>
      </c>
      <c r="Y244" s="2">
        <f t="shared" si="43"/>
        <v>68707850.191116914</v>
      </c>
      <c r="Z244" s="2" t="str">
        <f t="shared" si="8"/>
        <v>MEEP</v>
      </c>
      <c r="AA244" s="2">
        <f>IF(Z244="HERE",Y244,AA243+Graph!$G$1*1000)</f>
        <v>71580137.064826399</v>
      </c>
      <c r="AB244" s="2">
        <f t="shared" si="21"/>
        <v>420000</v>
      </c>
      <c r="AC244" s="2">
        <f t="shared" si="44"/>
        <v>67538494.860503495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174</v>
      </c>
      <c r="C245" s="7"/>
      <c r="D245" s="2" t="e">
        <f t="shared" si="12"/>
        <v>#N/A</v>
      </c>
      <c r="E245" s="2" t="e">
        <f t="shared" si="22"/>
        <v>#N/A</v>
      </c>
      <c r="F245" s="2">
        <v>1150649.4117647111</v>
      </c>
      <c r="G245" s="2">
        <f t="shared" si="47"/>
        <v>788938.14285714284</v>
      </c>
      <c r="H245" s="2">
        <f t="shared" si="45"/>
        <v>140911856.19783884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2539911.1428571395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1174290.3721488714</v>
      </c>
      <c r="Q245" s="2">
        <f t="shared" si="48"/>
        <v>800000</v>
      </c>
      <c r="R245" s="2">
        <f t="shared" si="46"/>
        <v>143359964.24609822</v>
      </c>
      <c r="S245" s="2">
        <f t="shared" si="17"/>
        <v>788938.14285713434</v>
      </c>
      <c r="T245" s="2">
        <f t="shared" si="18"/>
        <v>11061.857142857276</v>
      </c>
      <c r="U245" s="2">
        <f t="shared" si="19"/>
        <v>800000</v>
      </c>
      <c r="V245" s="2">
        <f t="shared" si="34"/>
        <v>74641052.197838426</v>
      </c>
      <c r="W245" s="2">
        <f t="shared" si="20"/>
        <v>788938.14285714924</v>
      </c>
      <c r="X245" s="2">
        <f t="shared" si="6"/>
        <v>11061.857142850757</v>
      </c>
      <c r="Y245" s="2">
        <f t="shared" si="43"/>
        <v>68718912.048259765</v>
      </c>
      <c r="Z245" s="2" t="str">
        <f t="shared" si="8"/>
        <v>MEEP</v>
      </c>
      <c r="AA245" s="2">
        <f>IF(Z245="HERE",Y245,AA244+Graph!$G$1*1000)</f>
        <v>72000137.064826399</v>
      </c>
      <c r="AB245" s="2">
        <f t="shared" si="21"/>
        <v>420000</v>
      </c>
      <c r="AC245" s="2">
        <f t="shared" si="44"/>
        <v>67538494.860503495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175</v>
      </c>
      <c r="C246" s="7"/>
      <c r="D246" s="2" t="e">
        <f t="shared" si="12"/>
        <v>#N/A</v>
      </c>
      <c r="E246" s="2" t="e">
        <f t="shared" si="22"/>
        <v>#N/A</v>
      </c>
      <c r="F246" s="2">
        <v>1154663.7279711664</v>
      </c>
      <c r="G246" s="2">
        <f t="shared" si="47"/>
        <v>788938.14285714284</v>
      </c>
      <c r="H246" s="2">
        <f t="shared" si="45"/>
        <v>141700794.34069598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2550972.9999999967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1178407.1488595307</v>
      </c>
      <c r="Q246" s="2">
        <f t="shared" si="48"/>
        <v>800000</v>
      </c>
      <c r="R246" s="2">
        <f t="shared" si="46"/>
        <v>144159964.24609822</v>
      </c>
      <c r="S246" s="2">
        <f t="shared" si="17"/>
        <v>788938.14285713434</v>
      </c>
      <c r="T246" s="2">
        <f t="shared" si="18"/>
        <v>11061.857142857276</v>
      </c>
      <c r="U246" s="2">
        <f t="shared" si="19"/>
        <v>800000</v>
      </c>
      <c r="V246" s="2">
        <f t="shared" si="34"/>
        <v>75429990.340695575</v>
      </c>
      <c r="W246" s="2">
        <f t="shared" si="20"/>
        <v>788938.14285714924</v>
      </c>
      <c r="X246" s="2">
        <f t="shared" si="6"/>
        <v>11061.857142850757</v>
      </c>
      <c r="Y246" s="2">
        <f t="shared" si="43"/>
        <v>68729973.905402616</v>
      </c>
      <c r="Z246" s="2" t="str">
        <f t="shared" si="8"/>
        <v>MEEP</v>
      </c>
      <c r="AA246" s="2">
        <f>IF(Z246="HERE",Y246,AA245+Graph!$G$1*1000)</f>
        <v>72420137.064826399</v>
      </c>
      <c r="AB246" s="2">
        <f t="shared" si="21"/>
        <v>420000</v>
      </c>
      <c r="AC246" s="2">
        <f t="shared" si="44"/>
        <v>67538494.860503495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176</v>
      </c>
      <c r="C247" s="7"/>
      <c r="D247" s="2" t="e">
        <f t="shared" si="12"/>
        <v>#N/A</v>
      </c>
      <c r="E247" s="2" t="e">
        <f t="shared" si="22"/>
        <v>#N/A</v>
      </c>
      <c r="F247" s="2">
        <v>1158678.0441776514</v>
      </c>
      <c r="G247" s="2">
        <f t="shared" si="47"/>
        <v>788938.14285714284</v>
      </c>
      <c r="H247" s="2">
        <f t="shared" si="45"/>
        <v>142489732.48355311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2562034.857142854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1182523.9255702198</v>
      </c>
      <c r="Q247" s="2">
        <f t="shared" si="48"/>
        <v>800000</v>
      </c>
      <c r="R247" s="2">
        <f t="shared" si="46"/>
        <v>144959964.24609822</v>
      </c>
      <c r="S247" s="2">
        <f t="shared" si="17"/>
        <v>788938.14285713434</v>
      </c>
      <c r="T247" s="2">
        <f t="shared" si="18"/>
        <v>11061.857142857276</v>
      </c>
      <c r="U247" s="2">
        <f t="shared" si="19"/>
        <v>800000</v>
      </c>
      <c r="V247" s="2">
        <f t="shared" si="34"/>
        <v>76218928.483552724</v>
      </c>
      <c r="W247" s="2">
        <f t="shared" si="20"/>
        <v>788938.14285714924</v>
      </c>
      <c r="X247" s="2">
        <f t="shared" si="6"/>
        <v>11061.857142850757</v>
      </c>
      <c r="Y247" s="2">
        <f t="shared" si="43"/>
        <v>68741035.762545466</v>
      </c>
      <c r="Z247" s="2" t="str">
        <f t="shared" si="8"/>
        <v>MEEP</v>
      </c>
      <c r="AA247" s="2">
        <f>IF(Z247="HERE",Y247,AA246+Graph!$G$1*1000)</f>
        <v>72840137.064826399</v>
      </c>
      <c r="AB247" s="2">
        <f t="shared" si="21"/>
        <v>420000</v>
      </c>
      <c r="AC247" s="2">
        <f t="shared" si="44"/>
        <v>67538494.860503495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177</v>
      </c>
      <c r="C248" s="7"/>
      <c r="D248" s="2" t="e">
        <f t="shared" si="12"/>
        <v>#N/A</v>
      </c>
      <c r="E248" s="2" t="e">
        <f t="shared" si="22"/>
        <v>#N/A</v>
      </c>
      <c r="F248" s="2">
        <v>1162692.3603841364</v>
      </c>
      <c r="G248" s="2">
        <f t="shared" si="47"/>
        <v>788938.14285714284</v>
      </c>
      <c r="H248" s="2">
        <f t="shared" si="45"/>
        <v>143278670.62641025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2573096.7142857113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1186640.7022809088</v>
      </c>
      <c r="Q248" s="2">
        <f t="shared" si="48"/>
        <v>800000</v>
      </c>
      <c r="R248" s="2">
        <f t="shared" si="46"/>
        <v>145759964.24609822</v>
      </c>
      <c r="S248" s="2">
        <f t="shared" si="17"/>
        <v>788938.14285713434</v>
      </c>
      <c r="T248" s="2">
        <f t="shared" si="18"/>
        <v>11061.857142857276</v>
      </c>
      <c r="U248" s="2">
        <f t="shared" si="19"/>
        <v>800000</v>
      </c>
      <c r="V248" s="2">
        <f t="shared" si="34"/>
        <v>77007866.626409873</v>
      </c>
      <c r="W248" s="2">
        <f t="shared" si="20"/>
        <v>788938.14285714924</v>
      </c>
      <c r="X248" s="2">
        <f t="shared" si="6"/>
        <v>11061.857142850757</v>
      </c>
      <c r="Y248" s="2">
        <f t="shared" si="43"/>
        <v>68752097.619688317</v>
      </c>
      <c r="Z248" s="2" t="str">
        <f t="shared" si="8"/>
        <v>MEEP</v>
      </c>
      <c r="AA248" s="2">
        <f>IF(Z248="HERE",Y248,AA247+Graph!$G$1*1000)</f>
        <v>73260137.064826399</v>
      </c>
      <c r="AB248" s="2">
        <f t="shared" si="21"/>
        <v>420000</v>
      </c>
      <c r="AC248" s="2">
        <f t="shared" si="44"/>
        <v>67538494.860503495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178</v>
      </c>
      <c r="C249" s="7"/>
      <c r="D249" s="2" t="e">
        <f t="shared" si="12"/>
        <v>#N/A</v>
      </c>
      <c r="E249" s="2" t="e">
        <f t="shared" si="22"/>
        <v>#N/A</v>
      </c>
      <c r="F249" s="2">
        <v>1166706.6765906215</v>
      </c>
      <c r="G249" s="2">
        <f t="shared" si="47"/>
        <v>788938.14285714284</v>
      </c>
      <c r="H249" s="2">
        <f t="shared" si="45"/>
        <v>144067608.76926738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2584158.5714285686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1190757.4789915979</v>
      </c>
      <c r="Q249" s="2">
        <f t="shared" si="48"/>
        <v>800000</v>
      </c>
      <c r="R249" s="2">
        <f t="shared" si="46"/>
        <v>146559964.24609822</v>
      </c>
      <c r="S249" s="2">
        <f t="shared" si="17"/>
        <v>788938.14285713434</v>
      </c>
      <c r="T249" s="2">
        <f t="shared" si="18"/>
        <v>11061.857142857276</v>
      </c>
      <c r="U249" s="2">
        <f t="shared" si="19"/>
        <v>800000</v>
      </c>
      <c r="V249" s="2">
        <f t="shared" si="34"/>
        <v>77796804.769267023</v>
      </c>
      <c r="W249" s="2">
        <f t="shared" si="20"/>
        <v>788938.14285714924</v>
      </c>
      <c r="X249" s="2">
        <f t="shared" si="6"/>
        <v>11061.857142850757</v>
      </c>
      <c r="Y249" s="2">
        <f t="shared" si="43"/>
        <v>68763159.476831168</v>
      </c>
      <c r="Z249" s="2" t="str">
        <f t="shared" si="8"/>
        <v>MEEP</v>
      </c>
      <c r="AA249" s="2">
        <f>IF(Z249="HERE",Y249,AA248+Graph!$G$1*1000)</f>
        <v>73680137.064826399</v>
      </c>
      <c r="AB249" s="2">
        <f t="shared" si="21"/>
        <v>420000</v>
      </c>
      <c r="AC249" s="2">
        <f t="shared" si="44"/>
        <v>67538494.860503495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179</v>
      </c>
      <c r="C250" s="7"/>
      <c r="D250" s="2" t="e">
        <f t="shared" si="12"/>
        <v>#N/A</v>
      </c>
      <c r="E250" s="2" t="e">
        <f t="shared" si="22"/>
        <v>#N/A</v>
      </c>
      <c r="F250" s="2">
        <v>1170720.9927971065</v>
      </c>
      <c r="G250" s="2">
        <f t="shared" si="47"/>
        <v>788938.14285714284</v>
      </c>
      <c r="H250" s="2">
        <f t="shared" si="45"/>
        <v>144856546.91212451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2595220.4285714258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1194874.255702287</v>
      </c>
      <c r="Q250" s="2">
        <f t="shared" si="48"/>
        <v>800000</v>
      </c>
      <c r="R250" s="2">
        <f t="shared" si="46"/>
        <v>147359964.24609822</v>
      </c>
      <c r="S250" s="2">
        <f t="shared" si="17"/>
        <v>788938.14285713434</v>
      </c>
      <c r="T250" s="2">
        <f t="shared" si="18"/>
        <v>11061.857142857276</v>
      </c>
      <c r="U250" s="2">
        <f t="shared" si="19"/>
        <v>800000</v>
      </c>
      <c r="V250" s="2">
        <f t="shared" si="34"/>
        <v>78585742.912124172</v>
      </c>
      <c r="W250" s="2">
        <f t="shared" si="20"/>
        <v>788938.14285714924</v>
      </c>
      <c r="X250" s="2">
        <f t="shared" si="6"/>
        <v>11061.857142850757</v>
      </c>
      <c r="Y250" s="2">
        <f t="shared" si="43"/>
        <v>68774221.333974019</v>
      </c>
      <c r="Z250" s="2" t="str">
        <f t="shared" si="8"/>
        <v>MEEP</v>
      </c>
      <c r="AA250" s="2">
        <f>IF(Z250="HERE",Y250,AA249+Graph!$G$1*1000)</f>
        <v>74100137.064826399</v>
      </c>
      <c r="AB250" s="2">
        <f t="shared" si="21"/>
        <v>420000</v>
      </c>
      <c r="AC250" s="2">
        <f t="shared" si="44"/>
        <v>67538494.860503495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180</v>
      </c>
      <c r="C251" s="7"/>
      <c r="D251" s="2" t="e">
        <f t="shared" si="12"/>
        <v>#N/A</v>
      </c>
      <c r="E251" s="2" t="e">
        <f t="shared" si="22"/>
        <v>#N/A</v>
      </c>
      <c r="F251" s="2">
        <v>1174735.3090035915</v>
      </c>
      <c r="G251" s="2">
        <f t="shared" si="47"/>
        <v>788938.14285714284</v>
      </c>
      <c r="H251" s="2">
        <f t="shared" si="45"/>
        <v>145645485.05498165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2606282.2857142831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1198991.032412976</v>
      </c>
      <c r="Q251" s="2">
        <f t="shared" si="48"/>
        <v>800000</v>
      </c>
      <c r="R251" s="2">
        <f t="shared" si="46"/>
        <v>148159964.24609822</v>
      </c>
      <c r="S251" s="2">
        <f t="shared" si="17"/>
        <v>788938.14285713434</v>
      </c>
      <c r="T251" s="2">
        <f t="shared" si="18"/>
        <v>11061.857142857276</v>
      </c>
      <c r="U251" s="2">
        <f t="shared" si="19"/>
        <v>800000</v>
      </c>
      <c r="V251" s="2">
        <f t="shared" si="34"/>
        <v>79374681.054981321</v>
      </c>
      <c r="W251" s="2">
        <f t="shared" si="20"/>
        <v>788938.14285714924</v>
      </c>
      <c r="X251" s="2">
        <f t="shared" si="6"/>
        <v>11061.857142850757</v>
      </c>
      <c r="Y251" s="2">
        <f t="shared" si="43"/>
        <v>68785283.191116869</v>
      </c>
      <c r="Z251" s="2" t="str">
        <f t="shared" si="8"/>
        <v>MEEP</v>
      </c>
      <c r="AA251" s="2">
        <f>IF(Z251="HERE",Y251,AA250+Graph!$G$1*1000)</f>
        <v>74520137.064826399</v>
      </c>
      <c r="AB251" s="2">
        <f t="shared" si="21"/>
        <v>420000</v>
      </c>
      <c r="AC251" s="2">
        <f t="shared" si="44"/>
        <v>67538494.860503495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181</v>
      </c>
      <c r="C252" s="7"/>
      <c r="D252" s="2" t="e">
        <f t="shared" si="12"/>
        <v>#N/A</v>
      </c>
      <c r="E252" s="2" t="e">
        <f t="shared" si="22"/>
        <v>#N/A</v>
      </c>
      <c r="F252" s="2">
        <v>1178749.6252100766</v>
      </c>
      <c r="G252" s="2">
        <f t="shared" si="47"/>
        <v>788938.14285714284</v>
      </c>
      <c r="H252" s="2">
        <f t="shared" si="45"/>
        <v>146434423.19783878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2617344.1428571404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1203107.8091236353</v>
      </c>
      <c r="Q252" s="2">
        <f t="shared" si="48"/>
        <v>800000</v>
      </c>
      <c r="R252" s="2">
        <f t="shared" si="46"/>
        <v>148959964.24609822</v>
      </c>
      <c r="S252" s="2">
        <f t="shared" si="17"/>
        <v>788938.14285713434</v>
      </c>
      <c r="T252" s="2">
        <f t="shared" si="18"/>
        <v>11061.857142857276</v>
      </c>
      <c r="U252" s="2">
        <f t="shared" si="19"/>
        <v>800000</v>
      </c>
      <c r="V252" s="2">
        <f t="shared" si="34"/>
        <v>80163619.19783847</v>
      </c>
      <c r="W252" s="2">
        <f t="shared" si="20"/>
        <v>788938.14285714924</v>
      </c>
      <c r="X252" s="2">
        <f t="shared" si="6"/>
        <v>11061.857142850757</v>
      </c>
      <c r="Y252" s="2">
        <f t="shared" si="43"/>
        <v>68796345.04825972</v>
      </c>
      <c r="Z252" s="2" t="str">
        <f t="shared" si="8"/>
        <v>MEEP</v>
      </c>
      <c r="AA252" s="2">
        <f>IF(Z252="HERE",Y252,AA251+Graph!$G$1*1000)</f>
        <v>74940137.064826399</v>
      </c>
      <c r="AB252" s="2">
        <f t="shared" si="21"/>
        <v>420000</v>
      </c>
      <c r="AC252" s="2">
        <f t="shared" si="44"/>
        <v>67538494.860503495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182</v>
      </c>
      <c r="C253" s="7"/>
      <c r="D253" s="2" t="e">
        <f t="shared" si="12"/>
        <v>#N/A</v>
      </c>
      <c r="E253" s="2" t="e">
        <f t="shared" si="22"/>
        <v>#N/A</v>
      </c>
      <c r="F253" s="2">
        <v>1182763.9414165616</v>
      </c>
      <c r="G253" s="2">
        <f t="shared" si="47"/>
        <v>788938.14285714284</v>
      </c>
      <c r="H253" s="2">
        <f t="shared" si="45"/>
        <v>147223361.34069592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2628405.9999999977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1207224.5858343244</v>
      </c>
      <c r="Q253" s="2">
        <f t="shared" si="48"/>
        <v>800000</v>
      </c>
      <c r="R253" s="2">
        <f t="shared" si="46"/>
        <v>149759964.24609822</v>
      </c>
      <c r="S253" s="2">
        <f t="shared" si="17"/>
        <v>788938.14285713434</v>
      </c>
      <c r="T253" s="2">
        <f t="shared" si="18"/>
        <v>11061.857142857276</v>
      </c>
      <c r="U253" s="2">
        <f t="shared" si="19"/>
        <v>800000</v>
      </c>
      <c r="V253" s="2">
        <f t="shared" si="34"/>
        <v>80952557.34069562</v>
      </c>
      <c r="W253" s="2">
        <f t="shared" si="20"/>
        <v>788938.14285714924</v>
      </c>
      <c r="X253" s="2">
        <f t="shared" si="6"/>
        <v>11061.857142850757</v>
      </c>
      <c r="Y253" s="2">
        <f t="shared" si="43"/>
        <v>68807406.905402571</v>
      </c>
      <c r="Z253" s="2" t="str">
        <f t="shared" si="8"/>
        <v>MEEP</v>
      </c>
      <c r="AA253" s="2">
        <f>IF(Z253="HERE",Y253,AA252+Graph!$G$1*1000)</f>
        <v>75360137.064826399</v>
      </c>
      <c r="AB253" s="2">
        <f t="shared" si="21"/>
        <v>420000</v>
      </c>
      <c r="AC253" s="2">
        <f t="shared" si="44"/>
        <v>67538494.860503495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183</v>
      </c>
      <c r="C254" s="7"/>
      <c r="D254" s="2" t="e">
        <f t="shared" si="12"/>
        <v>#N/A</v>
      </c>
      <c r="E254" s="2" t="e">
        <f t="shared" si="22"/>
        <v>#N/A</v>
      </c>
      <c r="F254" s="2">
        <v>1186778.2576230466</v>
      </c>
      <c r="G254" s="2">
        <f t="shared" si="47"/>
        <v>788938.14285714284</v>
      </c>
      <c r="H254" s="2">
        <f t="shared" si="45"/>
        <v>148012299.48355305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2639467.8571428549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1211341.3625450134</v>
      </c>
      <c r="Q254" s="2">
        <f t="shared" si="48"/>
        <v>800000</v>
      </c>
      <c r="R254" s="2">
        <f t="shared" si="46"/>
        <v>150559964.24609822</v>
      </c>
      <c r="S254" s="2">
        <f t="shared" si="17"/>
        <v>788938.14285713434</v>
      </c>
      <c r="T254" s="2">
        <f t="shared" si="18"/>
        <v>11061.857142857276</v>
      </c>
      <c r="U254" s="2">
        <f t="shared" si="19"/>
        <v>800000</v>
      </c>
      <c r="V254" s="2">
        <f t="shared" si="34"/>
        <v>81741495.483552769</v>
      </c>
      <c r="W254" s="2">
        <f t="shared" si="20"/>
        <v>788938.14285714924</v>
      </c>
      <c r="X254" s="2">
        <f t="shared" si="6"/>
        <v>11061.857142850757</v>
      </c>
      <c r="Y254" s="2">
        <f t="shared" si="43"/>
        <v>68818468.762545422</v>
      </c>
      <c r="Z254" s="2" t="str">
        <f t="shared" si="8"/>
        <v>MEEP</v>
      </c>
      <c r="AA254" s="2">
        <f>IF(Z254="HERE",Y254,AA253+Graph!$G$1*1000)</f>
        <v>75780137.064826399</v>
      </c>
      <c r="AB254" s="2">
        <f t="shared" si="21"/>
        <v>420000</v>
      </c>
      <c r="AC254" s="2">
        <f t="shared" si="44"/>
        <v>67538494.860503495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184</v>
      </c>
      <c r="C255" s="7"/>
      <c r="D255" s="2" t="e">
        <f t="shared" si="12"/>
        <v>#N/A</v>
      </c>
      <c r="E255" s="2" t="e">
        <f t="shared" si="22"/>
        <v>#N/A</v>
      </c>
      <c r="F255" s="2">
        <v>1190792.5738295317</v>
      </c>
      <c r="G255" s="2">
        <f t="shared" si="47"/>
        <v>788938.14285714284</v>
      </c>
      <c r="H255" s="2">
        <f t="shared" si="45"/>
        <v>148801237.62641019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2650529.7142857122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1215458.1392557025</v>
      </c>
      <c r="Q255" s="2">
        <f t="shared" si="48"/>
        <v>800000</v>
      </c>
      <c r="R255" s="2">
        <f t="shared" si="46"/>
        <v>151359964.24609822</v>
      </c>
      <c r="S255" s="2">
        <f t="shared" si="17"/>
        <v>788938.14285713434</v>
      </c>
      <c r="T255" s="2">
        <f t="shared" si="18"/>
        <v>11061.857142857276</v>
      </c>
      <c r="U255" s="2">
        <f t="shared" si="19"/>
        <v>800000</v>
      </c>
      <c r="V255" s="2">
        <f t="shared" si="34"/>
        <v>82530433.626409918</v>
      </c>
      <c r="W255" s="2">
        <f t="shared" si="20"/>
        <v>788938.14285714924</v>
      </c>
      <c r="X255" s="2">
        <f t="shared" si="6"/>
        <v>11061.857142850757</v>
      </c>
      <c r="Y255" s="2">
        <f t="shared" si="43"/>
        <v>68829530.619688272</v>
      </c>
      <c r="Z255" s="2" t="str">
        <f t="shared" si="8"/>
        <v>MEEP</v>
      </c>
      <c r="AA255" s="2">
        <f>IF(Z255="HERE",Y255,AA254+Graph!$G$1*1000)</f>
        <v>76200137.064826399</v>
      </c>
      <c r="AB255" s="2">
        <f t="shared" si="21"/>
        <v>420000</v>
      </c>
      <c r="AC255" s="2">
        <f t="shared" si="44"/>
        <v>67538494.860503495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185</v>
      </c>
      <c r="C256" s="7"/>
      <c r="D256" s="2" t="e">
        <f t="shared" si="12"/>
        <v>#N/A</v>
      </c>
      <c r="E256" s="2" t="e">
        <f t="shared" si="22"/>
        <v>#N/A</v>
      </c>
      <c r="F256" s="2">
        <v>1194806.8900360167</v>
      </c>
      <c r="G256" s="2">
        <f t="shared" si="47"/>
        <v>788938.14285714284</v>
      </c>
      <c r="H256" s="2">
        <f t="shared" si="45"/>
        <v>149590175.76926732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2661591.5714285695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1219574.9159663916</v>
      </c>
      <c r="Q256" s="2">
        <f t="shared" si="48"/>
        <v>800000</v>
      </c>
      <c r="R256" s="2">
        <f t="shared" si="46"/>
        <v>152159964.24609822</v>
      </c>
      <c r="S256" s="2">
        <f t="shared" si="17"/>
        <v>788938.14285713434</v>
      </c>
      <c r="T256" s="2">
        <f t="shared" si="18"/>
        <v>11061.857142857276</v>
      </c>
      <c r="U256" s="2">
        <f t="shared" si="19"/>
        <v>800000</v>
      </c>
      <c r="V256" s="2">
        <f t="shared" si="34"/>
        <v>83319371.769267067</v>
      </c>
      <c r="W256" s="2">
        <f t="shared" si="20"/>
        <v>788938.14285714924</v>
      </c>
      <c r="X256" s="2">
        <f t="shared" si="6"/>
        <v>11061.857142850757</v>
      </c>
      <c r="Y256" s="2">
        <f t="shared" si="43"/>
        <v>68840592.476831123</v>
      </c>
      <c r="Z256" s="2" t="str">
        <f t="shared" si="8"/>
        <v>MEEP</v>
      </c>
      <c r="AA256" s="2">
        <f>IF(Z256="HERE",Y256,AA255+Graph!$G$1*1000)</f>
        <v>76620137.064826399</v>
      </c>
      <c r="AB256" s="2">
        <f t="shared" si="21"/>
        <v>420000</v>
      </c>
      <c r="AC256" s="2">
        <f t="shared" si="44"/>
        <v>67538494.860503495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186</v>
      </c>
      <c r="C257" s="7"/>
      <c r="D257" s="2" t="e">
        <f t="shared" si="12"/>
        <v>#N/A</v>
      </c>
      <c r="E257" s="2" t="e">
        <f t="shared" si="22"/>
        <v>#N/A</v>
      </c>
      <c r="F257" s="2">
        <v>1198821.2062425017</v>
      </c>
      <c r="G257" s="2">
        <f t="shared" si="47"/>
        <v>788938.14285714284</v>
      </c>
      <c r="H257" s="2">
        <f t="shared" si="45"/>
        <v>150379113.91212445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2672653.4285714268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1223691.6926770806</v>
      </c>
      <c r="Q257" s="2">
        <f t="shared" si="48"/>
        <v>800000</v>
      </c>
      <c r="R257" s="2">
        <f t="shared" si="46"/>
        <v>152959964.24609822</v>
      </c>
      <c r="S257" s="2">
        <f t="shared" si="17"/>
        <v>788938.14285713434</v>
      </c>
      <c r="T257" s="2">
        <f t="shared" si="18"/>
        <v>11061.857142857276</v>
      </c>
      <c r="U257" s="2">
        <f t="shared" si="19"/>
        <v>800000</v>
      </c>
      <c r="V257" s="2">
        <f t="shared" si="34"/>
        <v>84108309.912124217</v>
      </c>
      <c r="W257" s="2">
        <f t="shared" si="20"/>
        <v>788938.14285714924</v>
      </c>
      <c r="X257" s="2">
        <f t="shared" si="6"/>
        <v>11061.857142850757</v>
      </c>
      <c r="Y257" s="2">
        <f t="shared" si="43"/>
        <v>68851654.333973974</v>
      </c>
      <c r="Z257" s="2" t="str">
        <f t="shared" si="8"/>
        <v>MEEP</v>
      </c>
      <c r="AA257" s="2">
        <f>IF(Z257="HERE",Y257,AA256+Graph!$G$1*1000)</f>
        <v>77040137.064826399</v>
      </c>
      <c r="AB257" s="2">
        <f t="shared" si="21"/>
        <v>420000</v>
      </c>
      <c r="AC257" s="2">
        <f t="shared" si="44"/>
        <v>67538494.860503495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187</v>
      </c>
      <c r="C258" s="7"/>
      <c r="D258" s="2" t="e">
        <f t="shared" si="12"/>
        <v>#N/A</v>
      </c>
      <c r="E258" s="2" t="e">
        <f t="shared" si="22"/>
        <v>#N/A</v>
      </c>
      <c r="F258" s="2">
        <v>1202835.522448957</v>
      </c>
      <c r="G258" s="2">
        <f t="shared" si="47"/>
        <v>788938.14285714284</v>
      </c>
      <c r="H258" s="2">
        <f t="shared" si="45"/>
        <v>151168052.05498159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2683715.2857142841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1227808.4693877399</v>
      </c>
      <c r="Q258" s="2">
        <f t="shared" si="48"/>
        <v>800000</v>
      </c>
      <c r="R258" s="2">
        <f t="shared" si="46"/>
        <v>153759964.24609822</v>
      </c>
      <c r="S258" s="2">
        <f t="shared" si="17"/>
        <v>788938.14285713434</v>
      </c>
      <c r="T258" s="2">
        <f t="shared" si="18"/>
        <v>11061.857142857276</v>
      </c>
      <c r="U258" s="2">
        <f t="shared" si="19"/>
        <v>800000</v>
      </c>
      <c r="V258" s="2">
        <f t="shared" si="34"/>
        <v>84897248.054981366</v>
      </c>
      <c r="W258" s="2">
        <f t="shared" si="20"/>
        <v>788938.14285714924</v>
      </c>
      <c r="X258" s="2">
        <f t="shared" si="6"/>
        <v>11061.857142850757</v>
      </c>
      <c r="Y258" s="2">
        <f t="shared" si="43"/>
        <v>68862716.191116825</v>
      </c>
      <c r="Z258" s="2" t="str">
        <f t="shared" si="8"/>
        <v>MEEP</v>
      </c>
      <c r="AA258" s="2">
        <f>IF(Z258="HERE",Y258,AA257+Graph!$G$1*1000)</f>
        <v>77460137.064826399</v>
      </c>
      <c r="AB258" s="2">
        <f t="shared" si="21"/>
        <v>420000</v>
      </c>
      <c r="AC258" s="2">
        <f t="shared" si="44"/>
        <v>67538494.860503495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188</v>
      </c>
      <c r="C259" s="7"/>
      <c r="D259" s="2" t="e">
        <f t="shared" si="12"/>
        <v>#N/A</v>
      </c>
      <c r="E259" s="2" t="e">
        <f t="shared" si="22"/>
        <v>#N/A</v>
      </c>
      <c r="F259" s="2">
        <v>1206849.838655442</v>
      </c>
      <c r="G259" s="2">
        <f t="shared" si="47"/>
        <v>788938.14285714284</v>
      </c>
      <c r="H259" s="2">
        <f t="shared" si="45"/>
        <v>151956990.19783872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2694777.1428571413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1231925.246098429</v>
      </c>
      <c r="Q259" s="2">
        <f t="shared" si="48"/>
        <v>800000</v>
      </c>
      <c r="R259" s="2">
        <f t="shared" si="46"/>
        <v>154559964.24609822</v>
      </c>
      <c r="S259" s="2">
        <f t="shared" si="17"/>
        <v>788938.14285713434</v>
      </c>
      <c r="T259" s="2">
        <f t="shared" si="18"/>
        <v>11061.857142857276</v>
      </c>
      <c r="U259" s="2">
        <f t="shared" si="19"/>
        <v>800000</v>
      </c>
      <c r="V259" s="2">
        <f t="shared" si="34"/>
        <v>85686186.197838515</v>
      </c>
      <c r="W259" s="2">
        <f t="shared" si="20"/>
        <v>788938.14285714924</v>
      </c>
      <c r="X259" s="2">
        <f t="shared" si="6"/>
        <v>11061.857142850757</v>
      </c>
      <c r="Y259" s="2">
        <f t="shared" si="43"/>
        <v>68873778.048259676</v>
      </c>
      <c r="Z259" s="2" t="str">
        <f t="shared" si="8"/>
        <v>MEEP</v>
      </c>
      <c r="AA259" s="2">
        <f>IF(Z259="HERE",Y259,AA258+Graph!$G$1*1000)</f>
        <v>77880137.064826399</v>
      </c>
      <c r="AB259" s="2">
        <f t="shared" si="21"/>
        <v>420000</v>
      </c>
      <c r="AC259" s="2">
        <f t="shared" si="44"/>
        <v>67538494.860503495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189</v>
      </c>
      <c r="C260" s="7"/>
      <c r="D260" s="2" t="e">
        <f t="shared" si="12"/>
        <v>#N/A</v>
      </c>
      <c r="E260" s="2" t="e">
        <f t="shared" si="22"/>
        <v>#N/A</v>
      </c>
      <c r="F260" s="2">
        <v>1210864.154861927</v>
      </c>
      <c r="G260" s="2">
        <f t="shared" si="47"/>
        <v>788938.14285714284</v>
      </c>
      <c r="H260" s="2">
        <f t="shared" si="45"/>
        <v>152745928.34069586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2705838.9999999986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1236042.022809118</v>
      </c>
      <c r="Q260" s="2">
        <f t="shared" si="48"/>
        <v>800000</v>
      </c>
      <c r="R260" s="2">
        <f t="shared" si="46"/>
        <v>155359964.24609822</v>
      </c>
      <c r="S260" s="2">
        <f t="shared" si="17"/>
        <v>788938.14285713434</v>
      </c>
      <c r="T260" s="2">
        <f t="shared" si="18"/>
        <v>11061.857142857276</v>
      </c>
      <c r="U260" s="2">
        <f t="shared" si="19"/>
        <v>800000</v>
      </c>
      <c r="V260" s="2">
        <f t="shared" si="34"/>
        <v>86475124.340695664</v>
      </c>
      <c r="W260" s="2">
        <f t="shared" si="20"/>
        <v>788938.14285714924</v>
      </c>
      <c r="X260" s="2">
        <f t="shared" si="6"/>
        <v>11061.857142850757</v>
      </c>
      <c r="Y260" s="2">
        <f t="shared" si="43"/>
        <v>68884839.905402526</v>
      </c>
      <c r="Z260" s="2" t="str">
        <f t="shared" si="8"/>
        <v>MEEP</v>
      </c>
      <c r="AA260" s="2">
        <f>IF(Z260="HERE",Y260,AA259+Graph!$G$1*1000)</f>
        <v>78300137.064826399</v>
      </c>
      <c r="AB260" s="2">
        <f t="shared" si="21"/>
        <v>420000</v>
      </c>
      <c r="AC260" s="2">
        <f t="shared" si="44"/>
        <v>67538494.860503495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190</v>
      </c>
      <c r="C261" s="7"/>
      <c r="D261" s="2" t="e">
        <f t="shared" si="12"/>
        <v>#N/A</v>
      </c>
      <c r="E261" s="2" t="e">
        <f t="shared" si="22"/>
        <v>#N/A</v>
      </c>
      <c r="F261" s="2">
        <v>1214878.4710684121</v>
      </c>
      <c r="G261" s="2">
        <f t="shared" si="47"/>
        <v>788938.14285714284</v>
      </c>
      <c r="H261" s="2">
        <f t="shared" si="45"/>
        <v>153534866.48355299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2716900.8571428559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1240158.7995198071</v>
      </c>
      <c r="Q261" s="2">
        <f t="shared" si="48"/>
        <v>800000</v>
      </c>
      <c r="R261" s="2">
        <f t="shared" si="46"/>
        <v>156159964.24609822</v>
      </c>
      <c r="S261" s="2">
        <f t="shared" si="17"/>
        <v>788938.14285713434</v>
      </c>
      <c r="T261" s="2">
        <f t="shared" si="18"/>
        <v>11061.857142857276</v>
      </c>
      <c r="U261" s="2">
        <f t="shared" si="19"/>
        <v>800000</v>
      </c>
      <c r="V261" s="2">
        <f t="shared" si="34"/>
        <v>87264062.483552814</v>
      </c>
      <c r="W261" s="2">
        <f t="shared" si="20"/>
        <v>788938.14285714924</v>
      </c>
      <c r="X261" s="2">
        <f t="shared" si="6"/>
        <v>11061.857142850757</v>
      </c>
      <c r="Y261" s="2">
        <f t="shared" si="43"/>
        <v>68895901.762545377</v>
      </c>
      <c r="Z261" s="2" t="str">
        <f t="shared" si="8"/>
        <v>MEEP</v>
      </c>
      <c r="AA261" s="2">
        <f>IF(Z261="HERE",Y261,AA260+Graph!$G$1*1000)</f>
        <v>78720137.064826399</v>
      </c>
      <c r="AB261" s="2">
        <f t="shared" si="21"/>
        <v>420000</v>
      </c>
      <c r="AC261" s="2">
        <f t="shared" si="44"/>
        <v>67538494.860503495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191</v>
      </c>
      <c r="C262" s="7"/>
      <c r="D262" s="2" t="e">
        <f t="shared" si="12"/>
        <v>#N/A</v>
      </c>
      <c r="E262" s="2" t="e">
        <f t="shared" si="22"/>
        <v>#N/A</v>
      </c>
      <c r="F262" s="2">
        <v>1218892.7872748971</v>
      </c>
      <c r="G262" s="2">
        <f t="shared" si="47"/>
        <v>788938.14285714284</v>
      </c>
      <c r="H262" s="2">
        <f t="shared" si="45"/>
        <v>154323804.62641013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2727962.7142857132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1244275.5762304962</v>
      </c>
      <c r="Q262" s="2">
        <f t="shared" si="48"/>
        <v>800000</v>
      </c>
      <c r="R262" s="2">
        <f t="shared" si="46"/>
        <v>156959964.24609822</v>
      </c>
      <c r="S262" s="2">
        <f t="shared" si="17"/>
        <v>788938.14285713434</v>
      </c>
      <c r="T262" s="2">
        <f t="shared" si="18"/>
        <v>11061.857142857276</v>
      </c>
      <c r="U262" s="2">
        <f t="shared" si="19"/>
        <v>800000</v>
      </c>
      <c r="V262" s="2">
        <f t="shared" si="34"/>
        <v>88053000.626409963</v>
      </c>
      <c r="W262" s="2">
        <f t="shared" si="20"/>
        <v>788938.14285714924</v>
      </c>
      <c r="X262" s="2">
        <f t="shared" si="6"/>
        <v>11061.857142850757</v>
      </c>
      <c r="Y262" s="2">
        <f t="shared" si="43"/>
        <v>68906963.619688228</v>
      </c>
      <c r="Z262" s="2" t="str">
        <f t="shared" si="8"/>
        <v>MEEP</v>
      </c>
      <c r="AA262" s="2">
        <f>IF(Z262="HERE",Y262,AA261+Graph!$G$1*1000)</f>
        <v>79140137.064826399</v>
      </c>
      <c r="AB262" s="2">
        <f t="shared" si="21"/>
        <v>420000</v>
      </c>
      <c r="AC262" s="2">
        <f t="shared" si="44"/>
        <v>67538494.860503495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192</v>
      </c>
      <c r="C263" s="7"/>
      <c r="D263" s="2" t="e">
        <f t="shared" si="12"/>
        <v>#N/A</v>
      </c>
      <c r="E263" s="2" t="e">
        <f t="shared" si="22"/>
        <v>#N/A</v>
      </c>
      <c r="F263" s="2">
        <v>1222907.1034813821</v>
      </c>
      <c r="G263" s="2">
        <f t="shared" si="47"/>
        <v>788938.14285714284</v>
      </c>
      <c r="H263" s="2">
        <f t="shared" si="45"/>
        <v>155112742.76926726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2739024.5714285704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1248392.3529411852</v>
      </c>
      <c r="Q263" s="2">
        <f t="shared" si="48"/>
        <v>800000</v>
      </c>
      <c r="R263" s="2">
        <f t="shared" si="46"/>
        <v>157759964.24609822</v>
      </c>
      <c r="S263" s="2">
        <f t="shared" si="17"/>
        <v>788938.14285713434</v>
      </c>
      <c r="T263" s="2">
        <f t="shared" si="18"/>
        <v>11061.857142857276</v>
      </c>
      <c r="U263" s="2">
        <f t="shared" si="19"/>
        <v>800000</v>
      </c>
      <c r="V263" s="2">
        <f t="shared" si="34"/>
        <v>88841938.769267112</v>
      </c>
      <c r="W263" s="2">
        <f t="shared" si="20"/>
        <v>788938.14285714924</v>
      </c>
      <c r="X263" s="2">
        <f t="shared" si="6"/>
        <v>11061.857142850757</v>
      </c>
      <c r="Y263" s="2">
        <f t="shared" si="43"/>
        <v>68918025.476831079</v>
      </c>
      <c r="Z263" s="2" t="str">
        <f t="shared" si="8"/>
        <v>MEEP</v>
      </c>
      <c r="AA263" s="2">
        <f>IF(Z263="HERE",Y263,AA262+Graph!$G$1*1000)</f>
        <v>79560137.064826399</v>
      </c>
      <c r="AB263" s="2">
        <f t="shared" si="21"/>
        <v>420000</v>
      </c>
      <c r="AC263" s="2">
        <f t="shared" si="44"/>
        <v>67538494.860503495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193</v>
      </c>
      <c r="C264" s="7"/>
      <c r="D264" s="2" t="e">
        <f t="shared" si="12"/>
        <v>#N/A</v>
      </c>
      <c r="E264" s="2" t="e">
        <f t="shared" si="22"/>
        <v>#N/A</v>
      </c>
      <c r="F264" s="2">
        <v>1226921.4196878672</v>
      </c>
      <c r="G264" s="2">
        <f t="shared" si="47"/>
        <v>788938.14285714284</v>
      </c>
      <c r="H264" s="2">
        <f t="shared" si="45"/>
        <v>155901680.9121244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2750086.4285714277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1252509.1296518445</v>
      </c>
      <c r="Q264" s="2">
        <f t="shared" si="48"/>
        <v>800000</v>
      </c>
      <c r="R264" s="2">
        <f t="shared" si="46"/>
        <v>158559964.24609822</v>
      </c>
      <c r="S264" s="2">
        <f t="shared" si="17"/>
        <v>788938.14285713434</v>
      </c>
      <c r="T264" s="2">
        <f t="shared" si="18"/>
        <v>11061.857142857276</v>
      </c>
      <c r="U264" s="2">
        <f t="shared" si="19"/>
        <v>800000</v>
      </c>
      <c r="V264" s="2">
        <f t="shared" si="34"/>
        <v>89630876.912124261</v>
      </c>
      <c r="W264" s="2">
        <f t="shared" si="20"/>
        <v>788938.14285714924</v>
      </c>
      <c r="X264" s="2">
        <f t="shared" si="6"/>
        <v>11061.857142850757</v>
      </c>
      <c r="Y264" s="2">
        <f t="shared" si="43"/>
        <v>68929087.333973929</v>
      </c>
      <c r="Z264" s="2" t="str">
        <f t="shared" si="8"/>
        <v>MEEP</v>
      </c>
      <c r="AA264" s="2">
        <f>IF(Z264="HERE",Y264,AA263+Graph!$G$1*1000)</f>
        <v>79980137.064826399</v>
      </c>
      <c r="AB264" s="2">
        <f t="shared" si="21"/>
        <v>420000</v>
      </c>
      <c r="AC264" s="2">
        <f t="shared" si="44"/>
        <v>67538494.860503495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194</v>
      </c>
      <c r="C265" s="7"/>
      <c r="D265" s="2" t="e">
        <f t="shared" si="12"/>
        <v>#N/A</v>
      </c>
      <c r="E265" s="2" t="e">
        <f t="shared" si="22"/>
        <v>#N/A</v>
      </c>
      <c r="F265" s="2">
        <v>1230935.7358943522</v>
      </c>
      <c r="G265" s="2">
        <f t="shared" si="47"/>
        <v>788938.14285714284</v>
      </c>
      <c r="H265" s="2">
        <f t="shared" si="45"/>
        <v>156690619.05498153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2761148.285714285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1256625.9063625336</v>
      </c>
      <c r="Q265" s="2">
        <f t="shared" si="48"/>
        <v>800000</v>
      </c>
      <c r="R265" s="2">
        <f t="shared" si="46"/>
        <v>159359964.24609822</v>
      </c>
      <c r="S265" s="2">
        <f t="shared" si="17"/>
        <v>788938.14285713434</v>
      </c>
      <c r="T265" s="2">
        <f t="shared" si="18"/>
        <v>11061.857142857276</v>
      </c>
      <c r="U265" s="2">
        <f t="shared" si="19"/>
        <v>800000</v>
      </c>
      <c r="V265" s="2">
        <f t="shared" si="34"/>
        <v>90419815.054981411</v>
      </c>
      <c r="W265" s="2">
        <f t="shared" si="20"/>
        <v>788938.14285714924</v>
      </c>
      <c r="X265" s="2">
        <f t="shared" si="6"/>
        <v>11061.857142850757</v>
      </c>
      <c r="Y265" s="2">
        <f t="shared" si="43"/>
        <v>68940149.19111678</v>
      </c>
      <c r="Z265" s="2" t="str">
        <f t="shared" si="8"/>
        <v>MEEP</v>
      </c>
      <c r="AA265" s="2">
        <f>IF(Z265="HERE",Y265,AA264+Graph!$G$1*1000)</f>
        <v>80400137.064826399</v>
      </c>
      <c r="AB265" s="2">
        <f t="shared" si="21"/>
        <v>420000</v>
      </c>
      <c r="AC265" s="2">
        <f t="shared" si="44"/>
        <v>67538494.860503495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195</v>
      </c>
      <c r="C266" s="7"/>
      <c r="D266" s="2" t="e">
        <f t="shared" si="12"/>
        <v>#N/A</v>
      </c>
      <c r="E266" s="2" t="e">
        <f t="shared" si="22"/>
        <v>#N/A</v>
      </c>
      <c r="F266" s="2">
        <v>1234950.0521008372</v>
      </c>
      <c r="G266" s="2">
        <f t="shared" si="47"/>
        <v>788938.14285714284</v>
      </c>
      <c r="H266" s="2">
        <f t="shared" si="45"/>
        <v>157479557.19783866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2772210.1428571423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1260742.6830732226</v>
      </c>
      <c r="Q266" s="2">
        <f t="shared" si="48"/>
        <v>800000</v>
      </c>
      <c r="R266" s="2">
        <f t="shared" si="46"/>
        <v>160159964.24609822</v>
      </c>
      <c r="S266" s="2">
        <f t="shared" si="17"/>
        <v>788938.14285713434</v>
      </c>
      <c r="T266" s="2">
        <f t="shared" si="18"/>
        <v>11061.857142857276</v>
      </c>
      <c r="U266" s="2">
        <f t="shared" si="19"/>
        <v>800000</v>
      </c>
      <c r="V266" s="2">
        <f t="shared" si="34"/>
        <v>91208753.19783856</v>
      </c>
      <c r="W266" s="2">
        <f t="shared" si="20"/>
        <v>788938.14285714924</v>
      </c>
      <c r="X266" s="2">
        <f t="shared" si="6"/>
        <v>11061.857142850757</v>
      </c>
      <c r="Y266" s="2">
        <f t="shared" si="43"/>
        <v>68951211.048259631</v>
      </c>
      <c r="Z266" s="2" t="str">
        <f t="shared" si="8"/>
        <v>MEEP</v>
      </c>
      <c r="AA266" s="2">
        <f>IF(Z266="HERE",Y266,AA265+Graph!$G$1*1000)</f>
        <v>80820137.064826399</v>
      </c>
      <c r="AB266" s="2">
        <f t="shared" si="21"/>
        <v>420000</v>
      </c>
      <c r="AC266" s="2">
        <f t="shared" si="44"/>
        <v>67538494.860503495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196</v>
      </c>
      <c r="C267" s="7"/>
      <c r="D267" s="2" t="e">
        <f t="shared" si="12"/>
        <v>#N/A</v>
      </c>
      <c r="E267" s="2" t="e">
        <f t="shared" si="22"/>
        <v>#N/A</v>
      </c>
      <c r="F267" s="2">
        <v>1238964.3683073223</v>
      </c>
      <c r="G267" s="2">
        <f t="shared" si="47"/>
        <v>788938.14285714284</v>
      </c>
      <c r="H267" s="2">
        <f t="shared" si="45"/>
        <v>158268495.3406958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2783271.9999999995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1264859.4597839117</v>
      </c>
      <c r="Q267" s="2">
        <f t="shared" si="48"/>
        <v>800000</v>
      </c>
      <c r="R267" s="2">
        <f t="shared" si="46"/>
        <v>160959964.24609822</v>
      </c>
      <c r="S267" s="2">
        <f t="shared" si="17"/>
        <v>788938.14285713434</v>
      </c>
      <c r="T267" s="2">
        <f t="shared" si="18"/>
        <v>11061.857142857276</v>
      </c>
      <c r="U267" s="2">
        <f t="shared" si="19"/>
        <v>800000</v>
      </c>
      <c r="V267" s="2">
        <f t="shared" si="34"/>
        <v>91997691.340695709</v>
      </c>
      <c r="W267" s="2">
        <f t="shared" si="20"/>
        <v>788938.14285714924</v>
      </c>
      <c r="X267" s="2">
        <f t="shared" si="6"/>
        <v>11061.857142850757</v>
      </c>
      <c r="Y267" s="2">
        <f t="shared" si="43"/>
        <v>68962272.905402482</v>
      </c>
      <c r="Z267" s="2" t="str">
        <f t="shared" si="8"/>
        <v>MEEP</v>
      </c>
      <c r="AA267" s="2">
        <f>IF(Z267="HERE",Y267,AA266+Graph!$G$1*1000)</f>
        <v>81240137.064826399</v>
      </c>
      <c r="AB267" s="2">
        <f t="shared" si="21"/>
        <v>420000</v>
      </c>
      <c r="AC267" s="2">
        <f t="shared" si="44"/>
        <v>67538494.860503495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197</v>
      </c>
      <c r="C268" s="7"/>
      <c r="D268" s="2" t="e">
        <f t="shared" si="12"/>
        <v>#N/A</v>
      </c>
      <c r="E268" s="2" t="e">
        <f t="shared" si="22"/>
        <v>#N/A</v>
      </c>
      <c r="F268" s="2">
        <v>1242978.6845138073</v>
      </c>
      <c r="G268" s="2">
        <f t="shared" si="47"/>
        <v>788938.14285714284</v>
      </c>
      <c r="H268" s="2">
        <f t="shared" si="45"/>
        <v>159057433.48355293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2794333.8571428568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1268976.2364946008</v>
      </c>
      <c r="Q268" s="2">
        <f t="shared" si="48"/>
        <v>800000</v>
      </c>
      <c r="R268" s="2">
        <f t="shared" si="46"/>
        <v>161759964.24609822</v>
      </c>
      <c r="S268" s="2">
        <f t="shared" si="17"/>
        <v>788938.14285713434</v>
      </c>
      <c r="T268" s="2">
        <f t="shared" si="18"/>
        <v>11061.857142857276</v>
      </c>
      <c r="U268" s="2">
        <f t="shared" si="19"/>
        <v>800000</v>
      </c>
      <c r="V268" s="2">
        <f t="shared" si="34"/>
        <v>92786629.483552858</v>
      </c>
      <c r="W268" s="2">
        <f t="shared" si="20"/>
        <v>788938.14285714924</v>
      </c>
      <c r="X268" s="2">
        <f t="shared" si="6"/>
        <v>11061.857142850757</v>
      </c>
      <c r="Y268" s="2">
        <f t="shared" si="43"/>
        <v>68973334.762545332</v>
      </c>
      <c r="Z268" s="2" t="str">
        <f t="shared" si="8"/>
        <v>MEEP</v>
      </c>
      <c r="AA268" s="2">
        <f>IF(Z268="HERE",Y268,AA267+Graph!$G$1*1000)</f>
        <v>81660137.064826399</v>
      </c>
      <c r="AB268" s="2">
        <f t="shared" si="21"/>
        <v>420000</v>
      </c>
      <c r="AC268" s="2">
        <f t="shared" si="44"/>
        <v>67538494.860503495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198</v>
      </c>
      <c r="C269" s="7"/>
      <c r="D269" s="2" t="e">
        <f t="shared" si="12"/>
        <v>#N/A</v>
      </c>
      <c r="E269" s="2" t="e">
        <f t="shared" si="22"/>
        <v>#N/A</v>
      </c>
      <c r="F269" s="2">
        <v>1246993.0007202923</v>
      </c>
      <c r="G269" s="2">
        <f t="shared" si="47"/>
        <v>788938.14285714284</v>
      </c>
      <c r="H269" s="2">
        <f t="shared" si="45"/>
        <v>159846371.62641007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2805395.7142857141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1273093.0132052898</v>
      </c>
      <c r="Q269" s="2">
        <f t="shared" si="48"/>
        <v>800000</v>
      </c>
      <c r="R269" s="2">
        <f t="shared" si="46"/>
        <v>162559964.24609822</v>
      </c>
      <c r="S269" s="2">
        <f t="shared" si="17"/>
        <v>788938.14285713434</v>
      </c>
      <c r="T269" s="2">
        <f t="shared" si="18"/>
        <v>11061.857142857276</v>
      </c>
      <c r="U269" s="2">
        <f t="shared" si="19"/>
        <v>800000</v>
      </c>
      <c r="V269" s="2">
        <f t="shared" si="34"/>
        <v>93575567.626410007</v>
      </c>
      <c r="W269" s="2">
        <f t="shared" si="20"/>
        <v>788938.14285714924</v>
      </c>
      <c r="X269" s="2">
        <f t="shared" si="6"/>
        <v>11061.857142850757</v>
      </c>
      <c r="Y269" s="2">
        <f t="shared" si="43"/>
        <v>68984396.619688183</v>
      </c>
      <c r="Z269" s="2" t="str">
        <f t="shared" si="8"/>
        <v>MEEP</v>
      </c>
      <c r="AA269" s="2">
        <f>IF(Z269="HERE",Y269,AA268+Graph!$G$1*1000)</f>
        <v>82080137.064826399</v>
      </c>
      <c r="AB269" s="2">
        <f t="shared" si="21"/>
        <v>420000</v>
      </c>
      <c r="AC269" s="2">
        <f t="shared" si="44"/>
        <v>67538494.860503495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199</v>
      </c>
      <c r="C270" s="7"/>
      <c r="D270" s="2" t="e">
        <f t="shared" si="12"/>
        <v>#N/A</v>
      </c>
      <c r="E270" s="2" t="e">
        <f t="shared" si="22"/>
        <v>#N/A</v>
      </c>
      <c r="F270" s="2">
        <v>1251007.3169267476</v>
      </c>
      <c r="G270" s="2">
        <f t="shared" si="47"/>
        <v>788938.14285714284</v>
      </c>
      <c r="H270" s="2">
        <f t="shared" si="45"/>
        <v>160635309.7692672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2816457.5714285714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1277209.7899159491</v>
      </c>
      <c r="Q270" s="2">
        <f t="shared" si="48"/>
        <v>800000</v>
      </c>
      <c r="R270" s="2">
        <f t="shared" si="46"/>
        <v>163359964.24609822</v>
      </c>
      <c r="S270" s="2">
        <f t="shared" si="17"/>
        <v>788938.14285713434</v>
      </c>
      <c r="T270" s="2">
        <f t="shared" si="18"/>
        <v>11061.857142857276</v>
      </c>
      <c r="U270" s="2">
        <f t="shared" si="19"/>
        <v>800000</v>
      </c>
      <c r="V270" s="2">
        <f t="shared" si="34"/>
        <v>94364505.769267157</v>
      </c>
      <c r="W270" s="2">
        <f t="shared" si="20"/>
        <v>788938.14285714924</v>
      </c>
      <c r="X270" s="2">
        <f t="shared" si="6"/>
        <v>11061.857142850757</v>
      </c>
      <c r="Y270" s="2">
        <f t="shared" si="43"/>
        <v>68995458.476831034</v>
      </c>
      <c r="Z270" s="2" t="str">
        <f t="shared" si="8"/>
        <v>MEEP</v>
      </c>
      <c r="AA270" s="2">
        <f>IF(Z270="HERE",Y270,AA269+Graph!$G$1*1000)</f>
        <v>82500137.064826399</v>
      </c>
      <c r="AB270" s="2">
        <f t="shared" si="21"/>
        <v>420000</v>
      </c>
      <c r="AC270" s="2">
        <f t="shared" si="44"/>
        <v>67538494.860503495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200</v>
      </c>
      <c r="C271" s="7"/>
      <c r="D271" s="2" t="e">
        <f t="shared" si="12"/>
        <v>#N/A</v>
      </c>
      <c r="E271" s="2" t="e">
        <f t="shared" si="22"/>
        <v>#N/A</v>
      </c>
      <c r="F271" s="2">
        <v>1255021.6331332326</v>
      </c>
      <c r="G271" s="2">
        <f t="shared" si="47"/>
        <v>788938.14285714284</v>
      </c>
      <c r="H271" s="2">
        <f t="shared" si="45"/>
        <v>161424247.91212434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2827519.4285714286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1281326.5666266382</v>
      </c>
      <c r="Q271" s="2">
        <f t="shared" si="48"/>
        <v>800000</v>
      </c>
      <c r="R271" s="2">
        <f t="shared" si="46"/>
        <v>164159964.24609822</v>
      </c>
      <c r="S271" s="2">
        <f t="shared" si="17"/>
        <v>788938.14285713434</v>
      </c>
      <c r="T271" s="2">
        <f t="shared" si="18"/>
        <v>11061.857142857276</v>
      </c>
      <c r="U271" s="2">
        <f t="shared" si="19"/>
        <v>800000</v>
      </c>
      <c r="V271" s="2">
        <f t="shared" si="34"/>
        <v>95153443.912124306</v>
      </c>
      <c r="W271" s="2">
        <f t="shared" si="20"/>
        <v>788938.14285714924</v>
      </c>
      <c r="X271" s="2">
        <f t="shared" si="6"/>
        <v>11061.857142850757</v>
      </c>
      <c r="Y271" s="2">
        <f t="shared" si="43"/>
        <v>69006520.333973885</v>
      </c>
      <c r="Z271" s="2" t="str">
        <f t="shared" si="8"/>
        <v>MEEP</v>
      </c>
      <c r="AA271" s="2">
        <f>IF(Z271="HERE",Y271,AA270+Graph!$G$1*1000)</f>
        <v>82920137.064826399</v>
      </c>
      <c r="AB271" s="2">
        <f t="shared" si="21"/>
        <v>420000</v>
      </c>
      <c r="AC271" s="2">
        <f t="shared" si="44"/>
        <v>67538494.860503495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201</v>
      </c>
      <c r="C272" s="7"/>
      <c r="D272" s="2" t="e">
        <f t="shared" si="12"/>
        <v>#N/A</v>
      </c>
      <c r="E272" s="2" t="e">
        <f t="shared" si="22"/>
        <v>#N/A</v>
      </c>
      <c r="F272" s="2">
        <v>1259035.9493397176</v>
      </c>
      <c r="G272" s="2">
        <f t="shared" si="47"/>
        <v>788938.14285714284</v>
      </c>
      <c r="H272" s="2">
        <f t="shared" si="45"/>
        <v>162213186.05498147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2838581.2857142859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1285443.3433373272</v>
      </c>
      <c r="Q272" s="2">
        <f t="shared" si="48"/>
        <v>800000</v>
      </c>
      <c r="R272" s="2">
        <f t="shared" si="46"/>
        <v>164959964.24609822</v>
      </c>
      <c r="S272" s="2">
        <f t="shared" si="17"/>
        <v>788938.14285713434</v>
      </c>
      <c r="T272" s="2">
        <f t="shared" si="18"/>
        <v>11061.857142857276</v>
      </c>
      <c r="U272" s="2">
        <f t="shared" si="19"/>
        <v>800000</v>
      </c>
      <c r="V272" s="2">
        <f t="shared" si="34"/>
        <v>95942382.054981455</v>
      </c>
      <c r="W272" s="2">
        <f t="shared" si="20"/>
        <v>788938.14285714924</v>
      </c>
      <c r="X272" s="2">
        <f t="shared" si="6"/>
        <v>11061.857142850757</v>
      </c>
      <c r="Y272" s="2">
        <f t="shared" si="43"/>
        <v>69017582.191116735</v>
      </c>
      <c r="Z272" s="2" t="str">
        <f t="shared" si="8"/>
        <v>MEEP</v>
      </c>
      <c r="AA272" s="2">
        <f>IF(Z272="HERE",Y272,AA271+Graph!$G$1*1000)</f>
        <v>83340137.064826399</v>
      </c>
      <c r="AB272" s="2">
        <f t="shared" si="21"/>
        <v>420000</v>
      </c>
      <c r="AC272" s="2">
        <f t="shared" si="44"/>
        <v>67538494.860503495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202</v>
      </c>
      <c r="C273" s="7"/>
      <c r="D273" s="2" t="e">
        <f t="shared" si="12"/>
        <v>#N/A</v>
      </c>
      <c r="E273" s="2" t="e">
        <f t="shared" si="22"/>
        <v>#N/A</v>
      </c>
      <c r="F273" s="2">
        <v>1263050.2655462027</v>
      </c>
      <c r="G273" s="2">
        <f t="shared" si="47"/>
        <v>788938.14285714284</v>
      </c>
      <c r="H273" s="2">
        <f t="shared" si="45"/>
        <v>163002124.1978386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2849643.1428571432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1289560.1200480163</v>
      </c>
      <c r="Q273" s="2">
        <f t="shared" si="48"/>
        <v>800000</v>
      </c>
      <c r="R273" s="2">
        <f t="shared" si="46"/>
        <v>165759964.24609822</v>
      </c>
      <c r="S273" s="2">
        <f t="shared" si="17"/>
        <v>788938.14285713434</v>
      </c>
      <c r="T273" s="2">
        <f t="shared" si="18"/>
        <v>11061.857142857276</v>
      </c>
      <c r="U273" s="2">
        <f t="shared" si="19"/>
        <v>800000</v>
      </c>
      <c r="V273" s="2">
        <f t="shared" si="34"/>
        <v>96731320.197838604</v>
      </c>
      <c r="W273" s="2">
        <f t="shared" si="20"/>
        <v>788938.14285714924</v>
      </c>
      <c r="X273" s="2">
        <f t="shared" si="6"/>
        <v>11061.857142850757</v>
      </c>
      <c r="Y273" s="2">
        <f t="shared" si="43"/>
        <v>69028644.048259586</v>
      </c>
      <c r="Z273" s="2" t="str">
        <f t="shared" si="8"/>
        <v>MEEP</v>
      </c>
      <c r="AA273" s="2">
        <f>IF(Z273="HERE",Y273,AA272+Graph!$G$1*1000)</f>
        <v>83760137.064826399</v>
      </c>
      <c r="AB273" s="2">
        <f t="shared" si="21"/>
        <v>420000</v>
      </c>
      <c r="AC273" s="2">
        <f t="shared" si="44"/>
        <v>67538494.860503495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203</v>
      </c>
      <c r="C274" s="7"/>
      <c r="D274" s="2" t="e">
        <f t="shared" si="12"/>
        <v>#N/A</v>
      </c>
      <c r="E274" s="2" t="e">
        <f t="shared" si="22"/>
        <v>#N/A</v>
      </c>
      <c r="F274" s="2">
        <v>1267064.5817526877</v>
      </c>
      <c r="G274" s="2">
        <f t="shared" si="47"/>
        <v>788938.14285714284</v>
      </c>
      <c r="H274" s="2">
        <f t="shared" si="45"/>
        <v>163791062.34069574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2860705.0000000005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1293676.8967587054</v>
      </c>
      <c r="Q274" s="2">
        <f t="shared" si="48"/>
        <v>800000</v>
      </c>
      <c r="R274" s="2">
        <f t="shared" si="46"/>
        <v>166559964.24609822</v>
      </c>
      <c r="S274" s="2">
        <f t="shared" si="17"/>
        <v>788938.14285713434</v>
      </c>
      <c r="T274" s="2">
        <f t="shared" si="18"/>
        <v>11061.857142857276</v>
      </c>
      <c r="U274" s="2">
        <f t="shared" si="19"/>
        <v>800000</v>
      </c>
      <c r="V274" s="2">
        <f t="shared" si="34"/>
        <v>97520258.340695754</v>
      </c>
      <c r="W274" s="2">
        <f t="shared" si="20"/>
        <v>788938.14285714924</v>
      </c>
      <c r="X274" s="2">
        <f t="shared" si="6"/>
        <v>11061.857142850757</v>
      </c>
      <c r="Y274" s="2">
        <f t="shared" si="43"/>
        <v>69039705.905402437</v>
      </c>
      <c r="Z274" s="2" t="str">
        <f t="shared" si="8"/>
        <v>MEEP</v>
      </c>
      <c r="AA274" s="2">
        <f>IF(Z274="HERE",Y274,AA273+Graph!$G$1*1000)</f>
        <v>84180137.064826399</v>
      </c>
      <c r="AB274" s="2">
        <f t="shared" si="21"/>
        <v>420000</v>
      </c>
      <c r="AC274" s="2">
        <f t="shared" si="44"/>
        <v>67538494.860503495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204</v>
      </c>
      <c r="C275" s="7"/>
      <c r="D275" s="2" t="e">
        <f t="shared" si="12"/>
        <v>#N/A</v>
      </c>
      <c r="E275" s="2" t="e">
        <f t="shared" si="22"/>
        <v>#N/A</v>
      </c>
      <c r="F275" s="2">
        <v>1271078.8979591727</v>
      </c>
      <c r="G275" s="2">
        <f t="shared" si="47"/>
        <v>788938.14285714284</v>
      </c>
      <c r="H275" s="2">
        <f t="shared" si="45"/>
        <v>164580000.48355287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2871766.8571428577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1297793.6734693944</v>
      </c>
      <c r="Q275" s="2">
        <f t="shared" si="48"/>
        <v>800000</v>
      </c>
      <c r="R275" s="2">
        <f t="shared" si="46"/>
        <v>167359964.24609822</v>
      </c>
      <c r="S275" s="2">
        <f t="shared" si="17"/>
        <v>788938.14285713434</v>
      </c>
      <c r="T275" s="2">
        <f t="shared" si="18"/>
        <v>11061.857142857276</v>
      </c>
      <c r="U275" s="2">
        <f t="shared" si="19"/>
        <v>800000</v>
      </c>
      <c r="V275" s="2">
        <f t="shared" si="34"/>
        <v>98309196.483552903</v>
      </c>
      <c r="W275" s="2">
        <f t="shared" si="20"/>
        <v>788938.14285714924</v>
      </c>
      <c r="X275" s="2">
        <f t="shared" si="6"/>
        <v>11061.857142850757</v>
      </c>
      <c r="Y275" s="2">
        <f t="shared" si="43"/>
        <v>69050767.762545288</v>
      </c>
      <c r="Z275" s="2" t="str">
        <f t="shared" si="8"/>
        <v>MEEP</v>
      </c>
      <c r="AA275" s="2">
        <f>IF(Z275="HERE",Y275,AA274+Graph!$G$1*1000)</f>
        <v>84600137.064826399</v>
      </c>
      <c r="AB275" s="2">
        <f t="shared" si="21"/>
        <v>420000</v>
      </c>
      <c r="AC275" s="2">
        <f t="shared" si="44"/>
        <v>67538494.860503495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205</v>
      </c>
      <c r="C276" s="7"/>
      <c r="D276" s="2" t="e">
        <f t="shared" si="12"/>
        <v>#N/A</v>
      </c>
      <c r="E276" s="2" t="e">
        <f t="shared" si="22"/>
        <v>#N/A</v>
      </c>
      <c r="F276" s="2">
        <v>1275093.2141656578</v>
      </c>
      <c r="G276" s="2">
        <f t="shared" si="47"/>
        <v>788938.14285714284</v>
      </c>
      <c r="H276" s="2">
        <f t="shared" si="45"/>
        <v>165368938.62641001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2882828.714285715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1301910.4501800835</v>
      </c>
      <c r="Q276" s="2">
        <f t="shared" si="48"/>
        <v>800000</v>
      </c>
      <c r="R276" s="2">
        <f t="shared" si="46"/>
        <v>168159964.24609822</v>
      </c>
      <c r="S276" s="2">
        <f t="shared" si="17"/>
        <v>788938.14285713434</v>
      </c>
      <c r="T276" s="2">
        <f t="shared" si="18"/>
        <v>11061.857142857276</v>
      </c>
      <c r="U276" s="2">
        <f t="shared" si="19"/>
        <v>800000</v>
      </c>
      <c r="V276" s="2">
        <f t="shared" si="34"/>
        <v>99098134.626410052</v>
      </c>
      <c r="W276" s="2">
        <f t="shared" si="20"/>
        <v>788938.14285714924</v>
      </c>
      <c r="X276" s="2">
        <f t="shared" si="6"/>
        <v>11061.857142850757</v>
      </c>
      <c r="Y276" s="2">
        <f t="shared" si="43"/>
        <v>69061829.619688138</v>
      </c>
      <c r="Z276" s="2" t="str">
        <f t="shared" si="8"/>
        <v>MEEP</v>
      </c>
      <c r="AA276" s="2">
        <f>IF(Z276="HERE",Y276,AA275+Graph!$G$1*1000)</f>
        <v>85020137.064826399</v>
      </c>
      <c r="AB276" s="2">
        <f t="shared" si="21"/>
        <v>420000</v>
      </c>
      <c r="AC276" s="2">
        <f t="shared" si="44"/>
        <v>67538494.860503495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206</v>
      </c>
      <c r="C277" s="7"/>
      <c r="D277" s="2" t="e">
        <f t="shared" si="12"/>
        <v>#N/A</v>
      </c>
      <c r="E277" s="2" t="e">
        <f t="shared" si="22"/>
        <v>#N/A</v>
      </c>
      <c r="F277" s="2">
        <v>1279107.5303721428</v>
      </c>
      <c r="G277" s="2">
        <f t="shared" si="47"/>
        <v>788938.14285714284</v>
      </c>
      <c r="H277" s="2">
        <f t="shared" si="45"/>
        <v>166157876.76926714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2893890.5714285723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1306027.2268907428</v>
      </c>
      <c r="Q277" s="2">
        <f t="shared" si="48"/>
        <v>800000</v>
      </c>
      <c r="R277" s="2">
        <f t="shared" si="46"/>
        <v>168959964.24609822</v>
      </c>
      <c r="S277" s="2">
        <f t="shared" si="17"/>
        <v>788938.14285713434</v>
      </c>
      <c r="T277" s="2">
        <f t="shared" si="18"/>
        <v>11061.857142857276</v>
      </c>
      <c r="U277" s="2">
        <f t="shared" si="19"/>
        <v>800000</v>
      </c>
      <c r="V277" s="2">
        <f t="shared" si="34"/>
        <v>99887072.769267201</v>
      </c>
      <c r="W277" s="2">
        <f t="shared" si="20"/>
        <v>788938.14285714924</v>
      </c>
      <c r="X277" s="2">
        <f t="shared" si="6"/>
        <v>11061.857142850757</v>
      </c>
      <c r="Y277" s="2">
        <f t="shared" si="43"/>
        <v>69072891.476830989</v>
      </c>
      <c r="Z277" s="2" t="str">
        <f t="shared" si="8"/>
        <v>MEEP</v>
      </c>
      <c r="AA277" s="2">
        <f>IF(Z277="HERE",Y277,AA276+Graph!$G$1*1000)</f>
        <v>85440137.064826399</v>
      </c>
      <c r="AB277" s="2">
        <f t="shared" si="21"/>
        <v>420000</v>
      </c>
      <c r="AC277" s="2">
        <f t="shared" si="44"/>
        <v>67538494.860503495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207</v>
      </c>
      <c r="C278" s="7"/>
      <c r="D278" s="2" t="e">
        <f t="shared" si="12"/>
        <v>#N/A</v>
      </c>
      <c r="E278" s="2" t="e">
        <f t="shared" si="22"/>
        <v>#N/A</v>
      </c>
      <c r="F278" s="2">
        <v>1283121.8465786278</v>
      </c>
      <c r="G278" s="2">
        <f t="shared" si="47"/>
        <v>788938.14285714284</v>
      </c>
      <c r="H278" s="2">
        <f t="shared" si="45"/>
        <v>166946814.91212428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2904952.4285714296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1310144.0036014318</v>
      </c>
      <c r="Q278" s="2">
        <f t="shared" si="48"/>
        <v>800000</v>
      </c>
      <c r="R278" s="2">
        <f t="shared" si="46"/>
        <v>169759964.24609822</v>
      </c>
      <c r="S278" s="2">
        <f t="shared" si="17"/>
        <v>788938.14285713434</v>
      </c>
      <c r="T278" s="2">
        <f t="shared" si="18"/>
        <v>11061.857142857276</v>
      </c>
      <c r="U278" s="2">
        <f t="shared" si="19"/>
        <v>800000</v>
      </c>
      <c r="V278" s="2">
        <f t="shared" si="34"/>
        <v>100676010.91212435</v>
      </c>
      <c r="W278" s="2">
        <f t="shared" si="20"/>
        <v>788938.14285714924</v>
      </c>
      <c r="X278" s="2">
        <f t="shared" si="6"/>
        <v>11061.857142850757</v>
      </c>
      <c r="Y278" s="2">
        <f t="shared" si="43"/>
        <v>69083953.33397384</v>
      </c>
      <c r="Z278" s="2" t="str">
        <f t="shared" si="8"/>
        <v>MEEP</v>
      </c>
      <c r="AA278" s="2">
        <f>IF(Z278="HERE",Y278,AA277+Graph!$G$1*1000)</f>
        <v>85860137.064826399</v>
      </c>
      <c r="AB278" s="2">
        <f t="shared" si="21"/>
        <v>420000</v>
      </c>
      <c r="AC278" s="2">
        <f t="shared" si="44"/>
        <v>67538494.860503495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208</v>
      </c>
      <c r="C279" s="7"/>
      <c r="D279" s="2" t="e">
        <f t="shared" si="12"/>
        <v>#N/A</v>
      </c>
      <c r="E279" s="2" t="e">
        <f t="shared" si="22"/>
        <v>#N/A</v>
      </c>
      <c r="F279" s="2">
        <v>1287136.1627851129</v>
      </c>
      <c r="G279" s="2">
        <f t="shared" si="47"/>
        <v>788938.14285714284</v>
      </c>
      <c r="H279" s="2">
        <f t="shared" si="45"/>
        <v>167735753.05498141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2916014.2857142868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1314260.7803121209</v>
      </c>
      <c r="Q279" s="2">
        <f t="shared" si="48"/>
        <v>800000</v>
      </c>
      <c r="R279" s="2">
        <f t="shared" si="46"/>
        <v>170559964.24609822</v>
      </c>
      <c r="S279" s="2">
        <f t="shared" si="17"/>
        <v>788938.14285713434</v>
      </c>
      <c r="T279" s="2">
        <f t="shared" si="18"/>
        <v>11061.857142857276</v>
      </c>
      <c r="U279" s="2">
        <f t="shared" si="19"/>
        <v>800000</v>
      </c>
      <c r="V279" s="2">
        <f t="shared" si="34"/>
        <v>101464949.0549815</v>
      </c>
      <c r="W279" s="2">
        <f t="shared" si="20"/>
        <v>788938.14285714924</v>
      </c>
      <c r="X279" s="2">
        <f t="shared" si="6"/>
        <v>11061.857142850757</v>
      </c>
      <c r="Y279" s="2">
        <f t="shared" si="43"/>
        <v>69095015.191116691</v>
      </c>
      <c r="Z279" s="2" t="str">
        <f t="shared" si="8"/>
        <v>MEEP</v>
      </c>
      <c r="AA279" s="2">
        <f>IF(Z279="HERE",Y279,AA278+Graph!$G$1*1000)</f>
        <v>86280137.064826399</v>
      </c>
      <c r="AB279" s="2">
        <f t="shared" si="21"/>
        <v>420000</v>
      </c>
      <c r="AC279" s="2">
        <f t="shared" si="44"/>
        <v>67538494.860503495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209</v>
      </c>
      <c r="C280" s="7"/>
      <c r="D280" s="2" t="e">
        <f t="shared" si="12"/>
        <v>#N/A</v>
      </c>
      <c r="E280" s="2" t="e">
        <f t="shared" si="22"/>
        <v>#N/A</v>
      </c>
      <c r="F280" s="2">
        <v>1291150.4789915979</v>
      </c>
      <c r="G280" s="2">
        <f t="shared" si="47"/>
        <v>788938.14285714284</v>
      </c>
      <c r="H280" s="2">
        <f t="shared" si="45"/>
        <v>168524691.19783854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2927076.1428571441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1318377.55702281</v>
      </c>
      <c r="Q280" s="2">
        <f t="shared" si="48"/>
        <v>800000</v>
      </c>
      <c r="R280" s="2">
        <f t="shared" si="46"/>
        <v>171359964.24609822</v>
      </c>
      <c r="S280" s="2">
        <f t="shared" si="17"/>
        <v>788938.14285713434</v>
      </c>
      <c r="T280" s="2">
        <f t="shared" si="18"/>
        <v>11061.857142857276</v>
      </c>
      <c r="U280" s="2">
        <f t="shared" si="19"/>
        <v>800000</v>
      </c>
      <c r="V280" s="2">
        <f t="shared" si="34"/>
        <v>102253887.19783865</v>
      </c>
      <c r="W280" s="2">
        <f t="shared" si="20"/>
        <v>788938.14285714924</v>
      </c>
      <c r="X280" s="2">
        <f t="shared" si="6"/>
        <v>11061.857142850757</v>
      </c>
      <c r="Y280" s="2">
        <f t="shared" si="43"/>
        <v>69106077.048259541</v>
      </c>
      <c r="Z280" s="2" t="str">
        <f t="shared" si="8"/>
        <v>MEEP</v>
      </c>
      <c r="AA280" s="2">
        <f>IF(Z280="HERE",Y280,AA279+Graph!$G$1*1000)</f>
        <v>86700137.064826399</v>
      </c>
      <c r="AB280" s="2">
        <f t="shared" si="21"/>
        <v>420000</v>
      </c>
      <c r="AC280" s="2">
        <f t="shared" si="44"/>
        <v>67538494.860503495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210</v>
      </c>
      <c r="C281" s="7"/>
      <c r="D281" s="2" t="e">
        <f t="shared" si="12"/>
        <v>#N/A</v>
      </c>
      <c r="E281" s="2" t="e">
        <f t="shared" si="22"/>
        <v>#N/A</v>
      </c>
      <c r="F281" s="2">
        <v>1295164.7951980829</v>
      </c>
      <c r="G281" s="2">
        <f t="shared" si="47"/>
        <v>788938.14285714284</v>
      </c>
      <c r="H281" s="2">
        <f t="shared" si="45"/>
        <v>169313629.34069568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2938138.0000000014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1322494.3337334991</v>
      </c>
      <c r="Q281" s="2">
        <f t="shared" si="48"/>
        <v>800000</v>
      </c>
      <c r="R281" s="2">
        <f t="shared" si="46"/>
        <v>172159964.24609822</v>
      </c>
      <c r="S281" s="2">
        <f t="shared" si="17"/>
        <v>788938.14285713434</v>
      </c>
      <c r="T281" s="2">
        <f t="shared" si="18"/>
        <v>11061.857142857276</v>
      </c>
      <c r="U281" s="2">
        <f t="shared" si="19"/>
        <v>800000</v>
      </c>
      <c r="V281" s="2">
        <f t="shared" si="34"/>
        <v>103042825.3406958</v>
      </c>
      <c r="W281" s="2">
        <f t="shared" si="20"/>
        <v>788938.14285714924</v>
      </c>
      <c r="X281" s="2">
        <f t="shared" si="6"/>
        <v>11061.857142850757</v>
      </c>
      <c r="Y281" s="2">
        <f t="shared" si="43"/>
        <v>69117138.905402392</v>
      </c>
      <c r="Z281" s="2" t="str">
        <f t="shared" si="8"/>
        <v>MEEP</v>
      </c>
      <c r="AA281" s="2">
        <f>IF(Z281="HERE",Y281,AA280+Graph!$G$1*1000)</f>
        <v>87120137.064826399</v>
      </c>
      <c r="AB281" s="2">
        <f t="shared" si="21"/>
        <v>420000</v>
      </c>
      <c r="AC281" s="2">
        <f t="shared" si="44"/>
        <v>67538494.860503495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211</v>
      </c>
      <c r="C282" s="7"/>
      <c r="D282" s="2" t="e">
        <f t="shared" si="12"/>
        <v>#N/A</v>
      </c>
      <c r="E282" s="2" t="e">
        <f t="shared" si="22"/>
        <v>#N/A</v>
      </c>
      <c r="F282" s="2">
        <v>1299179.111404568</v>
      </c>
      <c r="G282" s="2">
        <f t="shared" si="47"/>
        <v>788938.14285714284</v>
      </c>
      <c r="H282" s="2">
        <f t="shared" si="45"/>
        <v>170102567.48355281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2949199.8571428587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1326611.1104441881</v>
      </c>
      <c r="Q282" s="2">
        <f t="shared" si="48"/>
        <v>800000</v>
      </c>
      <c r="R282" s="2">
        <f t="shared" si="46"/>
        <v>172959964.24609822</v>
      </c>
      <c r="S282" s="2">
        <f t="shared" si="17"/>
        <v>788938.14285713434</v>
      </c>
      <c r="T282" s="2">
        <f t="shared" si="18"/>
        <v>11061.857142857276</v>
      </c>
      <c r="U282" s="2">
        <f t="shared" si="19"/>
        <v>800000</v>
      </c>
      <c r="V282" s="2">
        <f t="shared" si="34"/>
        <v>103831763.48355295</v>
      </c>
      <c r="W282" s="2">
        <f t="shared" si="20"/>
        <v>788938.14285714924</v>
      </c>
      <c r="X282" s="2">
        <f t="shared" si="6"/>
        <v>11061.857142850757</v>
      </c>
      <c r="Y282" s="2">
        <f t="shared" si="43"/>
        <v>69128200.762545243</v>
      </c>
      <c r="Z282" s="2" t="str">
        <f t="shared" si="8"/>
        <v>MEEP</v>
      </c>
      <c r="AA282" s="2">
        <f>IF(Z282="HERE",Y282,AA281+Graph!$G$1*1000)</f>
        <v>87540137.064826399</v>
      </c>
      <c r="AB282" s="2">
        <f t="shared" si="21"/>
        <v>420000</v>
      </c>
      <c r="AC282" s="2">
        <f t="shared" si="44"/>
        <v>67538494.860503495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212</v>
      </c>
      <c r="C283" s="7"/>
      <c r="D283" s="2" t="e">
        <f t="shared" si="12"/>
        <v>#N/A</v>
      </c>
      <c r="E283" s="2" t="e">
        <f t="shared" si="22"/>
        <v>#N/A</v>
      </c>
      <c r="F283" s="2">
        <v>1303193.4276110232</v>
      </c>
      <c r="G283" s="2">
        <f t="shared" si="47"/>
        <v>788938.14285714284</v>
      </c>
      <c r="H283" s="2">
        <f t="shared" si="45"/>
        <v>170891505.62640995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2960261.7142857159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1330727.8871548474</v>
      </c>
      <c r="Q283" s="2">
        <f t="shared" si="48"/>
        <v>800000</v>
      </c>
      <c r="R283" s="2">
        <f t="shared" si="46"/>
        <v>173759964.24609822</v>
      </c>
      <c r="S283" s="2">
        <f t="shared" si="17"/>
        <v>788938.14285713434</v>
      </c>
      <c r="T283" s="2">
        <f t="shared" si="18"/>
        <v>11061.857142857276</v>
      </c>
      <c r="U283" s="2">
        <f t="shared" si="19"/>
        <v>800000</v>
      </c>
      <c r="V283" s="2">
        <f t="shared" si="34"/>
        <v>104620701.6264101</v>
      </c>
      <c r="W283" s="2">
        <f t="shared" si="20"/>
        <v>788938.14285714924</v>
      </c>
      <c r="X283" s="2">
        <f t="shared" si="6"/>
        <v>11061.857142850757</v>
      </c>
      <c r="Y283" s="2">
        <f t="shared" si="43"/>
        <v>69139262.619688094</v>
      </c>
      <c r="Z283" s="2" t="str">
        <f t="shared" si="8"/>
        <v>MEEP</v>
      </c>
      <c r="AA283" s="2">
        <f>IF(Z283="HERE",Y283,AA282+Graph!$G$1*1000)</f>
        <v>87960137.064826399</v>
      </c>
      <c r="AB283" s="2">
        <f t="shared" si="21"/>
        <v>420000</v>
      </c>
      <c r="AC283" s="2">
        <f t="shared" si="44"/>
        <v>67538494.860503495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213</v>
      </c>
      <c r="C284" s="7"/>
      <c r="D284" s="2" t="e">
        <f t="shared" si="12"/>
        <v>#N/A</v>
      </c>
      <c r="E284" s="2" t="e">
        <f t="shared" si="22"/>
        <v>#N/A</v>
      </c>
      <c r="F284" s="2">
        <v>1307207.7438175082</v>
      </c>
      <c r="G284" s="2">
        <f t="shared" si="47"/>
        <v>788938.14285714284</v>
      </c>
      <c r="H284" s="2">
        <f t="shared" si="45"/>
        <v>171680443.76926708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2971323.5714285732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1334844.6638655365</v>
      </c>
      <c r="Q284" s="2">
        <f t="shared" si="48"/>
        <v>800000</v>
      </c>
      <c r="R284" s="2">
        <f t="shared" si="46"/>
        <v>174559964.24609822</v>
      </c>
      <c r="S284" s="2">
        <f t="shared" si="17"/>
        <v>788938.14285713434</v>
      </c>
      <c r="T284" s="2">
        <f t="shared" si="18"/>
        <v>11061.857142857276</v>
      </c>
      <c r="U284" s="2">
        <f t="shared" si="19"/>
        <v>800000</v>
      </c>
      <c r="V284" s="2">
        <f t="shared" si="34"/>
        <v>105409639.76926725</v>
      </c>
      <c r="W284" s="2">
        <f t="shared" si="20"/>
        <v>788938.14285714924</v>
      </c>
      <c r="X284" s="2">
        <f t="shared" si="6"/>
        <v>11061.857142850757</v>
      </c>
      <c r="Y284" s="2">
        <f t="shared" si="43"/>
        <v>69150324.476830944</v>
      </c>
      <c r="Z284" s="2" t="str">
        <f t="shared" si="8"/>
        <v>MEEP</v>
      </c>
      <c r="AA284" s="2">
        <f>IF(Z284="HERE",Y284,AA283+Graph!$G$1*1000)</f>
        <v>88380137.064826399</v>
      </c>
      <c r="AB284" s="2">
        <f t="shared" si="21"/>
        <v>420000</v>
      </c>
      <c r="AC284" s="2">
        <f t="shared" si="44"/>
        <v>67538494.860503495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214</v>
      </c>
      <c r="C285" s="7"/>
      <c r="D285" s="2" t="e">
        <f t="shared" si="12"/>
        <v>#N/A</v>
      </c>
      <c r="E285" s="2" t="e">
        <f t="shared" si="22"/>
        <v>#N/A</v>
      </c>
      <c r="F285" s="2">
        <v>1311222.0600239933</v>
      </c>
      <c r="G285" s="2">
        <f t="shared" si="47"/>
        <v>788938.14285714284</v>
      </c>
      <c r="H285" s="2">
        <f t="shared" si="45"/>
        <v>172469381.91212422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2982385.4285714305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1338961.4405762255</v>
      </c>
      <c r="Q285" s="2">
        <f t="shared" si="48"/>
        <v>800000</v>
      </c>
      <c r="R285" s="2">
        <f t="shared" si="46"/>
        <v>175359964.24609822</v>
      </c>
      <c r="S285" s="2">
        <f t="shared" si="17"/>
        <v>788938.14285713434</v>
      </c>
      <c r="T285" s="2">
        <f t="shared" si="18"/>
        <v>11061.857142857276</v>
      </c>
      <c r="U285" s="2">
        <f t="shared" si="19"/>
        <v>800000</v>
      </c>
      <c r="V285" s="2">
        <f t="shared" si="34"/>
        <v>106198577.9121244</v>
      </c>
      <c r="W285" s="2">
        <f t="shared" si="20"/>
        <v>788938.14285714924</v>
      </c>
      <c r="X285" s="2">
        <f t="shared" si="6"/>
        <v>11061.857142850757</v>
      </c>
      <c r="Y285" s="2">
        <f t="shared" si="43"/>
        <v>69161386.333973795</v>
      </c>
      <c r="Z285" s="2" t="str">
        <f t="shared" si="8"/>
        <v>MEEP</v>
      </c>
      <c r="AA285" s="2">
        <f>IF(Z285="HERE",Y285,AA284+Graph!$G$1*1000)</f>
        <v>88800137.064826399</v>
      </c>
      <c r="AB285" s="2">
        <f t="shared" si="21"/>
        <v>420000</v>
      </c>
      <c r="AC285" s="2">
        <f t="shared" si="44"/>
        <v>67538494.860503495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215</v>
      </c>
      <c r="C286" s="7"/>
      <c r="D286" s="2" t="e">
        <f t="shared" si="12"/>
        <v>#N/A</v>
      </c>
      <c r="E286" s="2" t="e">
        <f t="shared" si="22"/>
        <v>#N/A</v>
      </c>
      <c r="F286" s="2">
        <v>1315236.3762304783</v>
      </c>
      <c r="G286" s="2">
        <f t="shared" si="47"/>
        <v>788938.14285714284</v>
      </c>
      <c r="H286" s="2">
        <f t="shared" si="45"/>
        <v>173258320.05498135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2993447.2857142878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1343078.2172869146</v>
      </c>
      <c r="Q286" s="2">
        <f t="shared" si="48"/>
        <v>800000</v>
      </c>
      <c r="R286" s="2">
        <f t="shared" si="46"/>
        <v>176159964.24609822</v>
      </c>
      <c r="S286" s="2">
        <f t="shared" si="17"/>
        <v>788938.14285713434</v>
      </c>
      <c r="T286" s="2">
        <f t="shared" si="18"/>
        <v>11061.857142857276</v>
      </c>
      <c r="U286" s="2">
        <f t="shared" si="19"/>
        <v>800000</v>
      </c>
      <c r="V286" s="2">
        <f t="shared" si="34"/>
        <v>106987516.05498154</v>
      </c>
      <c r="W286" s="2">
        <f t="shared" si="20"/>
        <v>788938.14285714924</v>
      </c>
      <c r="X286" s="2">
        <f t="shared" ref="X286:X385" si="51">SUM(U286-W286)</f>
        <v>11061.857142850757</v>
      </c>
      <c r="Y286" s="2">
        <f t="shared" si="43"/>
        <v>69172448.191116646</v>
      </c>
      <c r="Z286" s="2" t="str">
        <f t="shared" ref="Z286:Z385" si="52">IF(V286&lt;Y286,"HERE","MEEP")</f>
        <v>MEEP</v>
      </c>
      <c r="AA286" s="2">
        <f>IF(Z286="HERE",Y286,AA285+Graph!$G$1*1000)</f>
        <v>89220137.064826399</v>
      </c>
      <c r="AB286" s="2">
        <f t="shared" si="21"/>
        <v>420000</v>
      </c>
      <c r="AC286" s="2">
        <f t="shared" si="44"/>
        <v>67538494.860503495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216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1319250.6924369633</v>
      </c>
      <c r="G287" s="2">
        <f t="shared" si="47"/>
        <v>788938.14285714284</v>
      </c>
      <c r="H287" s="2">
        <f t="shared" si="45"/>
        <v>174047258.19783849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3004509.1428571451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1347194.9939976037</v>
      </c>
      <c r="Q287" s="2">
        <f t="shared" si="48"/>
        <v>800000</v>
      </c>
      <c r="R287" s="2">
        <f t="shared" si="46"/>
        <v>176959964.24609822</v>
      </c>
      <c r="S287" s="2">
        <f t="shared" ref="S287:S385" si="58">SUM(H287-H286)</f>
        <v>788938.14285713434</v>
      </c>
      <c r="T287" s="2">
        <f t="shared" ref="T287:T385" si="59">SUM(L287-L286)</f>
        <v>11061.857142857276</v>
      </c>
      <c r="U287" s="2">
        <f t="shared" ref="U287:U385" si="60">SUM(R287-R286)</f>
        <v>800000</v>
      </c>
      <c r="V287" s="2">
        <f t="shared" si="34"/>
        <v>107776454.19783869</v>
      </c>
      <c r="W287" s="2">
        <f t="shared" ref="W287:W385" si="61">SUM(V287-V286)</f>
        <v>788938.14285714924</v>
      </c>
      <c r="X287" s="2">
        <f t="shared" si="51"/>
        <v>11061.857142850757</v>
      </c>
      <c r="Y287" s="2">
        <f t="shared" ref="Y287:Y350" si="62">IF(COUNT($C288)=0,IF(COUNT($C287)=1,C287,SUM(Y286+X287)),C287)</f>
        <v>69183510.048259497</v>
      </c>
      <c r="Z287" s="2" t="str">
        <f t="shared" si="52"/>
        <v>MEEP</v>
      </c>
      <c r="AA287" s="2">
        <f>IF(Z287="HERE",Y287,AA286+Graph!$G$1*1000)</f>
        <v>89640137.064826399</v>
      </c>
      <c r="AB287" s="2">
        <f t="shared" ref="AB287:AB385" si="63">SUM(AA287-AA286)</f>
        <v>420000</v>
      </c>
      <c r="AC287" s="2">
        <f t="shared" ref="AC287:AC350" si="64">IF(Z288="HERE",V287,AC286)</f>
        <v>67538494.860503495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217</v>
      </c>
      <c r="C288" s="7"/>
      <c r="D288" s="2" t="e">
        <f t="shared" si="55"/>
        <v>#N/A</v>
      </c>
      <c r="E288" s="2" t="e">
        <f t="shared" si="22"/>
        <v>#N/A</v>
      </c>
      <c r="F288" s="2">
        <v>1323265.0086434484</v>
      </c>
      <c r="G288" s="2">
        <f t="shared" si="47"/>
        <v>788938.14285714284</v>
      </c>
      <c r="H288" s="2">
        <f t="shared" ref="H288:H351" si="65">IF(COUNT($C289)=0,IF(COUNT($C288)=1,C288,SUM(H287+G288)),C288)</f>
        <v>174836196.34069562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3015571.0000000023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1351311.7707082927</v>
      </c>
      <c r="Q288" s="2">
        <f t="shared" si="48"/>
        <v>800000</v>
      </c>
      <c r="R288" s="2">
        <f t="shared" ref="R288:R351" si="66">IF(COUNT($C289)=0,IF(COUNT($C288)=1,M288,SUM(R287+Q288)),M288)</f>
        <v>177759964.24609822</v>
      </c>
      <c r="S288" s="2">
        <f t="shared" si="58"/>
        <v>788938.14285713434</v>
      </c>
      <c r="T288" s="2">
        <f t="shared" si="59"/>
        <v>11061.857142857276</v>
      </c>
      <c r="U288" s="2">
        <f t="shared" si="60"/>
        <v>800000</v>
      </c>
      <c r="V288" s="2">
        <f t="shared" si="34"/>
        <v>108565392.34069584</v>
      </c>
      <c r="W288" s="2">
        <f t="shared" si="61"/>
        <v>788938.14285714924</v>
      </c>
      <c r="X288" s="2">
        <f t="shared" si="51"/>
        <v>11061.857142850757</v>
      </c>
      <c r="Y288" s="2">
        <f t="shared" si="62"/>
        <v>69194571.905402347</v>
      </c>
      <c r="Z288" s="2" t="str">
        <f t="shared" si="52"/>
        <v>MEEP</v>
      </c>
      <c r="AA288" s="2">
        <f>IF(Z288="HERE",Y288,AA287+Graph!$G$1*1000)</f>
        <v>90060137.064826399</v>
      </c>
      <c r="AB288" s="2">
        <f t="shared" si="63"/>
        <v>420000</v>
      </c>
      <c r="AC288" s="2">
        <f t="shared" si="64"/>
        <v>67538494.860503495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218</v>
      </c>
      <c r="C289" s="7"/>
      <c r="D289" s="2" t="e">
        <f t="shared" si="55"/>
        <v>#N/A</v>
      </c>
      <c r="E289" s="2" t="e">
        <f t="shared" si="22"/>
        <v>#N/A</v>
      </c>
      <c r="F289" s="2">
        <v>1327279.3248499334</v>
      </c>
      <c r="G289" s="2">
        <f t="shared" si="47"/>
        <v>788938.14285714284</v>
      </c>
      <c r="H289" s="2">
        <f t="shared" si="65"/>
        <v>175625134.48355275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3026632.8571428596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1355428.547418952</v>
      </c>
      <c r="Q289" s="2">
        <f t="shared" si="48"/>
        <v>800000</v>
      </c>
      <c r="R289" s="2">
        <f t="shared" si="66"/>
        <v>178559964.24609822</v>
      </c>
      <c r="S289" s="2">
        <f t="shared" si="58"/>
        <v>788938.14285713434</v>
      </c>
      <c r="T289" s="2">
        <f t="shared" si="59"/>
        <v>11061.857142857276</v>
      </c>
      <c r="U289" s="2">
        <f t="shared" si="60"/>
        <v>800000</v>
      </c>
      <c r="V289" s="2">
        <f t="shared" si="34"/>
        <v>109354330.48355299</v>
      </c>
      <c r="W289" s="2">
        <f t="shared" si="61"/>
        <v>788938.14285714924</v>
      </c>
      <c r="X289" s="2">
        <f t="shared" si="51"/>
        <v>11061.857142850757</v>
      </c>
      <c r="Y289" s="2">
        <f t="shared" si="62"/>
        <v>69205633.762545198</v>
      </c>
      <c r="Z289" s="2" t="str">
        <f t="shared" si="52"/>
        <v>MEEP</v>
      </c>
      <c r="AA289" s="2">
        <f>IF(Z289="HERE",Y289,AA288+Graph!$G$1*1000)</f>
        <v>90480137.064826399</v>
      </c>
      <c r="AB289" s="2">
        <f t="shared" si="63"/>
        <v>420000</v>
      </c>
      <c r="AC289" s="2">
        <f t="shared" si="64"/>
        <v>67538494.860503495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219</v>
      </c>
      <c r="C290" s="7"/>
      <c r="D290" s="2" t="e">
        <f t="shared" si="55"/>
        <v>#N/A</v>
      </c>
      <c r="E290" s="2" t="e">
        <f t="shared" si="22"/>
        <v>#N/A</v>
      </c>
      <c r="F290" s="2">
        <v>1331293.6410564184</v>
      </c>
      <c r="G290" s="2">
        <f t="shared" si="47"/>
        <v>788938.14285714284</v>
      </c>
      <c r="H290" s="2">
        <f t="shared" si="65"/>
        <v>176414072.62640989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3037694.7142857169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1359545.3241296411</v>
      </c>
      <c r="Q290" s="2">
        <f t="shared" si="48"/>
        <v>800000</v>
      </c>
      <c r="R290" s="2">
        <f t="shared" si="66"/>
        <v>179359964.24609822</v>
      </c>
      <c r="S290" s="2">
        <f t="shared" si="58"/>
        <v>788938.14285713434</v>
      </c>
      <c r="T290" s="2">
        <f t="shared" si="59"/>
        <v>11061.857142857276</v>
      </c>
      <c r="U290" s="2">
        <f t="shared" si="60"/>
        <v>800000</v>
      </c>
      <c r="V290" s="2">
        <f t="shared" si="34"/>
        <v>110143268.62641014</v>
      </c>
      <c r="W290" s="2">
        <f t="shared" si="61"/>
        <v>788938.14285714924</v>
      </c>
      <c r="X290" s="2">
        <f t="shared" si="51"/>
        <v>11061.857142850757</v>
      </c>
      <c r="Y290" s="2">
        <f t="shared" si="62"/>
        <v>69216695.619688049</v>
      </c>
      <c r="Z290" s="2" t="str">
        <f t="shared" si="52"/>
        <v>MEEP</v>
      </c>
      <c r="AA290" s="2">
        <f>IF(Z290="HERE",Y290,AA289+Graph!$G$1*1000)</f>
        <v>90900137.064826399</v>
      </c>
      <c r="AB290" s="2">
        <f t="shared" si="63"/>
        <v>420000</v>
      </c>
      <c r="AC290" s="2">
        <f t="shared" si="64"/>
        <v>67538494.860503495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220</v>
      </c>
      <c r="C291" s="7"/>
      <c r="D291" s="2" t="e">
        <f t="shared" si="55"/>
        <v>#N/A</v>
      </c>
      <c r="E291" s="2" t="e">
        <f t="shared" si="22"/>
        <v>#N/A</v>
      </c>
      <c r="F291" s="2">
        <v>1335307.9572629035</v>
      </c>
      <c r="G291" s="2">
        <f t="shared" si="47"/>
        <v>788938.14285714284</v>
      </c>
      <c r="H291" s="2">
        <f t="shared" si="65"/>
        <v>177203010.76926702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3048756.5714285742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1363662.1008403301</v>
      </c>
      <c r="Q291" s="2">
        <f t="shared" si="48"/>
        <v>800000</v>
      </c>
      <c r="R291" s="2">
        <f t="shared" si="66"/>
        <v>180159964.24609822</v>
      </c>
      <c r="S291" s="2">
        <f t="shared" si="58"/>
        <v>788938.14285713434</v>
      </c>
      <c r="T291" s="2">
        <f t="shared" si="59"/>
        <v>11061.857142857276</v>
      </c>
      <c r="U291" s="2">
        <f t="shared" si="60"/>
        <v>800000</v>
      </c>
      <c r="V291" s="2">
        <f t="shared" si="34"/>
        <v>110932206.76926729</v>
      </c>
      <c r="W291" s="2">
        <f t="shared" si="61"/>
        <v>788938.14285714924</v>
      </c>
      <c r="X291" s="2">
        <f t="shared" si="51"/>
        <v>11061.857142850757</v>
      </c>
      <c r="Y291" s="2">
        <f t="shared" si="62"/>
        <v>69227757.4768309</v>
      </c>
      <c r="Z291" s="2" t="str">
        <f t="shared" si="52"/>
        <v>MEEP</v>
      </c>
      <c r="AA291" s="2">
        <f>IF(Z291="HERE",Y291,AA290+Graph!$G$1*1000)</f>
        <v>91320137.064826399</v>
      </c>
      <c r="AB291" s="2">
        <f t="shared" si="63"/>
        <v>420000</v>
      </c>
      <c r="AC291" s="2">
        <f t="shared" si="64"/>
        <v>67538494.860503495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221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1339322.2734693885</v>
      </c>
      <c r="G292" s="2">
        <f t="shared" si="47"/>
        <v>788938.14285714284</v>
      </c>
      <c r="H292" s="2">
        <f t="shared" si="65"/>
        <v>177991948.91212416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3059818.4285714314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1367778.8775510192</v>
      </c>
      <c r="Q292" s="2">
        <f t="shared" si="48"/>
        <v>800000</v>
      </c>
      <c r="R292" s="2">
        <f t="shared" si="66"/>
        <v>180959964.24609822</v>
      </c>
      <c r="S292" s="2">
        <f t="shared" si="58"/>
        <v>788938.14285713434</v>
      </c>
      <c r="T292" s="2">
        <f t="shared" si="59"/>
        <v>11061.857142857276</v>
      </c>
      <c r="U292" s="2">
        <f t="shared" si="60"/>
        <v>800000</v>
      </c>
      <c r="V292" s="2">
        <f t="shared" si="34"/>
        <v>111721144.91212444</v>
      </c>
      <c r="W292" s="2">
        <f t="shared" si="61"/>
        <v>788938.14285714924</v>
      </c>
      <c r="X292" s="2">
        <f t="shared" si="51"/>
        <v>11061.857142850757</v>
      </c>
      <c r="Y292" s="2">
        <f t="shared" si="62"/>
        <v>69238819.33397375</v>
      </c>
      <c r="Z292" s="2" t="str">
        <f t="shared" si="52"/>
        <v>MEEP</v>
      </c>
      <c r="AA292" s="2">
        <f>IF(Z292="HERE",Y292,AA291+Graph!$G$1*1000)</f>
        <v>91740137.064826399</v>
      </c>
      <c r="AB292" s="2">
        <f t="shared" si="63"/>
        <v>420000</v>
      </c>
      <c r="AC292" s="2">
        <f t="shared" si="64"/>
        <v>67538494.860503495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222</v>
      </c>
      <c r="C293" s="7"/>
      <c r="D293" s="2" t="e">
        <f t="shared" si="55"/>
        <v>#N/A</v>
      </c>
      <c r="E293" s="2" t="e">
        <f t="shared" si="67"/>
        <v>#N/A</v>
      </c>
      <c r="F293" s="2">
        <v>1343336.5896758735</v>
      </c>
      <c r="G293" s="2">
        <f t="shared" si="47"/>
        <v>788938.14285714284</v>
      </c>
      <c r="H293" s="2">
        <f t="shared" si="65"/>
        <v>178780887.05498129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3070880.2857142887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1371895.6542617083</v>
      </c>
      <c r="Q293" s="2">
        <f t="shared" si="48"/>
        <v>800000</v>
      </c>
      <c r="R293" s="2">
        <f t="shared" si="66"/>
        <v>181759964.24609822</v>
      </c>
      <c r="S293" s="2">
        <f t="shared" si="58"/>
        <v>788938.14285713434</v>
      </c>
      <c r="T293" s="2">
        <f t="shared" si="59"/>
        <v>11061.857142857276</v>
      </c>
      <c r="U293" s="2">
        <f t="shared" si="60"/>
        <v>800000</v>
      </c>
      <c r="V293" s="2">
        <f t="shared" si="34"/>
        <v>112510083.05498159</v>
      </c>
      <c r="W293" s="2">
        <f t="shared" si="61"/>
        <v>788938.14285714924</v>
      </c>
      <c r="X293" s="2">
        <f t="shared" si="51"/>
        <v>11061.857142850757</v>
      </c>
      <c r="Y293" s="2">
        <f t="shared" si="62"/>
        <v>69249881.191116601</v>
      </c>
      <c r="Z293" s="2" t="str">
        <f t="shared" si="52"/>
        <v>MEEP</v>
      </c>
      <c r="AA293" s="2">
        <f>IF(Z293="HERE",Y293,AA292+Graph!$G$1*1000)</f>
        <v>92160137.064826399</v>
      </c>
      <c r="AB293" s="2">
        <f t="shared" si="63"/>
        <v>420000</v>
      </c>
      <c r="AC293" s="2">
        <f t="shared" si="64"/>
        <v>67538494.860503495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223</v>
      </c>
      <c r="C294" s="7"/>
      <c r="D294" s="2" t="e">
        <f t="shared" si="55"/>
        <v>#N/A</v>
      </c>
      <c r="E294" s="2" t="e">
        <f t="shared" si="67"/>
        <v>#N/A</v>
      </c>
      <c r="F294" s="2">
        <v>1347350.9058823586</v>
      </c>
      <c r="G294" s="2">
        <f t="shared" ref="G294:G357" si="70">IF(F294&gt;800000,$AK$31*1000,F294)</f>
        <v>788938.14285714284</v>
      </c>
      <c r="H294" s="2">
        <f t="shared" si="65"/>
        <v>179569825.19783843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3081942.142857146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1376012.4309723973</v>
      </c>
      <c r="Q294" s="2">
        <f t="shared" ref="Q294:Q357" si="71">IF(P294&gt;800000,800000,P294)</f>
        <v>800000</v>
      </c>
      <c r="R294" s="2">
        <f t="shared" si="66"/>
        <v>182559964.24609822</v>
      </c>
      <c r="S294" s="2">
        <f t="shared" si="58"/>
        <v>788938.14285713434</v>
      </c>
      <c r="T294" s="2">
        <f t="shared" si="59"/>
        <v>11061.857142857276</v>
      </c>
      <c r="U294" s="2">
        <f t="shared" si="60"/>
        <v>800000</v>
      </c>
      <c r="V294" s="2">
        <f t="shared" si="34"/>
        <v>113299021.19783874</v>
      </c>
      <c r="W294" s="2">
        <f t="shared" si="61"/>
        <v>788938.14285714924</v>
      </c>
      <c r="X294" s="2">
        <f t="shared" si="51"/>
        <v>11061.857142850757</v>
      </c>
      <c r="Y294" s="2">
        <f t="shared" si="62"/>
        <v>69260943.048259452</v>
      </c>
      <c r="Z294" s="2" t="str">
        <f t="shared" si="52"/>
        <v>MEEP</v>
      </c>
      <c r="AA294" s="2">
        <f>IF(Z294="HERE",Y294,AA293+Graph!$G$1*1000)</f>
        <v>92580137.064826399</v>
      </c>
      <c r="AB294" s="2">
        <f t="shared" si="63"/>
        <v>420000</v>
      </c>
      <c r="AC294" s="2">
        <f t="shared" si="64"/>
        <v>67538494.860503495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224</v>
      </c>
      <c r="C295" s="7"/>
      <c r="D295" s="2" t="e">
        <f t="shared" si="55"/>
        <v>#N/A</v>
      </c>
      <c r="E295" s="2" t="e">
        <f t="shared" si="67"/>
        <v>#N/A</v>
      </c>
      <c r="F295" s="2">
        <v>1351365.2220888138</v>
      </c>
      <c r="G295" s="2">
        <f t="shared" si="70"/>
        <v>788938.14285714284</v>
      </c>
      <c r="H295" s="2">
        <f t="shared" si="65"/>
        <v>180358763.34069556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3093004.0000000033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1380129.2076830566</v>
      </c>
      <c r="Q295" s="2">
        <f t="shared" si="71"/>
        <v>800000</v>
      </c>
      <c r="R295" s="2">
        <f t="shared" si="66"/>
        <v>183359964.24609822</v>
      </c>
      <c r="S295" s="2">
        <f t="shared" si="58"/>
        <v>788938.14285713434</v>
      </c>
      <c r="T295" s="2">
        <f t="shared" si="59"/>
        <v>11061.857142857276</v>
      </c>
      <c r="U295" s="2">
        <f t="shared" si="60"/>
        <v>800000</v>
      </c>
      <c r="V295" s="2">
        <f t="shared" si="34"/>
        <v>114087959.34069589</v>
      </c>
      <c r="W295" s="2">
        <f t="shared" si="61"/>
        <v>788938.14285714924</v>
      </c>
      <c r="X295" s="2">
        <f t="shared" si="51"/>
        <v>11061.857142850757</v>
      </c>
      <c r="Y295" s="2">
        <f t="shared" si="62"/>
        <v>69272004.905402303</v>
      </c>
      <c r="Z295" s="2" t="str">
        <f t="shared" si="52"/>
        <v>MEEP</v>
      </c>
      <c r="AA295" s="2">
        <f>IF(Z295="HERE",Y295,AA294+Graph!$G$1*1000)</f>
        <v>93000137.064826399</v>
      </c>
      <c r="AB295" s="2">
        <f t="shared" si="63"/>
        <v>420000</v>
      </c>
      <c r="AC295" s="2">
        <f t="shared" si="64"/>
        <v>67538494.860503495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225</v>
      </c>
      <c r="C296" s="7"/>
      <c r="D296" s="2" t="e">
        <f t="shared" si="55"/>
        <v>#N/A</v>
      </c>
      <c r="E296" s="2" t="e">
        <f t="shared" si="67"/>
        <v>#N/A</v>
      </c>
      <c r="F296" s="2">
        <v>1355379.5382952988</v>
      </c>
      <c r="G296" s="2">
        <f t="shared" si="70"/>
        <v>788938.14285714284</v>
      </c>
      <c r="H296" s="2">
        <f t="shared" si="65"/>
        <v>181147701.48355269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3104065.8571428605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1384245.9843937457</v>
      </c>
      <c r="Q296" s="2">
        <f t="shared" si="71"/>
        <v>800000</v>
      </c>
      <c r="R296" s="2">
        <f t="shared" si="66"/>
        <v>184159964.24609822</v>
      </c>
      <c r="S296" s="2">
        <f t="shared" si="58"/>
        <v>788938.14285713434</v>
      </c>
      <c r="T296" s="2">
        <f t="shared" si="59"/>
        <v>11061.857142857276</v>
      </c>
      <c r="U296" s="2">
        <f t="shared" si="60"/>
        <v>800000</v>
      </c>
      <c r="V296" s="2">
        <f t="shared" si="34"/>
        <v>114876897.48355304</v>
      </c>
      <c r="W296" s="2">
        <f t="shared" si="61"/>
        <v>788938.14285714924</v>
      </c>
      <c r="X296" s="2">
        <f t="shared" si="51"/>
        <v>11061.857142850757</v>
      </c>
      <c r="Y296" s="2">
        <f t="shared" si="62"/>
        <v>69283066.762545153</v>
      </c>
      <c r="Z296" s="2" t="str">
        <f t="shared" si="52"/>
        <v>MEEP</v>
      </c>
      <c r="AA296" s="2">
        <f>IF(Z296="HERE",Y296,AA295+Graph!$G$1*1000)</f>
        <v>93420137.064826399</v>
      </c>
      <c r="AB296" s="2">
        <f t="shared" si="63"/>
        <v>420000</v>
      </c>
      <c r="AC296" s="2">
        <f t="shared" si="64"/>
        <v>67538494.860503495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226</v>
      </c>
      <c r="C297" s="7"/>
      <c r="D297" s="2" t="e">
        <f t="shared" si="55"/>
        <v>#N/A</v>
      </c>
      <c r="E297" s="2" t="e">
        <f t="shared" si="67"/>
        <v>#N/A</v>
      </c>
      <c r="F297" s="2">
        <v>1359393.8545017838</v>
      </c>
      <c r="G297" s="2">
        <f t="shared" si="70"/>
        <v>788938.14285714284</v>
      </c>
      <c r="H297" s="2">
        <f t="shared" si="65"/>
        <v>181936639.62640983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3115127.7142857178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1388362.7611044347</v>
      </c>
      <c r="Q297" s="2">
        <f t="shared" si="71"/>
        <v>800000</v>
      </c>
      <c r="R297" s="2">
        <f t="shared" si="66"/>
        <v>184959964.24609822</v>
      </c>
      <c r="S297" s="2">
        <f t="shared" si="58"/>
        <v>788938.14285713434</v>
      </c>
      <c r="T297" s="2">
        <f t="shared" si="59"/>
        <v>11061.857142857276</v>
      </c>
      <c r="U297" s="2">
        <f t="shared" si="60"/>
        <v>800000</v>
      </c>
      <c r="V297" s="2">
        <f t="shared" si="34"/>
        <v>115665835.62641019</v>
      </c>
      <c r="W297" s="2">
        <f t="shared" si="61"/>
        <v>788938.14285714924</v>
      </c>
      <c r="X297" s="2">
        <f t="shared" si="51"/>
        <v>11061.857142850757</v>
      </c>
      <c r="Y297" s="2">
        <f t="shared" si="62"/>
        <v>69294128.619688004</v>
      </c>
      <c r="Z297" s="2" t="str">
        <f t="shared" si="52"/>
        <v>MEEP</v>
      </c>
      <c r="AA297" s="2">
        <f>IF(Z297="HERE",Y297,AA296+Graph!$G$1*1000)</f>
        <v>93840137.064826399</v>
      </c>
      <c r="AB297" s="2">
        <f t="shared" si="63"/>
        <v>420000</v>
      </c>
      <c r="AC297" s="2">
        <f t="shared" si="64"/>
        <v>67538494.860503495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227</v>
      </c>
      <c r="C298" s="7"/>
      <c r="D298" s="2" t="e">
        <f t="shared" si="55"/>
        <v>#N/A</v>
      </c>
      <c r="E298" s="2" t="e">
        <f t="shared" si="67"/>
        <v>#N/A</v>
      </c>
      <c r="F298" s="2">
        <v>1363408.1707082689</v>
      </c>
      <c r="G298" s="2">
        <f t="shared" si="70"/>
        <v>788938.14285714284</v>
      </c>
      <c r="H298" s="2">
        <f t="shared" si="65"/>
        <v>182725577.76926696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3126189.5714285751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1392479.5378151238</v>
      </c>
      <c r="Q298" s="2">
        <f t="shared" si="71"/>
        <v>800000</v>
      </c>
      <c r="R298" s="2">
        <f t="shared" si="66"/>
        <v>185759964.24609822</v>
      </c>
      <c r="S298" s="2">
        <f t="shared" si="58"/>
        <v>788938.14285713434</v>
      </c>
      <c r="T298" s="2">
        <f t="shared" si="59"/>
        <v>11061.857142857276</v>
      </c>
      <c r="U298" s="2">
        <f t="shared" si="60"/>
        <v>800000</v>
      </c>
      <c r="V298" s="2">
        <f t="shared" si="34"/>
        <v>116454773.76926734</v>
      </c>
      <c r="W298" s="2">
        <f t="shared" si="61"/>
        <v>788938.14285714924</v>
      </c>
      <c r="X298" s="2">
        <f t="shared" si="51"/>
        <v>11061.857142850757</v>
      </c>
      <c r="Y298" s="2">
        <f t="shared" si="62"/>
        <v>69305190.476830855</v>
      </c>
      <c r="Z298" s="2" t="str">
        <f t="shared" si="52"/>
        <v>MEEP</v>
      </c>
      <c r="AA298" s="2">
        <f>IF(Z298="HERE",Y298,AA297+Graph!$G$1*1000)</f>
        <v>94260137.064826399</v>
      </c>
      <c r="AB298" s="2">
        <f t="shared" si="63"/>
        <v>420000</v>
      </c>
      <c r="AC298" s="2">
        <f t="shared" si="64"/>
        <v>67538494.860503495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228</v>
      </c>
      <c r="C299" s="7"/>
      <c r="D299" s="2" t="e">
        <f t="shared" si="55"/>
        <v>#N/A</v>
      </c>
      <c r="E299" s="2" t="e">
        <f t="shared" si="67"/>
        <v>#N/A</v>
      </c>
      <c r="F299" s="2">
        <v>1367422.4869147539</v>
      </c>
      <c r="G299" s="2">
        <f t="shared" si="70"/>
        <v>788938.14285714284</v>
      </c>
      <c r="H299" s="2">
        <f t="shared" si="65"/>
        <v>183514515.9121241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3137251.4285714324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1396596.3145258129</v>
      </c>
      <c r="Q299" s="2">
        <f t="shared" si="71"/>
        <v>800000</v>
      </c>
      <c r="R299" s="2">
        <f t="shared" si="66"/>
        <v>186559964.24609822</v>
      </c>
      <c r="S299" s="2">
        <f t="shared" si="58"/>
        <v>788938.14285713434</v>
      </c>
      <c r="T299" s="2">
        <f t="shared" si="59"/>
        <v>11061.857142857276</v>
      </c>
      <c r="U299" s="2">
        <f t="shared" si="60"/>
        <v>800000</v>
      </c>
      <c r="V299" s="2">
        <f t="shared" si="34"/>
        <v>117243711.91212448</v>
      </c>
      <c r="W299" s="2">
        <f t="shared" si="61"/>
        <v>788938.14285714924</v>
      </c>
      <c r="X299" s="2">
        <f t="shared" si="51"/>
        <v>11061.857142850757</v>
      </c>
      <c r="Y299" s="2">
        <f t="shared" si="62"/>
        <v>69316252.333973706</v>
      </c>
      <c r="Z299" s="2" t="str">
        <f t="shared" si="52"/>
        <v>MEEP</v>
      </c>
      <c r="AA299" s="2">
        <f>IF(Z299="HERE",Y299,AA298+Graph!$G$1*1000)</f>
        <v>94680137.064826399</v>
      </c>
      <c r="AB299" s="2">
        <f t="shared" si="63"/>
        <v>420000</v>
      </c>
      <c r="AC299" s="2">
        <f t="shared" si="64"/>
        <v>67538494.860503495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229</v>
      </c>
      <c r="C300" s="7"/>
      <c r="D300" s="2" t="e">
        <f t="shared" si="55"/>
        <v>#N/A</v>
      </c>
      <c r="E300" s="2" t="e">
        <f t="shared" si="67"/>
        <v>#N/A</v>
      </c>
      <c r="F300" s="2">
        <v>1371436.8031212389</v>
      </c>
      <c r="G300" s="2">
        <f t="shared" si="70"/>
        <v>788938.14285714284</v>
      </c>
      <c r="H300" s="2">
        <f t="shared" si="65"/>
        <v>184303454.05498123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3148313.2857142896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1400713.0912365019</v>
      </c>
      <c r="Q300" s="2">
        <f t="shared" si="71"/>
        <v>800000</v>
      </c>
      <c r="R300" s="2">
        <f t="shared" si="66"/>
        <v>187359964.24609822</v>
      </c>
      <c r="S300" s="2">
        <f t="shared" si="58"/>
        <v>788938.14285713434</v>
      </c>
      <c r="T300" s="2">
        <f t="shared" si="59"/>
        <v>11061.857142857276</v>
      </c>
      <c r="U300" s="2">
        <f t="shared" si="60"/>
        <v>800000</v>
      </c>
      <c r="V300" s="2">
        <f t="shared" si="34"/>
        <v>118032650.05498163</v>
      </c>
      <c r="W300" s="2">
        <f t="shared" si="61"/>
        <v>788938.14285714924</v>
      </c>
      <c r="X300" s="2">
        <f t="shared" si="51"/>
        <v>11061.857142850757</v>
      </c>
      <c r="Y300" s="2">
        <f t="shared" si="62"/>
        <v>69327314.191116557</v>
      </c>
      <c r="Z300" s="2" t="str">
        <f t="shared" si="52"/>
        <v>MEEP</v>
      </c>
      <c r="AA300" s="2">
        <f>IF(Z300="HERE",Y300,AA299+Graph!$G$1*1000)</f>
        <v>95100137.064826399</v>
      </c>
      <c r="AB300" s="2">
        <f t="shared" si="63"/>
        <v>420000</v>
      </c>
      <c r="AC300" s="2">
        <f t="shared" si="64"/>
        <v>67538494.860503495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230</v>
      </c>
      <c r="C301" s="7"/>
      <c r="D301" s="2" t="e">
        <f t="shared" si="55"/>
        <v>#N/A</v>
      </c>
      <c r="E301" s="2" t="e">
        <f t="shared" si="67"/>
        <v>#N/A</v>
      </c>
      <c r="F301" s="2">
        <v>1375451.119327724</v>
      </c>
      <c r="G301" s="2">
        <f t="shared" si="70"/>
        <v>788938.14285714284</v>
      </c>
      <c r="H301" s="2">
        <f t="shared" si="65"/>
        <v>185092392.19783837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3159375.1428571469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1404829.867947191</v>
      </c>
      <c r="Q301" s="2">
        <f t="shared" si="71"/>
        <v>800000</v>
      </c>
      <c r="R301" s="2">
        <f t="shared" si="66"/>
        <v>188159964.24609822</v>
      </c>
      <c r="S301" s="2">
        <f t="shared" si="58"/>
        <v>788938.14285713434</v>
      </c>
      <c r="T301" s="2">
        <f t="shared" si="59"/>
        <v>11061.857142857276</v>
      </c>
      <c r="U301" s="2">
        <f t="shared" si="60"/>
        <v>800000</v>
      </c>
      <c r="V301" s="2">
        <f t="shared" si="34"/>
        <v>118821588.19783878</v>
      </c>
      <c r="W301" s="2">
        <f t="shared" si="61"/>
        <v>788938.14285714924</v>
      </c>
      <c r="X301" s="2">
        <f t="shared" si="51"/>
        <v>11061.857142850757</v>
      </c>
      <c r="Y301" s="2">
        <f t="shared" si="62"/>
        <v>69338376.048259407</v>
      </c>
      <c r="Z301" s="2" t="str">
        <f t="shared" si="52"/>
        <v>MEEP</v>
      </c>
      <c r="AA301" s="2">
        <f>IF(Z301="HERE",Y301,AA300+Graph!$G$1*1000)</f>
        <v>95520137.064826399</v>
      </c>
      <c r="AB301" s="2">
        <f t="shared" si="63"/>
        <v>420000</v>
      </c>
      <c r="AC301" s="2">
        <f t="shared" si="64"/>
        <v>67538494.860503495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231</v>
      </c>
      <c r="C302" s="7"/>
      <c r="D302" s="2" t="e">
        <f t="shared" si="55"/>
        <v>#N/A</v>
      </c>
      <c r="E302" s="2" t="e">
        <f t="shared" si="67"/>
        <v>#N/A</v>
      </c>
      <c r="F302" s="2">
        <v>1379465.435534209</v>
      </c>
      <c r="G302" s="2">
        <f t="shared" si="70"/>
        <v>788938.14285714284</v>
      </c>
      <c r="H302" s="2">
        <f t="shared" si="65"/>
        <v>185881330.3406955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3170437.0000000042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1408946.6446578503</v>
      </c>
      <c r="Q302" s="2">
        <f t="shared" si="71"/>
        <v>800000</v>
      </c>
      <c r="R302" s="2">
        <f t="shared" si="66"/>
        <v>188959964.24609822</v>
      </c>
      <c r="S302" s="2">
        <f t="shared" si="58"/>
        <v>788938.14285713434</v>
      </c>
      <c r="T302" s="2">
        <f t="shared" si="59"/>
        <v>11061.857142857276</v>
      </c>
      <c r="U302" s="2">
        <f t="shared" si="60"/>
        <v>800000</v>
      </c>
      <c r="V302" s="2">
        <f t="shared" si="34"/>
        <v>119610526.34069593</v>
      </c>
      <c r="W302" s="2">
        <f t="shared" si="61"/>
        <v>788938.14285714924</v>
      </c>
      <c r="X302" s="2">
        <f t="shared" si="51"/>
        <v>11061.857142850757</v>
      </c>
      <c r="Y302" s="2">
        <f t="shared" si="62"/>
        <v>69349437.905402258</v>
      </c>
      <c r="Z302" s="2" t="str">
        <f t="shared" si="52"/>
        <v>MEEP</v>
      </c>
      <c r="AA302" s="2">
        <f>IF(Z302="HERE",Y302,AA301+Graph!$G$1*1000)</f>
        <v>95940137.064826399</v>
      </c>
      <c r="AB302" s="2">
        <f t="shared" si="63"/>
        <v>420000</v>
      </c>
      <c r="AC302" s="2">
        <f t="shared" si="64"/>
        <v>67538494.860503495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232</v>
      </c>
      <c r="C303" s="7"/>
      <c r="D303" s="2" t="e">
        <f t="shared" si="55"/>
        <v>#N/A</v>
      </c>
      <c r="E303" s="2" t="e">
        <f t="shared" si="67"/>
        <v>#N/A</v>
      </c>
      <c r="F303" s="2">
        <v>1383479.751740694</v>
      </c>
      <c r="G303" s="2">
        <f t="shared" si="70"/>
        <v>788938.14285714284</v>
      </c>
      <c r="H303" s="2">
        <f t="shared" si="65"/>
        <v>186670268.48355263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3181498.8571428615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1413063.4213685393</v>
      </c>
      <c r="Q303" s="2">
        <f t="shared" si="71"/>
        <v>800000</v>
      </c>
      <c r="R303" s="2">
        <f t="shared" si="66"/>
        <v>189759964.24609822</v>
      </c>
      <c r="S303" s="2">
        <f t="shared" si="58"/>
        <v>788938.14285713434</v>
      </c>
      <c r="T303" s="2">
        <f t="shared" si="59"/>
        <v>11061.857142857276</v>
      </c>
      <c r="U303" s="2">
        <f t="shared" si="60"/>
        <v>800000</v>
      </c>
      <c r="V303" s="2">
        <f t="shared" si="34"/>
        <v>120399464.48355308</v>
      </c>
      <c r="W303" s="2">
        <f t="shared" si="61"/>
        <v>788938.14285714924</v>
      </c>
      <c r="X303" s="2">
        <f t="shared" si="51"/>
        <v>11061.857142850757</v>
      </c>
      <c r="Y303" s="2">
        <f t="shared" si="62"/>
        <v>69360499.762545109</v>
      </c>
      <c r="Z303" s="2" t="str">
        <f t="shared" si="52"/>
        <v>MEEP</v>
      </c>
      <c r="AA303" s="2">
        <f>IF(Z303="HERE",Y303,AA302+Graph!$G$1*1000)</f>
        <v>96360137.064826399</v>
      </c>
      <c r="AB303" s="2">
        <f t="shared" si="63"/>
        <v>420000</v>
      </c>
      <c r="AC303" s="2">
        <f t="shared" si="64"/>
        <v>67538494.860503495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233</v>
      </c>
      <c r="C304" s="7"/>
      <c r="D304" s="2" t="e">
        <f t="shared" si="55"/>
        <v>#N/A</v>
      </c>
      <c r="E304" s="2" t="e">
        <f t="shared" si="67"/>
        <v>#N/A</v>
      </c>
      <c r="F304" s="2">
        <v>1387494.0679471791</v>
      </c>
      <c r="G304" s="2">
        <f t="shared" si="70"/>
        <v>788938.14285714284</v>
      </c>
      <c r="H304" s="2">
        <f t="shared" si="65"/>
        <v>187459206.62640977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3192560.7142857187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1417180.1980792284</v>
      </c>
      <c r="Q304" s="2">
        <f t="shared" si="71"/>
        <v>800000</v>
      </c>
      <c r="R304" s="2">
        <f t="shared" si="66"/>
        <v>190559964.24609822</v>
      </c>
      <c r="S304" s="2">
        <f t="shared" si="58"/>
        <v>788938.14285713434</v>
      </c>
      <c r="T304" s="2">
        <f t="shared" si="59"/>
        <v>11061.857142857276</v>
      </c>
      <c r="U304" s="2">
        <f t="shared" si="60"/>
        <v>800000</v>
      </c>
      <c r="V304" s="2">
        <f t="shared" si="34"/>
        <v>121188402.62641023</v>
      </c>
      <c r="W304" s="2">
        <f t="shared" si="61"/>
        <v>788938.14285714924</v>
      </c>
      <c r="X304" s="2">
        <f t="shared" si="51"/>
        <v>11061.857142850757</v>
      </c>
      <c r="Y304" s="2">
        <f t="shared" si="62"/>
        <v>69371561.61968796</v>
      </c>
      <c r="Z304" s="2" t="str">
        <f t="shared" si="52"/>
        <v>MEEP</v>
      </c>
      <c r="AA304" s="2">
        <f>IF(Z304="HERE",Y304,AA303+Graph!$G$1*1000)</f>
        <v>96780137.064826399</v>
      </c>
      <c r="AB304" s="2">
        <f t="shared" si="63"/>
        <v>420000</v>
      </c>
      <c r="AC304" s="2">
        <f t="shared" si="64"/>
        <v>67538494.860503495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234</v>
      </c>
      <c r="C305" s="7"/>
      <c r="D305" s="2" t="e">
        <f t="shared" si="55"/>
        <v>#N/A</v>
      </c>
      <c r="E305" s="2" t="e">
        <f t="shared" si="67"/>
        <v>#N/A</v>
      </c>
      <c r="F305" s="2">
        <v>1391508.3841536641</v>
      </c>
      <c r="G305" s="2">
        <f t="shared" si="70"/>
        <v>788938.14285714284</v>
      </c>
      <c r="H305" s="2">
        <f t="shared" si="65"/>
        <v>188248144.7692669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3203622.571428576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1421296.9747899175</v>
      </c>
      <c r="Q305" s="2">
        <f t="shared" si="71"/>
        <v>800000</v>
      </c>
      <c r="R305" s="2">
        <f t="shared" si="66"/>
        <v>191359964.24609822</v>
      </c>
      <c r="S305" s="2">
        <f t="shared" si="58"/>
        <v>788938.14285713434</v>
      </c>
      <c r="T305" s="2">
        <f t="shared" si="59"/>
        <v>11061.857142857276</v>
      </c>
      <c r="U305" s="2">
        <f t="shared" si="60"/>
        <v>800000</v>
      </c>
      <c r="V305" s="2">
        <f t="shared" si="34"/>
        <v>121977340.76926738</v>
      </c>
      <c r="W305" s="2">
        <f t="shared" si="61"/>
        <v>788938.14285714924</v>
      </c>
      <c r="X305" s="2">
        <f t="shared" si="51"/>
        <v>11061.857142850757</v>
      </c>
      <c r="Y305" s="2">
        <f t="shared" si="62"/>
        <v>69382623.47683081</v>
      </c>
      <c r="Z305" s="2" t="str">
        <f t="shared" si="52"/>
        <v>MEEP</v>
      </c>
      <c r="AA305" s="2">
        <f>IF(Z305="HERE",Y305,AA304+Graph!$G$1*1000)</f>
        <v>97200137.064826399</v>
      </c>
      <c r="AB305" s="2">
        <f t="shared" si="63"/>
        <v>420000</v>
      </c>
      <c r="AC305" s="2">
        <f t="shared" si="64"/>
        <v>67538494.860503495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235</v>
      </c>
      <c r="C306" s="7"/>
      <c r="D306" s="2" t="e">
        <f t="shared" si="55"/>
        <v>#N/A</v>
      </c>
      <c r="E306" s="2" t="e">
        <f t="shared" si="67"/>
        <v>#N/A</v>
      </c>
      <c r="F306" s="2">
        <v>1395522.7003601491</v>
      </c>
      <c r="G306" s="2">
        <f t="shared" si="70"/>
        <v>788938.14285714284</v>
      </c>
      <c r="H306" s="2">
        <f t="shared" si="65"/>
        <v>189037082.91212404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3214684.4285714333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1425413.7515006065</v>
      </c>
      <c r="Q306" s="2">
        <f t="shared" si="71"/>
        <v>800000</v>
      </c>
      <c r="R306" s="2">
        <f t="shared" si="66"/>
        <v>192159964.24609822</v>
      </c>
      <c r="S306" s="2">
        <f t="shared" si="58"/>
        <v>788938.14285713434</v>
      </c>
      <c r="T306" s="2">
        <f t="shared" si="59"/>
        <v>11061.857142857276</v>
      </c>
      <c r="U306" s="2">
        <f t="shared" si="60"/>
        <v>800000</v>
      </c>
      <c r="V306" s="2">
        <f t="shared" si="34"/>
        <v>122766278.91212453</v>
      </c>
      <c r="W306" s="2">
        <f t="shared" si="61"/>
        <v>788938.14285714924</v>
      </c>
      <c r="X306" s="2">
        <f t="shared" si="51"/>
        <v>11061.857142850757</v>
      </c>
      <c r="Y306" s="2">
        <f t="shared" si="62"/>
        <v>69393685.333973661</v>
      </c>
      <c r="Z306" s="2" t="str">
        <f t="shared" si="52"/>
        <v>MEEP</v>
      </c>
      <c r="AA306" s="2">
        <f>IF(Z306="HERE",Y306,AA305+Graph!$G$1*1000)</f>
        <v>97620137.064826399</v>
      </c>
      <c r="AB306" s="2">
        <f t="shared" si="63"/>
        <v>420000</v>
      </c>
      <c r="AC306" s="2">
        <f t="shared" si="64"/>
        <v>67538494.860503495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236</v>
      </c>
      <c r="C307" s="7"/>
      <c r="D307" s="2" t="e">
        <f t="shared" si="55"/>
        <v>#N/A</v>
      </c>
      <c r="E307" s="2" t="e">
        <f t="shared" si="67"/>
        <v>#N/A</v>
      </c>
      <c r="F307" s="2">
        <v>1399537.0165666044</v>
      </c>
      <c r="G307" s="2">
        <f t="shared" si="70"/>
        <v>788938.14285714284</v>
      </c>
      <c r="H307" s="2">
        <f t="shared" si="65"/>
        <v>189826021.05498117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3225746.2857142906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1429530.5282112956</v>
      </c>
      <c r="Q307" s="2">
        <f t="shared" si="71"/>
        <v>800000</v>
      </c>
      <c r="R307" s="2">
        <f t="shared" si="66"/>
        <v>192959964.24609822</v>
      </c>
      <c r="S307" s="2">
        <f t="shared" si="58"/>
        <v>788938.14285713434</v>
      </c>
      <c r="T307" s="2">
        <f t="shared" si="59"/>
        <v>11061.857142857276</v>
      </c>
      <c r="U307" s="2">
        <f t="shared" si="60"/>
        <v>800000</v>
      </c>
      <c r="V307" s="2">
        <f t="shared" si="34"/>
        <v>123555217.05498168</v>
      </c>
      <c r="W307" s="2">
        <f t="shared" si="61"/>
        <v>788938.14285714924</v>
      </c>
      <c r="X307" s="2">
        <f t="shared" si="51"/>
        <v>11061.857142850757</v>
      </c>
      <c r="Y307" s="2">
        <f t="shared" si="62"/>
        <v>69404747.191116512</v>
      </c>
      <c r="Z307" s="2" t="str">
        <f t="shared" si="52"/>
        <v>MEEP</v>
      </c>
      <c r="AA307" s="2">
        <f>IF(Z307="HERE",Y307,AA306+Graph!$G$1*1000)</f>
        <v>98040137.064826399</v>
      </c>
      <c r="AB307" s="2">
        <f t="shared" si="63"/>
        <v>420000</v>
      </c>
      <c r="AC307" s="2">
        <f t="shared" si="64"/>
        <v>67538494.860503495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237</v>
      </c>
      <c r="C308" s="7"/>
      <c r="D308" s="2" t="e">
        <f t="shared" si="55"/>
        <v>#N/A</v>
      </c>
      <c r="E308" s="2" t="e">
        <f t="shared" si="67"/>
        <v>#N/A</v>
      </c>
      <c r="F308" s="2">
        <v>1403551.3327730894</v>
      </c>
      <c r="G308" s="2">
        <f t="shared" si="70"/>
        <v>788938.14285714284</v>
      </c>
      <c r="H308" s="2">
        <f t="shared" si="65"/>
        <v>190614959.19783831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3236808.1428571478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1433647.3049219549</v>
      </c>
      <c r="Q308" s="2">
        <f t="shared" si="71"/>
        <v>800000</v>
      </c>
      <c r="R308" s="2">
        <f t="shared" si="66"/>
        <v>193759964.24609822</v>
      </c>
      <c r="S308" s="2">
        <f t="shared" si="58"/>
        <v>788938.14285713434</v>
      </c>
      <c r="T308" s="2">
        <f t="shared" si="59"/>
        <v>11061.857142857276</v>
      </c>
      <c r="U308" s="2">
        <f t="shared" si="60"/>
        <v>800000</v>
      </c>
      <c r="V308" s="2">
        <f t="shared" si="34"/>
        <v>124344155.19783883</v>
      </c>
      <c r="W308" s="2">
        <f t="shared" si="61"/>
        <v>788938.14285714924</v>
      </c>
      <c r="X308" s="2">
        <f t="shared" si="51"/>
        <v>11061.857142850757</v>
      </c>
      <c r="Y308" s="2">
        <f t="shared" si="62"/>
        <v>69415809.048259363</v>
      </c>
      <c r="Z308" s="2" t="str">
        <f t="shared" si="52"/>
        <v>MEEP</v>
      </c>
      <c r="AA308" s="2">
        <f>IF(Z308="HERE",Y308,AA307+Graph!$G$1*1000)</f>
        <v>98460137.064826399</v>
      </c>
      <c r="AB308" s="2">
        <f t="shared" si="63"/>
        <v>420000</v>
      </c>
      <c r="AC308" s="2">
        <f t="shared" si="64"/>
        <v>67538494.860503495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238</v>
      </c>
      <c r="C309" s="7"/>
      <c r="D309" s="2" t="e">
        <f t="shared" si="55"/>
        <v>#N/A</v>
      </c>
      <c r="E309" s="2" t="e">
        <f t="shared" si="67"/>
        <v>#N/A</v>
      </c>
      <c r="F309" s="2">
        <v>1407565.6489795744</v>
      </c>
      <c r="G309" s="2">
        <f t="shared" si="70"/>
        <v>788938.14285714284</v>
      </c>
      <c r="H309" s="2">
        <f t="shared" si="65"/>
        <v>191403897.34069544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3247870.0000000051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1437764.0816326439</v>
      </c>
      <c r="Q309" s="2">
        <f t="shared" si="71"/>
        <v>800000</v>
      </c>
      <c r="R309" s="2">
        <f t="shared" si="66"/>
        <v>194559964.24609822</v>
      </c>
      <c r="S309" s="2">
        <f t="shared" si="58"/>
        <v>788938.14285713434</v>
      </c>
      <c r="T309" s="2">
        <f t="shared" si="59"/>
        <v>11061.857142857276</v>
      </c>
      <c r="U309" s="2">
        <f t="shared" si="60"/>
        <v>800000</v>
      </c>
      <c r="V309" s="2">
        <f t="shared" si="34"/>
        <v>125133093.34069598</v>
      </c>
      <c r="W309" s="2">
        <f t="shared" si="61"/>
        <v>788938.14285714924</v>
      </c>
      <c r="X309" s="2">
        <f t="shared" si="51"/>
        <v>11061.857142850757</v>
      </c>
      <c r="Y309" s="2">
        <f t="shared" si="62"/>
        <v>69426870.905402213</v>
      </c>
      <c r="Z309" s="2" t="str">
        <f t="shared" si="52"/>
        <v>MEEP</v>
      </c>
      <c r="AA309" s="2">
        <f>IF(Z309="HERE",Y309,AA308+Graph!$G$1*1000)</f>
        <v>98880137.064826399</v>
      </c>
      <c r="AB309" s="2">
        <f t="shared" si="63"/>
        <v>420000</v>
      </c>
      <c r="AC309" s="2">
        <f t="shared" si="64"/>
        <v>67538494.860503495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239</v>
      </c>
      <c r="C310" s="7"/>
      <c r="D310" s="2" t="e">
        <f t="shared" si="55"/>
        <v>#N/A</v>
      </c>
      <c r="E310" s="2" t="e">
        <f t="shared" si="67"/>
        <v>#N/A</v>
      </c>
      <c r="F310" s="2">
        <v>1411579.9651860595</v>
      </c>
      <c r="G310" s="2">
        <f t="shared" si="70"/>
        <v>788938.14285714284</v>
      </c>
      <c r="H310" s="2">
        <f t="shared" si="65"/>
        <v>192192835.48355258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3258931.8571428624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1441880.858343333</v>
      </c>
      <c r="Q310" s="2">
        <f t="shared" si="71"/>
        <v>800000</v>
      </c>
      <c r="R310" s="2">
        <f t="shared" si="66"/>
        <v>195359964.24609822</v>
      </c>
      <c r="S310" s="2">
        <f t="shared" si="58"/>
        <v>788938.14285713434</v>
      </c>
      <c r="T310" s="2">
        <f t="shared" si="59"/>
        <v>11061.857142857276</v>
      </c>
      <c r="U310" s="2">
        <f t="shared" si="60"/>
        <v>800000</v>
      </c>
      <c r="V310" s="2">
        <f t="shared" si="34"/>
        <v>125922031.48355313</v>
      </c>
      <c r="W310" s="2">
        <f t="shared" si="61"/>
        <v>788938.14285714924</v>
      </c>
      <c r="X310" s="2">
        <f t="shared" si="51"/>
        <v>11061.857142850757</v>
      </c>
      <c r="Y310" s="2">
        <f t="shared" si="62"/>
        <v>69437932.762545064</v>
      </c>
      <c r="Z310" s="2" t="str">
        <f t="shared" si="52"/>
        <v>MEEP</v>
      </c>
      <c r="AA310" s="2">
        <f>IF(Z310="HERE",Y310,AA309+Graph!$G$1*1000)</f>
        <v>99300137.064826399</v>
      </c>
      <c r="AB310" s="2">
        <f t="shared" si="63"/>
        <v>420000</v>
      </c>
      <c r="AC310" s="2">
        <f t="shared" si="64"/>
        <v>67538494.860503495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240</v>
      </c>
      <c r="C311" s="7"/>
      <c r="D311" s="2" t="e">
        <f t="shared" si="55"/>
        <v>#N/A</v>
      </c>
      <c r="E311" s="2" t="e">
        <f t="shared" si="67"/>
        <v>#N/A</v>
      </c>
      <c r="F311" s="2">
        <v>1415594.2813925445</v>
      </c>
      <c r="G311" s="2">
        <f t="shared" si="70"/>
        <v>788938.14285714284</v>
      </c>
      <c r="H311" s="2">
        <f t="shared" si="65"/>
        <v>192981773.62640971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3269993.7142857197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1445997.6350540221</v>
      </c>
      <c r="Q311" s="2">
        <f t="shared" si="71"/>
        <v>800000</v>
      </c>
      <c r="R311" s="2">
        <f t="shared" si="66"/>
        <v>196159964.24609822</v>
      </c>
      <c r="S311" s="2">
        <f t="shared" si="58"/>
        <v>788938.14285713434</v>
      </c>
      <c r="T311" s="2">
        <f t="shared" si="59"/>
        <v>11061.857142857276</v>
      </c>
      <c r="U311" s="2">
        <f t="shared" si="60"/>
        <v>800000</v>
      </c>
      <c r="V311" s="2">
        <f t="shared" si="34"/>
        <v>126710969.62641028</v>
      </c>
      <c r="W311" s="2">
        <f t="shared" si="61"/>
        <v>788938.14285714924</v>
      </c>
      <c r="X311" s="2">
        <f t="shared" si="51"/>
        <v>11061.857142850757</v>
      </c>
      <c r="Y311" s="2">
        <f t="shared" si="62"/>
        <v>69448994.619687915</v>
      </c>
      <c r="Z311" s="2" t="str">
        <f t="shared" si="52"/>
        <v>MEEP</v>
      </c>
      <c r="AA311" s="2">
        <f>IF(Z311="HERE",Y311,AA310+Graph!$G$1*1000)</f>
        <v>99720137.064826399</v>
      </c>
      <c r="AB311" s="2">
        <f t="shared" si="63"/>
        <v>420000</v>
      </c>
      <c r="AC311" s="2">
        <f t="shared" si="64"/>
        <v>67538494.860503495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241</v>
      </c>
      <c r="C312" s="7"/>
      <c r="D312" s="2" t="e">
        <f t="shared" si="55"/>
        <v>#N/A</v>
      </c>
      <c r="E312" s="2" t="e">
        <f t="shared" si="67"/>
        <v>#N/A</v>
      </c>
      <c r="F312" s="2">
        <v>1419608.5975990295</v>
      </c>
      <c r="G312" s="2">
        <f t="shared" si="70"/>
        <v>788938.14285714284</v>
      </c>
      <c r="H312" s="2">
        <f t="shared" si="65"/>
        <v>193770711.76926684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3281055.5714285769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1450114.4117647111</v>
      </c>
      <c r="Q312" s="2">
        <f t="shared" si="71"/>
        <v>800000</v>
      </c>
      <c r="R312" s="2">
        <f t="shared" si="66"/>
        <v>196959964.24609822</v>
      </c>
      <c r="S312" s="2">
        <f t="shared" si="58"/>
        <v>788938.14285713434</v>
      </c>
      <c r="T312" s="2">
        <f t="shared" si="59"/>
        <v>11061.857142857276</v>
      </c>
      <c r="U312" s="2">
        <f t="shared" si="60"/>
        <v>800000</v>
      </c>
      <c r="V312" s="2">
        <f t="shared" si="34"/>
        <v>127499907.76926742</v>
      </c>
      <c r="W312" s="2">
        <f t="shared" si="61"/>
        <v>788938.14285714924</v>
      </c>
      <c r="X312" s="2">
        <f t="shared" si="51"/>
        <v>11061.857142850757</v>
      </c>
      <c r="Y312" s="2">
        <f t="shared" si="62"/>
        <v>69460056.476830766</v>
      </c>
      <c r="Z312" s="2" t="str">
        <f t="shared" si="52"/>
        <v>MEEP</v>
      </c>
      <c r="AA312" s="2">
        <f>IF(Z312="HERE",Y312,AA311+Graph!$G$1*1000)</f>
        <v>100140137.0648264</v>
      </c>
      <c r="AB312" s="2">
        <f t="shared" si="63"/>
        <v>420000</v>
      </c>
      <c r="AC312" s="2">
        <f t="shared" si="64"/>
        <v>67538494.860503495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242</v>
      </c>
      <c r="C313" s="7"/>
      <c r="D313" s="2" t="e">
        <f t="shared" si="55"/>
        <v>#N/A</v>
      </c>
      <c r="E313" s="2" t="e">
        <f t="shared" si="67"/>
        <v>#N/A</v>
      </c>
      <c r="F313" s="2">
        <v>1423622.9138055146</v>
      </c>
      <c r="G313" s="2">
        <f t="shared" si="70"/>
        <v>788938.14285714284</v>
      </c>
      <c r="H313" s="2">
        <f t="shared" si="65"/>
        <v>194559649.91212398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3292117.4285714342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1454231.1884754002</v>
      </c>
      <c r="Q313" s="2">
        <f t="shared" si="71"/>
        <v>800000</v>
      </c>
      <c r="R313" s="2">
        <f t="shared" si="66"/>
        <v>197759964.24609822</v>
      </c>
      <c r="S313" s="2">
        <f t="shared" si="58"/>
        <v>788938.14285713434</v>
      </c>
      <c r="T313" s="2">
        <f t="shared" si="59"/>
        <v>11061.857142857276</v>
      </c>
      <c r="U313" s="2">
        <f t="shared" si="60"/>
        <v>800000</v>
      </c>
      <c r="V313" s="2">
        <f t="shared" si="34"/>
        <v>128288845.91212457</v>
      </c>
      <c r="W313" s="2">
        <f t="shared" si="61"/>
        <v>788938.14285714924</v>
      </c>
      <c r="X313" s="2">
        <f t="shared" si="51"/>
        <v>11061.857142850757</v>
      </c>
      <c r="Y313" s="2">
        <f t="shared" si="62"/>
        <v>69471118.333973616</v>
      </c>
      <c r="Z313" s="2" t="str">
        <f t="shared" si="52"/>
        <v>MEEP</v>
      </c>
      <c r="AA313" s="2">
        <f>IF(Z313="HERE",Y313,AA312+Graph!$G$1*1000)</f>
        <v>100560137.0648264</v>
      </c>
      <c r="AB313" s="2">
        <f t="shared" si="63"/>
        <v>420000</v>
      </c>
      <c r="AC313" s="2">
        <f t="shared" si="64"/>
        <v>67538494.860503495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243</v>
      </c>
      <c r="C314" s="7"/>
      <c r="D314" s="2" t="e">
        <f t="shared" si="55"/>
        <v>#N/A</v>
      </c>
      <c r="E314" s="2" t="e">
        <f t="shared" si="67"/>
        <v>#N/A</v>
      </c>
      <c r="F314" s="2">
        <v>1427637.2300119996</v>
      </c>
      <c r="G314" s="2">
        <f t="shared" si="70"/>
        <v>788938.14285714284</v>
      </c>
      <c r="H314" s="2">
        <f t="shared" si="65"/>
        <v>195348588.05498111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3303179.2857142915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1458347.9651860595</v>
      </c>
      <c r="Q314" s="2">
        <f t="shared" si="71"/>
        <v>800000</v>
      </c>
      <c r="R314" s="2">
        <f t="shared" si="66"/>
        <v>198559964.24609822</v>
      </c>
      <c r="S314" s="2">
        <f t="shared" si="58"/>
        <v>788938.14285713434</v>
      </c>
      <c r="T314" s="2">
        <f t="shared" si="59"/>
        <v>11061.857142857276</v>
      </c>
      <c r="U314" s="2">
        <f t="shared" si="60"/>
        <v>800000</v>
      </c>
      <c r="V314" s="2">
        <f t="shared" si="34"/>
        <v>129077784.05498172</v>
      </c>
      <c r="W314" s="2">
        <f t="shared" si="61"/>
        <v>788938.14285714924</v>
      </c>
      <c r="X314" s="2">
        <f t="shared" si="51"/>
        <v>11061.857142850757</v>
      </c>
      <c r="Y314" s="2">
        <f t="shared" si="62"/>
        <v>69482180.191116467</v>
      </c>
      <c r="Z314" s="2" t="str">
        <f t="shared" si="52"/>
        <v>MEEP</v>
      </c>
      <c r="AA314" s="2">
        <f>IF(Z314="HERE",Y314,AA313+Graph!$G$1*1000)</f>
        <v>100980137.0648264</v>
      </c>
      <c r="AB314" s="2">
        <f t="shared" si="63"/>
        <v>420000</v>
      </c>
      <c r="AC314" s="2">
        <f t="shared" si="64"/>
        <v>67538494.860503495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244</v>
      </c>
      <c r="C315" s="7"/>
      <c r="D315" s="2" t="e">
        <f t="shared" si="55"/>
        <v>#N/A</v>
      </c>
      <c r="E315" s="2" t="e">
        <f t="shared" si="67"/>
        <v>#N/A</v>
      </c>
      <c r="F315" s="2">
        <v>1431651.5462184846</v>
      </c>
      <c r="G315" s="2">
        <f t="shared" si="70"/>
        <v>788938.14285714284</v>
      </c>
      <c r="H315" s="2">
        <f t="shared" si="65"/>
        <v>196137526.19783825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3314241.1428571488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1462464.7418967485</v>
      </c>
      <c r="Q315" s="2">
        <f t="shared" si="71"/>
        <v>800000</v>
      </c>
      <c r="R315" s="2">
        <f t="shared" si="66"/>
        <v>199359964.24609822</v>
      </c>
      <c r="S315" s="2">
        <f t="shared" si="58"/>
        <v>788938.14285713434</v>
      </c>
      <c r="T315" s="2">
        <f t="shared" si="59"/>
        <v>11061.857142857276</v>
      </c>
      <c r="U315" s="2">
        <f t="shared" si="60"/>
        <v>800000</v>
      </c>
      <c r="V315" s="2">
        <f t="shared" si="34"/>
        <v>129866722.19783887</v>
      </c>
      <c r="W315" s="2">
        <f t="shared" si="61"/>
        <v>788938.14285714924</v>
      </c>
      <c r="X315" s="2">
        <f t="shared" si="51"/>
        <v>11061.857142850757</v>
      </c>
      <c r="Y315" s="2">
        <f t="shared" si="62"/>
        <v>69493242.048259318</v>
      </c>
      <c r="Z315" s="2" t="str">
        <f t="shared" si="52"/>
        <v>MEEP</v>
      </c>
      <c r="AA315" s="2">
        <f>IF(Z315="HERE",Y315,AA314+Graph!$G$1*1000)</f>
        <v>101400137.0648264</v>
      </c>
      <c r="AB315" s="2">
        <f t="shared" si="63"/>
        <v>420000</v>
      </c>
      <c r="AC315" s="2">
        <f t="shared" si="64"/>
        <v>67538494.860503495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245</v>
      </c>
      <c r="C316" s="7"/>
      <c r="D316" s="2" t="e">
        <f t="shared" si="55"/>
        <v>#N/A</v>
      </c>
      <c r="E316" s="2" t="e">
        <f t="shared" si="67"/>
        <v>#N/A</v>
      </c>
      <c r="F316" s="2">
        <v>1435665.8624249697</v>
      </c>
      <c r="G316" s="2">
        <f t="shared" si="70"/>
        <v>788938.14285714284</v>
      </c>
      <c r="H316" s="2">
        <f t="shared" si="65"/>
        <v>196926464.34069538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3325303.0000000061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1466581.5186074376</v>
      </c>
      <c r="Q316" s="2">
        <f t="shared" si="71"/>
        <v>800000</v>
      </c>
      <c r="R316" s="2">
        <f t="shared" si="66"/>
        <v>200159964.24609822</v>
      </c>
      <c r="S316" s="2">
        <f t="shared" si="58"/>
        <v>788938.14285713434</v>
      </c>
      <c r="T316" s="2">
        <f t="shared" si="59"/>
        <v>11061.857142857276</v>
      </c>
      <c r="U316" s="2">
        <f t="shared" si="60"/>
        <v>800000</v>
      </c>
      <c r="V316" s="2">
        <f t="shared" si="34"/>
        <v>130655660.34069602</v>
      </c>
      <c r="W316" s="2">
        <f t="shared" si="61"/>
        <v>788938.14285714924</v>
      </c>
      <c r="X316" s="2">
        <f t="shared" si="51"/>
        <v>11061.857142850757</v>
      </c>
      <c r="Y316" s="2">
        <f t="shared" si="62"/>
        <v>69504303.905402169</v>
      </c>
      <c r="Z316" s="2" t="str">
        <f t="shared" si="52"/>
        <v>MEEP</v>
      </c>
      <c r="AA316" s="2">
        <f>IF(Z316="HERE",Y316,AA315+Graph!$G$1*1000)</f>
        <v>101820137.0648264</v>
      </c>
      <c r="AB316" s="2">
        <f t="shared" si="63"/>
        <v>420000</v>
      </c>
      <c r="AC316" s="2">
        <f t="shared" si="64"/>
        <v>67538494.860503495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246</v>
      </c>
      <c r="C317" s="7"/>
      <c r="D317" s="2" t="e">
        <f t="shared" si="55"/>
        <v>#N/A</v>
      </c>
      <c r="E317" s="2" t="e">
        <f t="shared" si="67"/>
        <v>#N/A</v>
      </c>
      <c r="F317" s="2">
        <v>1439680.1786314547</v>
      </c>
      <c r="G317" s="2">
        <f t="shared" si="70"/>
        <v>788938.14285714284</v>
      </c>
      <c r="H317" s="2">
        <f t="shared" si="65"/>
        <v>197715402.48355252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3336364.8571428633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1470698.2953181267</v>
      </c>
      <c r="Q317" s="2">
        <f t="shared" si="71"/>
        <v>800000</v>
      </c>
      <c r="R317" s="2">
        <f t="shared" si="66"/>
        <v>200959964.24609822</v>
      </c>
      <c r="S317" s="2">
        <f t="shared" si="58"/>
        <v>788938.14285713434</v>
      </c>
      <c r="T317" s="2">
        <f t="shared" si="59"/>
        <v>11061.857142857276</v>
      </c>
      <c r="U317" s="2">
        <f t="shared" si="60"/>
        <v>800000</v>
      </c>
      <c r="V317" s="2">
        <f t="shared" si="34"/>
        <v>131444598.48355317</v>
      </c>
      <c r="W317" s="2">
        <f t="shared" si="61"/>
        <v>788938.14285714924</v>
      </c>
      <c r="X317" s="2">
        <f t="shared" si="51"/>
        <v>11061.857142850757</v>
      </c>
      <c r="Y317" s="2">
        <f t="shared" si="62"/>
        <v>69515365.762545019</v>
      </c>
      <c r="Z317" s="2" t="str">
        <f t="shared" si="52"/>
        <v>MEEP</v>
      </c>
      <c r="AA317" s="2">
        <f>IF(Z317="HERE",Y317,AA316+Graph!$G$1*1000)</f>
        <v>102240137.0648264</v>
      </c>
      <c r="AB317" s="2">
        <f t="shared" si="63"/>
        <v>420000</v>
      </c>
      <c r="AC317" s="2">
        <f t="shared" si="64"/>
        <v>67538494.860503495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247</v>
      </c>
      <c r="C318" s="7"/>
      <c r="D318" s="2" t="e">
        <f t="shared" si="55"/>
        <v>#N/A</v>
      </c>
      <c r="E318" s="2" t="e">
        <f t="shared" si="67"/>
        <v>#N/A</v>
      </c>
      <c r="F318" s="2">
        <v>1443694.4948379397</v>
      </c>
      <c r="G318" s="2">
        <f t="shared" si="70"/>
        <v>788938.14285714284</v>
      </c>
      <c r="H318" s="2">
        <f t="shared" si="65"/>
        <v>198504340.62640965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3347426.7142857206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1474815.0720288157</v>
      </c>
      <c r="Q318" s="2">
        <f t="shared" si="71"/>
        <v>800000</v>
      </c>
      <c r="R318" s="2">
        <f t="shared" si="66"/>
        <v>201759964.24609822</v>
      </c>
      <c r="S318" s="2">
        <f t="shared" si="58"/>
        <v>788938.14285713434</v>
      </c>
      <c r="T318" s="2">
        <f t="shared" si="59"/>
        <v>11061.857142857276</v>
      </c>
      <c r="U318" s="2">
        <f t="shared" si="60"/>
        <v>800000</v>
      </c>
      <c r="V318" s="2">
        <f t="shared" si="34"/>
        <v>132233536.62641032</v>
      </c>
      <c r="W318" s="2">
        <f t="shared" si="61"/>
        <v>788938.14285714924</v>
      </c>
      <c r="X318" s="2">
        <f t="shared" si="51"/>
        <v>11061.857142850757</v>
      </c>
      <c r="Y318" s="2">
        <f t="shared" si="62"/>
        <v>69526427.61968787</v>
      </c>
      <c r="Z318" s="2" t="str">
        <f t="shared" si="52"/>
        <v>MEEP</v>
      </c>
      <c r="AA318" s="2">
        <f>IF(Z318="HERE",Y318,AA317+Graph!$G$1*1000)</f>
        <v>102660137.0648264</v>
      </c>
      <c r="AB318" s="2">
        <f t="shared" si="63"/>
        <v>420000</v>
      </c>
      <c r="AC318" s="2">
        <f t="shared" si="64"/>
        <v>67538494.860503495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248</v>
      </c>
      <c r="C319" s="7"/>
      <c r="D319" s="2" t="e">
        <f t="shared" si="55"/>
        <v>#N/A</v>
      </c>
      <c r="E319" s="2" t="e">
        <f t="shared" si="67"/>
        <v>#N/A</v>
      </c>
      <c r="F319" s="2">
        <v>1447708.811044395</v>
      </c>
      <c r="G319" s="2">
        <f t="shared" si="70"/>
        <v>788938.14285714284</v>
      </c>
      <c r="H319" s="2">
        <f t="shared" si="65"/>
        <v>199293278.76926678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3358488.5714285779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1478931.8487395048</v>
      </c>
      <c r="Q319" s="2">
        <f t="shared" si="71"/>
        <v>800000</v>
      </c>
      <c r="R319" s="2">
        <f t="shared" si="66"/>
        <v>202559964.24609822</v>
      </c>
      <c r="S319" s="2">
        <f t="shared" si="58"/>
        <v>788938.14285713434</v>
      </c>
      <c r="T319" s="2">
        <f t="shared" si="59"/>
        <v>11061.857142857276</v>
      </c>
      <c r="U319" s="2">
        <f t="shared" si="60"/>
        <v>800000</v>
      </c>
      <c r="V319" s="2">
        <f t="shared" si="34"/>
        <v>133022474.76926747</v>
      </c>
      <c r="W319" s="2">
        <f t="shared" si="61"/>
        <v>788938.14285714924</v>
      </c>
      <c r="X319" s="2">
        <f t="shared" si="51"/>
        <v>11061.857142850757</v>
      </c>
      <c r="Y319" s="2">
        <f t="shared" si="62"/>
        <v>69537489.476830721</v>
      </c>
      <c r="Z319" s="2" t="str">
        <f t="shared" si="52"/>
        <v>MEEP</v>
      </c>
      <c r="AA319" s="2">
        <f>IF(Z319="HERE",Y319,AA318+Graph!$G$1*1000)</f>
        <v>103080137.0648264</v>
      </c>
      <c r="AB319" s="2">
        <f t="shared" si="63"/>
        <v>420000</v>
      </c>
      <c r="AC319" s="2">
        <f t="shared" si="64"/>
        <v>67538494.860503495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249</v>
      </c>
      <c r="C320" s="7"/>
      <c r="D320" s="2" t="e">
        <f t="shared" si="55"/>
        <v>#N/A</v>
      </c>
      <c r="E320" s="2" t="e">
        <f t="shared" si="67"/>
        <v>#N/A</v>
      </c>
      <c r="F320" s="2">
        <v>1451723.12725088</v>
      </c>
      <c r="G320" s="2">
        <f t="shared" si="70"/>
        <v>788938.14285714284</v>
      </c>
      <c r="H320" s="2">
        <f t="shared" si="65"/>
        <v>200082216.91212392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3369550.4285714352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1483048.6254501641</v>
      </c>
      <c r="Q320" s="2">
        <f t="shared" si="71"/>
        <v>800000</v>
      </c>
      <c r="R320" s="2">
        <f t="shared" si="66"/>
        <v>203359964.24609822</v>
      </c>
      <c r="S320" s="2">
        <f t="shared" si="58"/>
        <v>788938.14285713434</v>
      </c>
      <c r="T320" s="2">
        <f t="shared" si="59"/>
        <v>11061.857142857276</v>
      </c>
      <c r="U320" s="2">
        <f t="shared" si="60"/>
        <v>800000</v>
      </c>
      <c r="V320" s="2">
        <f t="shared" si="34"/>
        <v>133811412.91212462</v>
      </c>
      <c r="W320" s="2">
        <f t="shared" si="61"/>
        <v>788938.14285714924</v>
      </c>
      <c r="X320" s="2">
        <f t="shared" si="51"/>
        <v>11061.857142850757</v>
      </c>
      <c r="Y320" s="2">
        <f t="shared" si="62"/>
        <v>69548551.333973572</v>
      </c>
      <c r="Z320" s="2" t="str">
        <f t="shared" si="52"/>
        <v>MEEP</v>
      </c>
      <c r="AA320" s="2">
        <f>IF(Z320="HERE",Y320,AA319+Graph!$G$1*1000)</f>
        <v>103500137.0648264</v>
      </c>
      <c r="AB320" s="2">
        <f t="shared" si="63"/>
        <v>420000</v>
      </c>
      <c r="AC320" s="2">
        <f t="shared" si="64"/>
        <v>67538494.860503495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250</v>
      </c>
      <c r="C321" s="7"/>
      <c r="D321" s="2" t="e">
        <f t="shared" si="55"/>
        <v>#N/A</v>
      </c>
      <c r="E321" s="2" t="e">
        <f t="shared" si="67"/>
        <v>#N/A</v>
      </c>
      <c r="F321" s="2">
        <v>1455737.443457365</v>
      </c>
      <c r="G321" s="2">
        <f t="shared" si="70"/>
        <v>788938.14285714284</v>
      </c>
      <c r="H321" s="2">
        <f t="shared" si="65"/>
        <v>200871155.05498105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3380612.2857142924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1487165.4021608531</v>
      </c>
      <c r="Q321" s="2">
        <f t="shared" si="71"/>
        <v>800000</v>
      </c>
      <c r="R321" s="2">
        <f t="shared" si="66"/>
        <v>204159964.24609822</v>
      </c>
      <c r="S321" s="2">
        <f t="shared" si="58"/>
        <v>788938.14285713434</v>
      </c>
      <c r="T321" s="2">
        <f t="shared" si="59"/>
        <v>11061.857142857276</v>
      </c>
      <c r="U321" s="2">
        <f t="shared" si="60"/>
        <v>800000</v>
      </c>
      <c r="V321" s="2">
        <f t="shared" si="34"/>
        <v>134600351.05498177</v>
      </c>
      <c r="W321" s="2">
        <f t="shared" si="61"/>
        <v>788938.14285714924</v>
      </c>
      <c r="X321" s="2">
        <f t="shared" si="51"/>
        <v>11061.857142850757</v>
      </c>
      <c r="Y321" s="2">
        <f t="shared" si="62"/>
        <v>69559613.191116422</v>
      </c>
      <c r="Z321" s="2" t="str">
        <f t="shared" si="52"/>
        <v>MEEP</v>
      </c>
      <c r="AA321" s="2">
        <f>IF(Z321="HERE",Y321,AA320+Graph!$G$1*1000)</f>
        <v>103920137.0648264</v>
      </c>
      <c r="AB321" s="2">
        <f t="shared" si="63"/>
        <v>420000</v>
      </c>
      <c r="AC321" s="2">
        <f t="shared" si="64"/>
        <v>67538494.860503495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251</v>
      </c>
      <c r="C322" s="7"/>
      <c r="D322" s="2" t="e">
        <f t="shared" si="55"/>
        <v>#N/A</v>
      </c>
      <c r="E322" s="2" t="e">
        <f t="shared" si="67"/>
        <v>#N/A</v>
      </c>
      <c r="F322" s="2">
        <v>1459751.7596638501</v>
      </c>
      <c r="G322" s="2">
        <f t="shared" si="70"/>
        <v>788938.14285714284</v>
      </c>
      <c r="H322" s="2">
        <f t="shared" si="65"/>
        <v>201660093.19783819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3391674.1428571497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1491282.1788715422</v>
      </c>
      <c r="Q322" s="2">
        <f t="shared" si="71"/>
        <v>800000</v>
      </c>
      <c r="R322" s="2">
        <f t="shared" si="66"/>
        <v>204959964.24609822</v>
      </c>
      <c r="S322" s="2">
        <f t="shared" si="58"/>
        <v>788938.14285713434</v>
      </c>
      <c r="T322" s="2">
        <f t="shared" si="59"/>
        <v>11061.857142857276</v>
      </c>
      <c r="U322" s="2">
        <f t="shared" si="60"/>
        <v>800000</v>
      </c>
      <c r="V322" s="2">
        <f t="shared" si="34"/>
        <v>135389289.1978389</v>
      </c>
      <c r="W322" s="2">
        <f t="shared" si="61"/>
        <v>788938.14285713434</v>
      </c>
      <c r="X322" s="2">
        <f t="shared" si="51"/>
        <v>11061.857142865658</v>
      </c>
      <c r="Y322" s="2">
        <f t="shared" si="62"/>
        <v>69570675.048259288</v>
      </c>
      <c r="Z322" s="2" t="str">
        <f t="shared" si="52"/>
        <v>MEEP</v>
      </c>
      <c r="AA322" s="2">
        <f>IF(Z322="HERE",Y322,AA321+Graph!$G$1*1000)</f>
        <v>104340137.0648264</v>
      </c>
      <c r="AB322" s="2">
        <f t="shared" si="63"/>
        <v>420000</v>
      </c>
      <c r="AC322" s="2">
        <f t="shared" si="64"/>
        <v>67538494.860503495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252</v>
      </c>
      <c r="C323" s="7"/>
      <c r="D323" s="2" t="e">
        <f t="shared" si="55"/>
        <v>#N/A</v>
      </c>
      <c r="E323" s="2" t="e">
        <f t="shared" si="67"/>
        <v>#N/A</v>
      </c>
      <c r="F323" s="2">
        <v>1463766.0758703351</v>
      </c>
      <c r="G323" s="2">
        <f t="shared" si="70"/>
        <v>788938.14285714284</v>
      </c>
      <c r="H323" s="2">
        <f t="shared" si="65"/>
        <v>202449031.34069532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3402736.000000007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1495398.9555822313</v>
      </c>
      <c r="Q323" s="2">
        <f t="shared" si="71"/>
        <v>800000</v>
      </c>
      <c r="R323" s="2">
        <f t="shared" si="66"/>
        <v>205759964.24609822</v>
      </c>
      <c r="S323" s="2">
        <f t="shared" si="58"/>
        <v>788938.14285713434</v>
      </c>
      <c r="T323" s="2">
        <f t="shared" si="59"/>
        <v>11061.857142857276</v>
      </c>
      <c r="U323" s="2">
        <f t="shared" si="60"/>
        <v>800000</v>
      </c>
      <c r="V323" s="2">
        <f t="shared" si="34"/>
        <v>136178227.34069604</v>
      </c>
      <c r="W323" s="2">
        <f t="shared" si="61"/>
        <v>788938.14285713434</v>
      </c>
      <c r="X323" s="2">
        <f t="shared" si="51"/>
        <v>11061.857142865658</v>
      </c>
      <c r="Y323" s="2">
        <f t="shared" si="62"/>
        <v>69581736.905402154</v>
      </c>
      <c r="Z323" s="2" t="str">
        <f t="shared" si="52"/>
        <v>MEEP</v>
      </c>
      <c r="AA323" s="2">
        <f>IF(Z323="HERE",Y323,AA322+Graph!$G$1*1000)</f>
        <v>104760137.0648264</v>
      </c>
      <c r="AB323" s="2">
        <f t="shared" si="63"/>
        <v>420000</v>
      </c>
      <c r="AC323" s="2">
        <f t="shared" si="64"/>
        <v>67538494.860503495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253</v>
      </c>
      <c r="C324" s="7"/>
      <c r="D324" s="2" t="e">
        <f t="shared" si="55"/>
        <v>#N/A</v>
      </c>
      <c r="E324" s="2" t="e">
        <f t="shared" si="67"/>
        <v>#N/A</v>
      </c>
      <c r="F324" s="2">
        <v>1467780.3920768201</v>
      </c>
      <c r="G324" s="2">
        <f t="shared" si="70"/>
        <v>788938.14285714284</v>
      </c>
      <c r="H324" s="2">
        <f t="shared" si="65"/>
        <v>203237969.48355246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3413797.8571428643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1499515.7322929204</v>
      </c>
      <c r="Q324" s="2">
        <f t="shared" si="71"/>
        <v>800000</v>
      </c>
      <c r="R324" s="2">
        <f t="shared" si="66"/>
        <v>206559964.24609822</v>
      </c>
      <c r="S324" s="2">
        <f t="shared" si="58"/>
        <v>788938.14285713434</v>
      </c>
      <c r="T324" s="2">
        <f t="shared" si="59"/>
        <v>11061.857142857276</v>
      </c>
      <c r="U324" s="2">
        <f t="shared" si="60"/>
        <v>800000</v>
      </c>
      <c r="V324" s="2">
        <f t="shared" si="34"/>
        <v>136967165.48355317</v>
      </c>
      <c r="W324" s="2">
        <f t="shared" si="61"/>
        <v>788938.14285713434</v>
      </c>
      <c r="X324" s="2">
        <f t="shared" si="51"/>
        <v>11061.857142865658</v>
      </c>
      <c r="Y324" s="2">
        <f t="shared" si="62"/>
        <v>69592798.762545019</v>
      </c>
      <c r="Z324" s="2" t="str">
        <f t="shared" si="52"/>
        <v>MEEP</v>
      </c>
      <c r="AA324" s="2">
        <f>IF(Z324="HERE",Y324,AA323+Graph!$G$1*1000)</f>
        <v>105180137.0648264</v>
      </c>
      <c r="AB324" s="2">
        <f t="shared" si="63"/>
        <v>420000</v>
      </c>
      <c r="AC324" s="2">
        <f t="shared" si="64"/>
        <v>67538494.860503495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254</v>
      </c>
      <c r="C325" s="7"/>
      <c r="D325" s="2" t="e">
        <f t="shared" si="55"/>
        <v>#N/A</v>
      </c>
      <c r="E325" s="2" t="e">
        <f t="shared" si="67"/>
        <v>#N/A</v>
      </c>
      <c r="F325" s="2">
        <v>1471794.7082833052</v>
      </c>
      <c r="G325" s="2">
        <f t="shared" si="70"/>
        <v>788938.14285714284</v>
      </c>
      <c r="H325" s="2">
        <f t="shared" si="65"/>
        <v>204026907.62640959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3424859.7142857215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1503632.5090036094</v>
      </c>
      <c r="Q325" s="2">
        <f t="shared" si="71"/>
        <v>800000</v>
      </c>
      <c r="R325" s="2">
        <f t="shared" si="66"/>
        <v>207359964.24609822</v>
      </c>
      <c r="S325" s="2">
        <f t="shared" si="58"/>
        <v>788938.14285713434</v>
      </c>
      <c r="T325" s="2">
        <f t="shared" si="59"/>
        <v>11061.857142857276</v>
      </c>
      <c r="U325" s="2">
        <f t="shared" si="60"/>
        <v>800000</v>
      </c>
      <c r="V325" s="2">
        <f t="shared" si="34"/>
        <v>137756103.62641031</v>
      </c>
      <c r="W325" s="2">
        <f t="shared" si="61"/>
        <v>788938.14285713434</v>
      </c>
      <c r="X325" s="2">
        <f t="shared" si="51"/>
        <v>11061.857142865658</v>
      </c>
      <c r="Y325" s="2">
        <f t="shared" si="62"/>
        <v>69603860.619687885</v>
      </c>
      <c r="Z325" s="2" t="str">
        <f t="shared" si="52"/>
        <v>MEEP</v>
      </c>
      <c r="AA325" s="2">
        <f>IF(Z325="HERE",Y325,AA324+Graph!$G$1*1000)</f>
        <v>105600137.0648264</v>
      </c>
      <c r="AB325" s="2">
        <f t="shared" si="63"/>
        <v>420000</v>
      </c>
      <c r="AC325" s="2">
        <f t="shared" si="64"/>
        <v>67538494.860503495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255</v>
      </c>
      <c r="C326" s="7"/>
      <c r="D326" s="2" t="e">
        <f t="shared" si="55"/>
        <v>#N/A</v>
      </c>
      <c r="E326" s="2" t="e">
        <f t="shared" si="67"/>
        <v>#N/A</v>
      </c>
      <c r="F326" s="2">
        <v>1475809.0244897902</v>
      </c>
      <c r="G326" s="2">
        <f t="shared" si="70"/>
        <v>788938.14285714284</v>
      </c>
      <c r="H326" s="2">
        <f t="shared" si="65"/>
        <v>204815845.76926672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3435921.5714285788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1507749.2857142687</v>
      </c>
      <c r="Q326" s="2">
        <f t="shared" si="71"/>
        <v>800000</v>
      </c>
      <c r="R326" s="2">
        <f t="shared" si="66"/>
        <v>208159964.24609822</v>
      </c>
      <c r="S326" s="2">
        <f t="shared" si="58"/>
        <v>788938.14285713434</v>
      </c>
      <c r="T326" s="2">
        <f t="shared" si="59"/>
        <v>11061.857142857276</v>
      </c>
      <c r="U326" s="2">
        <f t="shared" si="60"/>
        <v>800000</v>
      </c>
      <c r="V326" s="2">
        <f t="shared" si="34"/>
        <v>138545041.76926744</v>
      </c>
      <c r="W326" s="2">
        <f t="shared" si="61"/>
        <v>788938.14285713434</v>
      </c>
      <c r="X326" s="2">
        <f t="shared" si="51"/>
        <v>11061.857142865658</v>
      </c>
      <c r="Y326" s="2">
        <f t="shared" si="62"/>
        <v>69614922.476830751</v>
      </c>
      <c r="Z326" s="2" t="str">
        <f t="shared" si="52"/>
        <v>MEEP</v>
      </c>
      <c r="AA326" s="2">
        <f>IF(Z326="HERE",Y326,AA325+Graph!$G$1*1000)</f>
        <v>106020137.0648264</v>
      </c>
      <c r="AB326" s="2">
        <f t="shared" si="63"/>
        <v>420000</v>
      </c>
      <c r="AC326" s="2">
        <f t="shared" si="64"/>
        <v>67538494.860503495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256</v>
      </c>
      <c r="C327" s="7"/>
      <c r="D327" s="2" t="e">
        <f t="shared" si="55"/>
        <v>#N/A</v>
      </c>
      <c r="E327" s="2" t="e">
        <f t="shared" si="67"/>
        <v>#N/A</v>
      </c>
      <c r="F327" s="2">
        <v>1479823.3406962752</v>
      </c>
      <c r="G327" s="2">
        <f t="shared" si="70"/>
        <v>788938.14285714284</v>
      </c>
      <c r="H327" s="2">
        <f t="shared" si="65"/>
        <v>205604783.91212386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3446983.4285714361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1511866.0624249578</v>
      </c>
      <c r="Q327" s="2">
        <f t="shared" si="71"/>
        <v>800000</v>
      </c>
      <c r="R327" s="2">
        <f t="shared" si="66"/>
        <v>208959964.24609822</v>
      </c>
      <c r="S327" s="2">
        <f t="shared" si="58"/>
        <v>788938.14285713434</v>
      </c>
      <c r="T327" s="2">
        <f t="shared" si="59"/>
        <v>11061.857142857276</v>
      </c>
      <c r="U327" s="2">
        <f t="shared" si="60"/>
        <v>800000</v>
      </c>
      <c r="V327" s="2">
        <f t="shared" si="34"/>
        <v>139333979.91212457</v>
      </c>
      <c r="W327" s="2">
        <f t="shared" si="61"/>
        <v>788938.14285713434</v>
      </c>
      <c r="X327" s="2">
        <f t="shared" si="51"/>
        <v>11061.857142865658</v>
      </c>
      <c r="Y327" s="2">
        <f t="shared" si="62"/>
        <v>69625984.333973616</v>
      </c>
      <c r="Z327" s="2" t="str">
        <f t="shared" si="52"/>
        <v>MEEP</v>
      </c>
      <c r="AA327" s="2">
        <f>IF(Z327="HERE",Y327,AA326+Graph!$G$1*1000)</f>
        <v>106440137.0648264</v>
      </c>
      <c r="AB327" s="2">
        <f t="shared" si="63"/>
        <v>420000</v>
      </c>
      <c r="AC327" s="2">
        <f t="shared" si="64"/>
        <v>67538494.860503495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257</v>
      </c>
      <c r="C328" s="7"/>
      <c r="D328" s="2" t="e">
        <f t="shared" si="55"/>
        <v>#N/A</v>
      </c>
      <c r="E328" s="2" t="e">
        <f t="shared" si="67"/>
        <v>#N/A</v>
      </c>
      <c r="F328" s="2">
        <v>1483837.6569027603</v>
      </c>
      <c r="G328" s="2">
        <f t="shared" si="70"/>
        <v>788938.14285714284</v>
      </c>
      <c r="H328" s="2">
        <f t="shared" si="65"/>
        <v>206393722.05498099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3458045.2857142934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1515982.8391356468</v>
      </c>
      <c r="Q328" s="2">
        <f t="shared" si="71"/>
        <v>800000</v>
      </c>
      <c r="R328" s="2">
        <f t="shared" si="66"/>
        <v>209759964.24609822</v>
      </c>
      <c r="S328" s="2">
        <f t="shared" si="58"/>
        <v>788938.14285713434</v>
      </c>
      <c r="T328" s="2">
        <f t="shared" si="59"/>
        <v>11061.857142857276</v>
      </c>
      <c r="U328" s="2">
        <f t="shared" si="60"/>
        <v>800000</v>
      </c>
      <c r="V328" s="2">
        <f t="shared" si="34"/>
        <v>140122918.05498171</v>
      </c>
      <c r="W328" s="2">
        <f t="shared" si="61"/>
        <v>788938.14285713434</v>
      </c>
      <c r="X328" s="2">
        <f t="shared" si="51"/>
        <v>11061.857142865658</v>
      </c>
      <c r="Y328" s="2">
        <f t="shared" si="62"/>
        <v>69637046.191116482</v>
      </c>
      <c r="Z328" s="2" t="str">
        <f t="shared" si="52"/>
        <v>MEEP</v>
      </c>
      <c r="AA328" s="2">
        <f>IF(Z328="HERE",Y328,AA327+Graph!$G$1*1000)</f>
        <v>106860137.0648264</v>
      </c>
      <c r="AB328" s="2">
        <f t="shared" si="63"/>
        <v>420000</v>
      </c>
      <c r="AC328" s="2">
        <f t="shared" si="64"/>
        <v>67538494.860503495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258</v>
      </c>
      <c r="C329" s="7"/>
      <c r="D329" s="2" t="e">
        <f t="shared" si="55"/>
        <v>#N/A</v>
      </c>
      <c r="E329" s="2" t="e">
        <f t="shared" si="67"/>
        <v>#N/A</v>
      </c>
      <c r="F329" s="2">
        <v>1487851.9731092453</v>
      </c>
      <c r="G329" s="2">
        <f t="shared" si="70"/>
        <v>788938.14285714284</v>
      </c>
      <c r="H329" s="2">
        <f t="shared" si="65"/>
        <v>207182660.19783813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3469107.1428571506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1520099.6158463359</v>
      </c>
      <c r="Q329" s="2">
        <f t="shared" si="71"/>
        <v>800000</v>
      </c>
      <c r="R329" s="2">
        <f t="shared" si="66"/>
        <v>210559964.24609822</v>
      </c>
      <c r="S329" s="2">
        <f t="shared" si="58"/>
        <v>788938.14285713434</v>
      </c>
      <c r="T329" s="2">
        <f t="shared" si="59"/>
        <v>11061.857142857276</v>
      </c>
      <c r="U329" s="2">
        <f t="shared" si="60"/>
        <v>800000</v>
      </c>
      <c r="V329" s="2">
        <f t="shared" si="34"/>
        <v>140911856.19783884</v>
      </c>
      <c r="W329" s="2">
        <f t="shared" si="61"/>
        <v>788938.14285713434</v>
      </c>
      <c r="X329" s="2">
        <f t="shared" si="51"/>
        <v>11061.857142865658</v>
      </c>
      <c r="Y329" s="2">
        <f t="shared" si="62"/>
        <v>69648108.048259348</v>
      </c>
      <c r="Z329" s="2" t="str">
        <f t="shared" si="52"/>
        <v>MEEP</v>
      </c>
      <c r="AA329" s="2">
        <f>IF(Z329="HERE",Y329,AA328+Graph!$G$1*1000)</f>
        <v>107280137.0648264</v>
      </c>
      <c r="AB329" s="2">
        <f t="shared" si="63"/>
        <v>420000</v>
      </c>
      <c r="AC329" s="2">
        <f t="shared" si="64"/>
        <v>67538494.860503495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259</v>
      </c>
      <c r="C330" s="7"/>
      <c r="D330" s="2" t="e">
        <f t="shared" si="55"/>
        <v>#N/A</v>
      </c>
      <c r="E330" s="2" t="e">
        <f t="shared" si="67"/>
        <v>#N/A</v>
      </c>
      <c r="F330" s="2">
        <v>1491866.2893157303</v>
      </c>
      <c r="G330" s="2">
        <f t="shared" si="70"/>
        <v>788938.14285714284</v>
      </c>
      <c r="H330" s="2">
        <f t="shared" si="65"/>
        <v>207971598.34069526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3480169.0000000079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1524216.392557025</v>
      </c>
      <c r="Q330" s="2">
        <f t="shared" si="71"/>
        <v>800000</v>
      </c>
      <c r="R330" s="2">
        <f t="shared" si="66"/>
        <v>211359964.24609822</v>
      </c>
      <c r="S330" s="2">
        <f t="shared" si="58"/>
        <v>788938.14285713434</v>
      </c>
      <c r="T330" s="2">
        <f t="shared" si="59"/>
        <v>11061.857142857276</v>
      </c>
      <c r="U330" s="2">
        <f t="shared" si="60"/>
        <v>800000</v>
      </c>
      <c r="V330" s="2">
        <f t="shared" si="34"/>
        <v>141700794.34069598</v>
      </c>
      <c r="W330" s="2">
        <f t="shared" si="61"/>
        <v>788938.14285713434</v>
      </c>
      <c r="X330" s="2">
        <f t="shared" si="51"/>
        <v>11061.857142865658</v>
      </c>
      <c r="Y330" s="2">
        <f t="shared" si="62"/>
        <v>69659169.905402213</v>
      </c>
      <c r="Z330" s="2" t="str">
        <f t="shared" si="52"/>
        <v>MEEP</v>
      </c>
      <c r="AA330" s="2">
        <f>IF(Z330="HERE",Y330,AA329+Graph!$G$1*1000)</f>
        <v>107700137.0648264</v>
      </c>
      <c r="AB330" s="2">
        <f t="shared" si="63"/>
        <v>420000</v>
      </c>
      <c r="AC330" s="2">
        <f t="shared" si="64"/>
        <v>67538494.860503495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260</v>
      </c>
      <c r="C331" s="7"/>
      <c r="D331" s="2" t="e">
        <f t="shared" si="55"/>
        <v>#N/A</v>
      </c>
      <c r="E331" s="2" t="e">
        <f t="shared" si="67"/>
        <v>#N/A</v>
      </c>
      <c r="F331" s="2">
        <v>1495880.6055222154</v>
      </c>
      <c r="G331" s="2">
        <f t="shared" si="70"/>
        <v>788938.14285714284</v>
      </c>
      <c r="H331" s="2">
        <f t="shared" si="65"/>
        <v>208760536.4835524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3491230.8571428652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1528333.169267714</v>
      </c>
      <c r="Q331" s="2">
        <f t="shared" si="71"/>
        <v>800000</v>
      </c>
      <c r="R331" s="2">
        <f t="shared" si="66"/>
        <v>212159964.24609822</v>
      </c>
      <c r="S331" s="2">
        <f t="shared" si="58"/>
        <v>788938.14285713434</v>
      </c>
      <c r="T331" s="2">
        <f t="shared" si="59"/>
        <v>11061.857142857276</v>
      </c>
      <c r="U331" s="2">
        <f t="shared" si="60"/>
        <v>800000</v>
      </c>
      <c r="V331" s="2">
        <f t="shared" si="34"/>
        <v>142489732.48355311</v>
      </c>
      <c r="W331" s="2">
        <f t="shared" si="61"/>
        <v>788938.14285713434</v>
      </c>
      <c r="X331" s="2">
        <f t="shared" si="51"/>
        <v>11061.857142865658</v>
      </c>
      <c r="Y331" s="2">
        <f t="shared" si="62"/>
        <v>69670231.762545079</v>
      </c>
      <c r="Z331" s="2" t="str">
        <f t="shared" si="52"/>
        <v>MEEP</v>
      </c>
      <c r="AA331" s="2">
        <f>IF(Z331="HERE",Y331,AA330+Graph!$G$1*1000)</f>
        <v>108120137.0648264</v>
      </c>
      <c r="AB331" s="2">
        <f t="shared" si="63"/>
        <v>420000</v>
      </c>
      <c r="AC331" s="2">
        <f t="shared" si="64"/>
        <v>67538494.860503495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261</v>
      </c>
      <c r="C332" s="7"/>
      <c r="D332" s="2" t="e">
        <f t="shared" si="55"/>
        <v>#N/A</v>
      </c>
      <c r="E332" s="2" t="e">
        <f t="shared" si="67"/>
        <v>#N/A</v>
      </c>
      <c r="F332" s="2">
        <v>1499894.9217286706</v>
      </c>
      <c r="G332" s="2">
        <f t="shared" si="70"/>
        <v>788938.14285714284</v>
      </c>
      <c r="H332" s="2">
        <f t="shared" si="65"/>
        <v>209549474.62640953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3502292.7142857225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1532449.9459784031</v>
      </c>
      <c r="Q332" s="2">
        <f t="shared" si="71"/>
        <v>800000</v>
      </c>
      <c r="R332" s="2">
        <f t="shared" si="66"/>
        <v>212959964.24609822</v>
      </c>
      <c r="S332" s="2">
        <f t="shared" si="58"/>
        <v>788938.14285713434</v>
      </c>
      <c r="T332" s="2">
        <f t="shared" si="59"/>
        <v>11061.857142857276</v>
      </c>
      <c r="U332" s="2">
        <f t="shared" si="60"/>
        <v>800000</v>
      </c>
      <c r="V332" s="2">
        <f t="shared" si="34"/>
        <v>143278670.62641025</v>
      </c>
      <c r="W332" s="2">
        <f t="shared" si="61"/>
        <v>788938.14285713434</v>
      </c>
      <c r="X332" s="2">
        <f t="shared" si="51"/>
        <v>11061.857142865658</v>
      </c>
      <c r="Y332" s="2">
        <f t="shared" si="62"/>
        <v>69681293.619687945</v>
      </c>
      <c r="Z332" s="2" t="str">
        <f t="shared" si="52"/>
        <v>MEEP</v>
      </c>
      <c r="AA332" s="2">
        <f>IF(Z332="HERE",Y332,AA331+Graph!$G$1*1000)</f>
        <v>108540137.0648264</v>
      </c>
      <c r="AB332" s="2">
        <f t="shared" si="63"/>
        <v>420000</v>
      </c>
      <c r="AC332" s="2">
        <f t="shared" si="64"/>
        <v>67538494.860503495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262</v>
      </c>
      <c r="C333" s="7"/>
      <c r="D333" s="2" t="e">
        <f t="shared" si="55"/>
        <v>#N/A</v>
      </c>
      <c r="E333" s="2" t="e">
        <f t="shared" si="67"/>
        <v>#N/A</v>
      </c>
      <c r="F333" s="2">
        <v>1503909.2379351556</v>
      </c>
      <c r="G333" s="2">
        <f t="shared" si="70"/>
        <v>788938.14285714284</v>
      </c>
      <c r="H333" s="2">
        <f t="shared" si="65"/>
        <v>210338412.76926666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3513354.5714285797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1536566.7226890624</v>
      </c>
      <c r="Q333" s="2">
        <f t="shared" si="71"/>
        <v>800000</v>
      </c>
      <c r="R333" s="2">
        <f t="shared" si="66"/>
        <v>213759964.24609822</v>
      </c>
      <c r="S333" s="2">
        <f t="shared" si="58"/>
        <v>788938.14285713434</v>
      </c>
      <c r="T333" s="2">
        <f t="shared" si="59"/>
        <v>11061.857142857276</v>
      </c>
      <c r="U333" s="2">
        <f t="shared" si="60"/>
        <v>800000</v>
      </c>
      <c r="V333" s="2">
        <f t="shared" si="34"/>
        <v>144067608.76926738</v>
      </c>
      <c r="W333" s="2">
        <f t="shared" si="61"/>
        <v>788938.14285713434</v>
      </c>
      <c r="X333" s="2">
        <f t="shared" si="51"/>
        <v>11061.857142865658</v>
      </c>
      <c r="Y333" s="2">
        <f t="shared" si="62"/>
        <v>69692355.47683081</v>
      </c>
      <c r="Z333" s="2" t="str">
        <f t="shared" si="52"/>
        <v>MEEP</v>
      </c>
      <c r="AA333" s="2">
        <f>IF(Z333="HERE",Y333,AA332+Graph!$G$1*1000)</f>
        <v>108960137.0648264</v>
      </c>
      <c r="AB333" s="2">
        <f t="shared" si="63"/>
        <v>420000</v>
      </c>
      <c r="AC333" s="2">
        <f t="shared" si="64"/>
        <v>67538494.860503495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263</v>
      </c>
      <c r="C334" s="7"/>
      <c r="D334" s="2" t="e">
        <f t="shared" si="55"/>
        <v>#N/A</v>
      </c>
      <c r="E334" s="2" t="e">
        <f t="shared" si="67"/>
        <v>#N/A</v>
      </c>
      <c r="F334" s="2">
        <v>1507923.5541416407</v>
      </c>
      <c r="G334" s="2">
        <f t="shared" si="70"/>
        <v>788938.14285714284</v>
      </c>
      <c r="H334" s="2">
        <f t="shared" si="65"/>
        <v>211127350.9121238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3524416.428571437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1540683.4993997514</v>
      </c>
      <c r="Q334" s="2">
        <f t="shared" si="71"/>
        <v>800000</v>
      </c>
      <c r="R334" s="2">
        <f t="shared" si="66"/>
        <v>214559964.24609822</v>
      </c>
      <c r="S334" s="2">
        <f t="shared" si="58"/>
        <v>788938.14285713434</v>
      </c>
      <c r="T334" s="2">
        <f t="shared" si="59"/>
        <v>11061.857142857276</v>
      </c>
      <c r="U334" s="2">
        <f t="shared" si="60"/>
        <v>800000</v>
      </c>
      <c r="V334" s="2">
        <f t="shared" si="34"/>
        <v>144856546.91212451</v>
      </c>
      <c r="W334" s="2">
        <f t="shared" si="61"/>
        <v>788938.14285713434</v>
      </c>
      <c r="X334" s="2">
        <f t="shared" si="51"/>
        <v>11061.857142865658</v>
      </c>
      <c r="Y334" s="2">
        <f t="shared" si="62"/>
        <v>69703417.333973676</v>
      </c>
      <c r="Z334" s="2" t="str">
        <f t="shared" si="52"/>
        <v>MEEP</v>
      </c>
      <c r="AA334" s="2">
        <f>IF(Z334="HERE",Y334,AA333+Graph!$G$1*1000)</f>
        <v>109380137.0648264</v>
      </c>
      <c r="AB334" s="2">
        <f t="shared" si="63"/>
        <v>420000</v>
      </c>
      <c r="AC334" s="2">
        <f t="shared" si="64"/>
        <v>67538494.860503495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264</v>
      </c>
      <c r="C335" s="7"/>
      <c r="D335" s="2" t="e">
        <f t="shared" si="55"/>
        <v>#N/A</v>
      </c>
      <c r="E335" s="2" t="e">
        <f t="shared" si="67"/>
        <v>#N/A</v>
      </c>
      <c r="F335" s="2">
        <v>1511937.8703481257</v>
      </c>
      <c r="G335" s="2">
        <f t="shared" si="70"/>
        <v>788938.14285714284</v>
      </c>
      <c r="H335" s="2">
        <f t="shared" si="65"/>
        <v>211916289.05498093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3535478.2857142943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1544800.2761104405</v>
      </c>
      <c r="Q335" s="2">
        <f t="shared" si="71"/>
        <v>800000</v>
      </c>
      <c r="R335" s="2">
        <f t="shared" si="66"/>
        <v>215359964.24609822</v>
      </c>
      <c r="S335" s="2">
        <f t="shared" si="58"/>
        <v>788938.14285713434</v>
      </c>
      <c r="T335" s="2">
        <f t="shared" si="59"/>
        <v>11061.857142857276</v>
      </c>
      <c r="U335" s="2">
        <f t="shared" si="60"/>
        <v>800000</v>
      </c>
      <c r="V335" s="2">
        <f t="shared" si="34"/>
        <v>145645485.05498165</v>
      </c>
      <c r="W335" s="2">
        <f t="shared" si="61"/>
        <v>788938.14285713434</v>
      </c>
      <c r="X335" s="2">
        <f t="shared" si="51"/>
        <v>11061.857142865658</v>
      </c>
      <c r="Y335" s="2">
        <f t="shared" si="62"/>
        <v>69714479.191116542</v>
      </c>
      <c r="Z335" s="2" t="str">
        <f t="shared" si="52"/>
        <v>MEEP</v>
      </c>
      <c r="AA335" s="2">
        <f>IF(Z335="HERE",Y335,AA334+Graph!$G$1*1000)</f>
        <v>109800137.0648264</v>
      </c>
      <c r="AB335" s="2">
        <f t="shared" si="63"/>
        <v>420000</v>
      </c>
      <c r="AC335" s="2">
        <f t="shared" si="64"/>
        <v>67538494.860503495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265</v>
      </c>
      <c r="C336" s="7"/>
      <c r="D336" s="2" t="e">
        <f t="shared" si="55"/>
        <v>#N/A</v>
      </c>
      <c r="E336" s="2" t="e">
        <f t="shared" si="67"/>
        <v>#N/A</v>
      </c>
      <c r="F336" s="2">
        <v>1515952.1865546107</v>
      </c>
      <c r="G336" s="2">
        <f t="shared" si="70"/>
        <v>788938.14285714284</v>
      </c>
      <c r="H336" s="2">
        <f t="shared" si="65"/>
        <v>212705227.19783807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3546540.1428571516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1548917.0528211296</v>
      </c>
      <c r="Q336" s="2">
        <f t="shared" si="71"/>
        <v>800000</v>
      </c>
      <c r="R336" s="2">
        <f t="shared" si="66"/>
        <v>216159964.24609822</v>
      </c>
      <c r="S336" s="2">
        <f t="shared" si="58"/>
        <v>788938.14285713434</v>
      </c>
      <c r="T336" s="2">
        <f t="shared" si="59"/>
        <v>11061.857142857276</v>
      </c>
      <c r="U336" s="2">
        <f t="shared" si="60"/>
        <v>800000</v>
      </c>
      <c r="V336" s="2">
        <f t="shared" si="34"/>
        <v>146434423.19783878</v>
      </c>
      <c r="W336" s="2">
        <f t="shared" si="61"/>
        <v>788938.14285713434</v>
      </c>
      <c r="X336" s="2">
        <f t="shared" si="51"/>
        <v>11061.857142865658</v>
      </c>
      <c r="Y336" s="2">
        <f t="shared" si="62"/>
        <v>69725541.048259407</v>
      </c>
      <c r="Z336" s="2" t="str">
        <f t="shared" si="52"/>
        <v>MEEP</v>
      </c>
      <c r="AA336" s="2">
        <f>IF(Z336="HERE",Y336,AA335+Graph!$G$1*1000)</f>
        <v>110220137.0648264</v>
      </c>
      <c r="AB336" s="2">
        <f t="shared" si="63"/>
        <v>420000</v>
      </c>
      <c r="AC336" s="2">
        <f t="shared" si="64"/>
        <v>67538494.860503495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266</v>
      </c>
      <c r="C337" s="7"/>
      <c r="D337" s="2" t="e">
        <f t="shared" si="55"/>
        <v>#N/A</v>
      </c>
      <c r="E337" s="2" t="e">
        <f t="shared" si="67"/>
        <v>#N/A</v>
      </c>
      <c r="F337" s="2">
        <v>1519966.5027610958</v>
      </c>
      <c r="G337" s="2">
        <f t="shared" si="70"/>
        <v>788938.14285714284</v>
      </c>
      <c r="H337" s="2">
        <f t="shared" si="65"/>
        <v>213494165.3406952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3557602.0000000088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1553033.8295318186</v>
      </c>
      <c r="Q337" s="2">
        <f t="shared" si="71"/>
        <v>800000</v>
      </c>
      <c r="R337" s="2">
        <f t="shared" si="66"/>
        <v>216959964.24609822</v>
      </c>
      <c r="S337" s="2">
        <f t="shared" si="58"/>
        <v>788938.14285713434</v>
      </c>
      <c r="T337" s="2">
        <f t="shared" si="59"/>
        <v>11061.857142857276</v>
      </c>
      <c r="U337" s="2">
        <f t="shared" si="60"/>
        <v>800000</v>
      </c>
      <c r="V337" s="2">
        <f t="shared" si="34"/>
        <v>147223361.34069592</v>
      </c>
      <c r="W337" s="2">
        <f t="shared" si="61"/>
        <v>788938.14285713434</v>
      </c>
      <c r="X337" s="2">
        <f t="shared" si="51"/>
        <v>11061.857142865658</v>
      </c>
      <c r="Y337" s="2">
        <f t="shared" si="62"/>
        <v>69736602.905402273</v>
      </c>
      <c r="Z337" s="2" t="str">
        <f t="shared" si="52"/>
        <v>MEEP</v>
      </c>
      <c r="AA337" s="2">
        <f>IF(Z337="HERE",Y337,AA336+Graph!$G$1*1000)</f>
        <v>110640137.0648264</v>
      </c>
      <c r="AB337" s="2">
        <f t="shared" si="63"/>
        <v>420000</v>
      </c>
      <c r="AC337" s="2">
        <f t="shared" si="64"/>
        <v>67538494.860503495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267</v>
      </c>
      <c r="C338" s="7"/>
      <c r="D338" s="2" t="e">
        <f t="shared" si="55"/>
        <v>#N/A</v>
      </c>
      <c r="E338" s="2" t="e">
        <f t="shared" si="67"/>
        <v>#N/A</v>
      </c>
      <c r="F338" s="2">
        <v>1523980.8189675808</v>
      </c>
      <c r="G338" s="2">
        <f t="shared" si="70"/>
        <v>788938.14285714284</v>
      </c>
      <c r="H338" s="2">
        <f t="shared" si="65"/>
        <v>214283103.48355234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3568663.8571428661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1557150.6062425077</v>
      </c>
      <c r="Q338" s="2">
        <f t="shared" si="71"/>
        <v>800000</v>
      </c>
      <c r="R338" s="2">
        <f t="shared" si="66"/>
        <v>217759964.24609822</v>
      </c>
      <c r="S338" s="2">
        <f t="shared" si="58"/>
        <v>788938.14285713434</v>
      </c>
      <c r="T338" s="2">
        <f t="shared" si="59"/>
        <v>11061.857142857276</v>
      </c>
      <c r="U338" s="2">
        <f t="shared" si="60"/>
        <v>800000</v>
      </c>
      <c r="V338" s="2">
        <f t="shared" si="34"/>
        <v>148012299.48355305</v>
      </c>
      <c r="W338" s="2">
        <f t="shared" si="61"/>
        <v>788938.14285713434</v>
      </c>
      <c r="X338" s="2">
        <f t="shared" si="51"/>
        <v>11061.857142865658</v>
      </c>
      <c r="Y338" s="2">
        <f t="shared" si="62"/>
        <v>69747664.762545139</v>
      </c>
      <c r="Z338" s="2" t="str">
        <f t="shared" si="52"/>
        <v>MEEP</v>
      </c>
      <c r="AA338" s="2">
        <f>IF(Z338="HERE",Y338,AA337+Graph!$G$1*1000)</f>
        <v>111060137.0648264</v>
      </c>
      <c r="AB338" s="2">
        <f t="shared" si="63"/>
        <v>420000</v>
      </c>
      <c r="AC338" s="2">
        <f t="shared" si="64"/>
        <v>67538494.860503495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268</v>
      </c>
      <c r="C339" s="7"/>
      <c r="D339" s="2" t="e">
        <f t="shared" si="55"/>
        <v>#N/A</v>
      </c>
      <c r="E339" s="2" t="e">
        <f t="shared" si="67"/>
        <v>#N/A</v>
      </c>
      <c r="F339" s="2">
        <v>1527995.1351740658</v>
      </c>
      <c r="G339" s="2">
        <f t="shared" si="70"/>
        <v>788938.14285714284</v>
      </c>
      <c r="H339" s="2">
        <f t="shared" si="65"/>
        <v>215072041.62640947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3579725.7142857234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1561267.382953167</v>
      </c>
      <c r="Q339" s="2">
        <f t="shared" si="71"/>
        <v>800000</v>
      </c>
      <c r="R339" s="2">
        <f t="shared" si="66"/>
        <v>218559964.24609822</v>
      </c>
      <c r="S339" s="2">
        <f t="shared" si="58"/>
        <v>788938.14285713434</v>
      </c>
      <c r="T339" s="2">
        <f t="shared" si="59"/>
        <v>11061.857142857276</v>
      </c>
      <c r="U339" s="2">
        <f t="shared" si="60"/>
        <v>800000</v>
      </c>
      <c r="V339" s="2">
        <f t="shared" si="34"/>
        <v>148801237.62641019</v>
      </c>
      <c r="W339" s="2">
        <f t="shared" si="61"/>
        <v>788938.14285713434</v>
      </c>
      <c r="X339" s="2">
        <f t="shared" si="51"/>
        <v>11061.857142865658</v>
      </c>
      <c r="Y339" s="2">
        <f t="shared" si="62"/>
        <v>69758726.619688004</v>
      </c>
      <c r="Z339" s="2" t="str">
        <f t="shared" si="52"/>
        <v>MEEP</v>
      </c>
      <c r="AA339" s="2">
        <f>IF(Z339="HERE",Y339,AA338+Graph!$G$1*1000)</f>
        <v>111480137.0648264</v>
      </c>
      <c r="AB339" s="2">
        <f t="shared" si="63"/>
        <v>420000</v>
      </c>
      <c r="AC339" s="2">
        <f t="shared" si="64"/>
        <v>67538494.860503495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269</v>
      </c>
      <c r="C340" s="7"/>
      <c r="D340" s="2" t="e">
        <f t="shared" si="55"/>
        <v>#N/A</v>
      </c>
      <c r="E340" s="2" t="e">
        <f t="shared" si="67"/>
        <v>#N/A</v>
      </c>
      <c r="F340" s="2">
        <v>1532009.4513805509</v>
      </c>
      <c r="G340" s="2">
        <f t="shared" si="70"/>
        <v>788938.14285714284</v>
      </c>
      <c r="H340" s="2">
        <f t="shared" si="65"/>
        <v>215860979.76926661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3590787.5714285807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1565384.159663856</v>
      </c>
      <c r="Q340" s="2">
        <f t="shared" si="71"/>
        <v>800000</v>
      </c>
      <c r="R340" s="2">
        <f t="shared" si="66"/>
        <v>219359964.24609822</v>
      </c>
      <c r="S340" s="2">
        <f t="shared" si="58"/>
        <v>788938.14285713434</v>
      </c>
      <c r="T340" s="2">
        <f t="shared" si="59"/>
        <v>11061.857142857276</v>
      </c>
      <c r="U340" s="2">
        <f t="shared" si="60"/>
        <v>800000</v>
      </c>
      <c r="V340" s="2">
        <f t="shared" si="34"/>
        <v>149590175.76926732</v>
      </c>
      <c r="W340" s="2">
        <f t="shared" si="61"/>
        <v>788938.14285713434</v>
      </c>
      <c r="X340" s="2">
        <f t="shared" si="51"/>
        <v>11061.857142865658</v>
      </c>
      <c r="Y340" s="2">
        <f t="shared" si="62"/>
        <v>69769788.47683087</v>
      </c>
      <c r="Z340" s="2" t="str">
        <f t="shared" si="52"/>
        <v>MEEP</v>
      </c>
      <c r="AA340" s="2">
        <f>IF(Z340="HERE",Y340,AA339+Graph!$G$1*1000)</f>
        <v>111900137.0648264</v>
      </c>
      <c r="AB340" s="2">
        <f t="shared" si="63"/>
        <v>420000</v>
      </c>
      <c r="AC340" s="2">
        <f t="shared" si="64"/>
        <v>67538494.860503495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270</v>
      </c>
      <c r="C341" s="7"/>
      <c r="D341" s="2" t="e">
        <f t="shared" si="55"/>
        <v>#N/A</v>
      </c>
      <c r="E341" s="2" t="e">
        <f t="shared" si="67"/>
        <v>#N/A</v>
      </c>
      <c r="F341" s="2">
        <v>1536023.7675870359</v>
      </c>
      <c r="G341" s="2">
        <f t="shared" si="70"/>
        <v>788938.14285714284</v>
      </c>
      <c r="H341" s="2">
        <f t="shared" si="65"/>
        <v>216649917.91212374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3601849.428571438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1569500.9363745451</v>
      </c>
      <c r="Q341" s="2">
        <f t="shared" si="71"/>
        <v>800000</v>
      </c>
      <c r="R341" s="2">
        <f t="shared" si="66"/>
        <v>220159964.24609822</v>
      </c>
      <c r="S341" s="2">
        <f t="shared" si="58"/>
        <v>788938.14285713434</v>
      </c>
      <c r="T341" s="2">
        <f t="shared" si="59"/>
        <v>11061.857142857276</v>
      </c>
      <c r="U341" s="2">
        <f t="shared" si="60"/>
        <v>800000</v>
      </c>
      <c r="V341" s="2">
        <f t="shared" si="34"/>
        <v>150379113.91212445</v>
      </c>
      <c r="W341" s="2">
        <f t="shared" si="61"/>
        <v>788938.14285713434</v>
      </c>
      <c r="X341" s="2">
        <f t="shared" si="51"/>
        <v>11061.857142865658</v>
      </c>
      <c r="Y341" s="2">
        <f t="shared" si="62"/>
        <v>69780850.333973736</v>
      </c>
      <c r="Z341" s="2" t="str">
        <f t="shared" si="52"/>
        <v>MEEP</v>
      </c>
      <c r="AA341" s="2">
        <f>IF(Z341="HERE",Y341,AA340+Graph!$G$1*1000)</f>
        <v>112320137.0648264</v>
      </c>
      <c r="AB341" s="2">
        <f t="shared" si="63"/>
        <v>420000</v>
      </c>
      <c r="AC341" s="2">
        <f t="shared" si="64"/>
        <v>67538494.860503495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271</v>
      </c>
      <c r="C342" s="7"/>
      <c r="D342" s="2" t="e">
        <f t="shared" si="55"/>
        <v>#N/A</v>
      </c>
      <c r="E342" s="2" t="e">
        <f t="shared" si="67"/>
        <v>#N/A</v>
      </c>
      <c r="F342" s="2">
        <v>1540038.0837935209</v>
      </c>
      <c r="G342" s="2">
        <f t="shared" si="70"/>
        <v>788938.14285714284</v>
      </c>
      <c r="H342" s="2">
        <f t="shared" si="65"/>
        <v>217438856.05498087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3612911.2857142952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1573617.7130852342</v>
      </c>
      <c r="Q342" s="2">
        <f t="shared" si="71"/>
        <v>800000</v>
      </c>
      <c r="R342" s="2">
        <f t="shared" si="66"/>
        <v>220959964.24609822</v>
      </c>
      <c r="S342" s="2">
        <f t="shared" si="58"/>
        <v>788938.14285713434</v>
      </c>
      <c r="T342" s="2">
        <f t="shared" si="59"/>
        <v>11061.857142857276</v>
      </c>
      <c r="U342" s="2">
        <f t="shared" si="60"/>
        <v>800000</v>
      </c>
      <c r="V342" s="2">
        <f t="shared" si="34"/>
        <v>151168052.05498159</v>
      </c>
      <c r="W342" s="2">
        <f t="shared" si="61"/>
        <v>788938.14285713434</v>
      </c>
      <c r="X342" s="2">
        <f t="shared" si="51"/>
        <v>11061.857142865658</v>
      </c>
      <c r="Y342" s="2">
        <f t="shared" si="62"/>
        <v>69791912.191116601</v>
      </c>
      <c r="Z342" s="2" t="str">
        <f t="shared" si="52"/>
        <v>MEEP</v>
      </c>
      <c r="AA342" s="2">
        <f>IF(Z342="HERE",Y342,AA341+Graph!$G$1*1000)</f>
        <v>112740137.0648264</v>
      </c>
      <c r="AB342" s="2">
        <f t="shared" si="63"/>
        <v>420000</v>
      </c>
      <c r="AC342" s="2">
        <f t="shared" si="64"/>
        <v>67538494.860503495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272</v>
      </c>
      <c r="C343" s="7"/>
      <c r="D343" s="2" t="e">
        <f t="shared" si="55"/>
        <v>#N/A</v>
      </c>
      <c r="E343" s="2" t="e">
        <f t="shared" si="67"/>
        <v>#N/A</v>
      </c>
      <c r="F343" s="2">
        <v>1544052.400000006</v>
      </c>
      <c r="G343" s="2">
        <f t="shared" si="70"/>
        <v>788938.14285714284</v>
      </c>
      <c r="H343" s="2">
        <f t="shared" si="65"/>
        <v>218227794.19783801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3623973.1428571525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1577734.4897959232</v>
      </c>
      <c r="Q343" s="2">
        <f t="shared" si="71"/>
        <v>800000</v>
      </c>
      <c r="R343" s="2">
        <f t="shared" si="66"/>
        <v>221759964.24609822</v>
      </c>
      <c r="S343" s="2">
        <f t="shared" si="58"/>
        <v>788938.14285713434</v>
      </c>
      <c r="T343" s="2">
        <f t="shared" si="59"/>
        <v>11061.857142857276</v>
      </c>
      <c r="U343" s="2">
        <f t="shared" si="60"/>
        <v>800000</v>
      </c>
      <c r="V343" s="2">
        <f t="shared" si="34"/>
        <v>151956990.19783872</v>
      </c>
      <c r="W343" s="2">
        <f t="shared" si="61"/>
        <v>788938.14285713434</v>
      </c>
      <c r="X343" s="2">
        <f t="shared" si="51"/>
        <v>11061.857142865658</v>
      </c>
      <c r="Y343" s="2">
        <f t="shared" si="62"/>
        <v>69802974.048259467</v>
      </c>
      <c r="Z343" s="2" t="str">
        <f t="shared" si="52"/>
        <v>MEEP</v>
      </c>
      <c r="AA343" s="2">
        <f>IF(Z343="HERE",Y343,AA342+Graph!$G$1*1000)</f>
        <v>113160137.0648264</v>
      </c>
      <c r="AB343" s="2">
        <f t="shared" si="63"/>
        <v>420000</v>
      </c>
      <c r="AC343" s="2">
        <f t="shared" si="64"/>
        <v>67538494.860503495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273</v>
      </c>
      <c r="C344" s="7"/>
      <c r="D344" s="2" t="e">
        <f t="shared" si="55"/>
        <v>#N/A</v>
      </c>
      <c r="E344" s="2" t="e">
        <f t="shared" si="67"/>
        <v>#N/A</v>
      </c>
      <c r="F344" s="2">
        <v>1548066.7162064612</v>
      </c>
      <c r="G344" s="2">
        <f t="shared" si="70"/>
        <v>788938.14285714284</v>
      </c>
      <c r="H344" s="2">
        <f t="shared" si="65"/>
        <v>219016732.34069514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3635035.0000000098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1581851.2665066123</v>
      </c>
      <c r="Q344" s="2">
        <f t="shared" si="71"/>
        <v>800000</v>
      </c>
      <c r="R344" s="2">
        <f t="shared" si="66"/>
        <v>222559964.24609822</v>
      </c>
      <c r="S344" s="2">
        <f t="shared" si="58"/>
        <v>788938.14285713434</v>
      </c>
      <c r="T344" s="2">
        <f t="shared" si="59"/>
        <v>11061.857142857276</v>
      </c>
      <c r="U344" s="2">
        <f t="shared" si="60"/>
        <v>800000</v>
      </c>
      <c r="V344" s="2">
        <f t="shared" si="34"/>
        <v>152745928.34069586</v>
      </c>
      <c r="W344" s="2">
        <f t="shared" si="61"/>
        <v>788938.14285713434</v>
      </c>
      <c r="X344" s="2">
        <f t="shared" si="51"/>
        <v>11061.857142865658</v>
      </c>
      <c r="Y344" s="2">
        <f t="shared" si="62"/>
        <v>69814035.905402333</v>
      </c>
      <c r="Z344" s="2" t="str">
        <f t="shared" si="52"/>
        <v>MEEP</v>
      </c>
      <c r="AA344" s="2">
        <f>IF(Z344="HERE",Y344,AA343+Graph!$G$1*1000)</f>
        <v>113580137.0648264</v>
      </c>
      <c r="AB344" s="2">
        <f t="shared" si="63"/>
        <v>420000</v>
      </c>
      <c r="AC344" s="2">
        <f t="shared" si="64"/>
        <v>67538494.860503495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274</v>
      </c>
      <c r="C345" s="7"/>
      <c r="D345" s="2" t="e">
        <f t="shared" si="55"/>
        <v>#N/A</v>
      </c>
      <c r="E345" s="2" t="e">
        <f t="shared" si="67"/>
        <v>#N/A</v>
      </c>
      <c r="F345" s="2">
        <v>1552081.0324129462</v>
      </c>
      <c r="G345" s="2">
        <f t="shared" si="70"/>
        <v>788938.14285714284</v>
      </c>
      <c r="H345" s="2">
        <f t="shared" si="65"/>
        <v>219805670.48355228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3646096.8571428671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1585968.0432172716</v>
      </c>
      <c r="Q345" s="2">
        <f t="shared" si="71"/>
        <v>800000</v>
      </c>
      <c r="R345" s="2">
        <f t="shared" si="66"/>
        <v>223359964.24609822</v>
      </c>
      <c r="S345" s="2">
        <f t="shared" si="58"/>
        <v>788938.14285713434</v>
      </c>
      <c r="T345" s="2">
        <f t="shared" si="59"/>
        <v>11061.857142857276</v>
      </c>
      <c r="U345" s="2">
        <f t="shared" si="60"/>
        <v>800000</v>
      </c>
      <c r="V345" s="2">
        <f t="shared" si="34"/>
        <v>153534866.48355299</v>
      </c>
      <c r="W345" s="2">
        <f t="shared" si="61"/>
        <v>788938.14285713434</v>
      </c>
      <c r="X345" s="2">
        <f t="shared" si="51"/>
        <v>11061.857142865658</v>
      </c>
      <c r="Y345" s="2">
        <f t="shared" si="62"/>
        <v>69825097.762545198</v>
      </c>
      <c r="Z345" s="2" t="str">
        <f t="shared" si="52"/>
        <v>MEEP</v>
      </c>
      <c r="AA345" s="2">
        <f>IF(Z345="HERE",Y345,AA344+Graph!$G$1*1000)</f>
        <v>114000137.0648264</v>
      </c>
      <c r="AB345" s="2">
        <f t="shared" si="63"/>
        <v>420000</v>
      </c>
      <c r="AC345" s="2">
        <f t="shared" si="64"/>
        <v>67538494.860503495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275</v>
      </c>
      <c r="C346" s="7"/>
      <c r="D346" s="2" t="e">
        <f t="shared" si="55"/>
        <v>#N/A</v>
      </c>
      <c r="E346" s="2" t="e">
        <f t="shared" si="67"/>
        <v>#N/A</v>
      </c>
      <c r="F346" s="2">
        <v>1556095.3486194313</v>
      </c>
      <c r="G346" s="2">
        <f t="shared" si="70"/>
        <v>788938.14285714284</v>
      </c>
      <c r="H346" s="2">
        <f t="shared" si="65"/>
        <v>220594608.62640941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3657158.7142857243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1590084.8199279606</v>
      </c>
      <c r="Q346" s="2">
        <f t="shared" si="71"/>
        <v>800000</v>
      </c>
      <c r="R346" s="2">
        <f t="shared" si="66"/>
        <v>224159964.24609822</v>
      </c>
      <c r="S346" s="2">
        <f t="shared" si="58"/>
        <v>788938.14285713434</v>
      </c>
      <c r="T346" s="2">
        <f t="shared" si="59"/>
        <v>11061.857142857276</v>
      </c>
      <c r="U346" s="2">
        <f t="shared" si="60"/>
        <v>800000</v>
      </c>
      <c r="V346" s="2">
        <f t="shared" si="34"/>
        <v>154323804.62641013</v>
      </c>
      <c r="W346" s="2">
        <f t="shared" si="61"/>
        <v>788938.14285713434</v>
      </c>
      <c r="X346" s="2">
        <f t="shared" si="51"/>
        <v>11061.857142865658</v>
      </c>
      <c r="Y346" s="2">
        <f t="shared" si="62"/>
        <v>69836159.619688064</v>
      </c>
      <c r="Z346" s="2" t="str">
        <f t="shared" si="52"/>
        <v>MEEP</v>
      </c>
      <c r="AA346" s="2">
        <f>IF(Z346="HERE",Y346,AA345+Graph!$G$1*1000)</f>
        <v>114420137.0648264</v>
      </c>
      <c r="AB346" s="2">
        <f t="shared" si="63"/>
        <v>420000</v>
      </c>
      <c r="AC346" s="2">
        <f t="shared" si="64"/>
        <v>67538494.860503495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276</v>
      </c>
      <c r="C347" s="7"/>
      <c r="D347" s="2" t="e">
        <f t="shared" si="55"/>
        <v>#N/A</v>
      </c>
      <c r="E347" s="2" t="e">
        <f t="shared" si="67"/>
        <v>#N/A</v>
      </c>
      <c r="F347" s="2">
        <v>1560109.6648259163</v>
      </c>
      <c r="G347" s="2">
        <f t="shared" si="70"/>
        <v>788938.14285714284</v>
      </c>
      <c r="H347" s="2">
        <f t="shared" si="65"/>
        <v>221383546.76926655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3668220.5714285816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1594201.5966386497</v>
      </c>
      <c r="Q347" s="2">
        <f t="shared" si="71"/>
        <v>800000</v>
      </c>
      <c r="R347" s="2">
        <f t="shared" si="66"/>
        <v>224959964.24609822</v>
      </c>
      <c r="S347" s="2">
        <f t="shared" si="58"/>
        <v>788938.14285713434</v>
      </c>
      <c r="T347" s="2">
        <f t="shared" si="59"/>
        <v>11061.857142857276</v>
      </c>
      <c r="U347" s="2">
        <f t="shared" si="60"/>
        <v>800000</v>
      </c>
      <c r="V347" s="2">
        <f t="shared" si="34"/>
        <v>155112742.76926726</v>
      </c>
      <c r="W347" s="2">
        <f t="shared" si="61"/>
        <v>788938.14285713434</v>
      </c>
      <c r="X347" s="2">
        <f t="shared" si="51"/>
        <v>11061.857142865658</v>
      </c>
      <c r="Y347" s="2">
        <f t="shared" si="62"/>
        <v>69847221.47683093</v>
      </c>
      <c r="Z347" s="2" t="str">
        <f t="shared" si="52"/>
        <v>MEEP</v>
      </c>
      <c r="AA347" s="2">
        <f>IF(Z347="HERE",Y347,AA346+Graph!$G$1*1000)</f>
        <v>114840137.0648264</v>
      </c>
      <c r="AB347" s="2">
        <f t="shared" si="63"/>
        <v>420000</v>
      </c>
      <c r="AC347" s="2">
        <f t="shared" si="64"/>
        <v>67538494.860503495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277</v>
      </c>
      <c r="C348" s="7"/>
      <c r="D348" s="2" t="e">
        <f t="shared" si="55"/>
        <v>#N/A</v>
      </c>
      <c r="E348" s="2" t="e">
        <f t="shared" si="67"/>
        <v>#N/A</v>
      </c>
      <c r="F348" s="2">
        <v>1564123.9810324013</v>
      </c>
      <c r="G348" s="2">
        <f t="shared" si="70"/>
        <v>788938.14285714284</v>
      </c>
      <c r="H348" s="2">
        <f t="shared" si="65"/>
        <v>222172484.91212368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3679282.4285714389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1598318.3733493388</v>
      </c>
      <c r="Q348" s="2">
        <f t="shared" si="71"/>
        <v>800000</v>
      </c>
      <c r="R348" s="2">
        <f t="shared" si="66"/>
        <v>225759964.24609822</v>
      </c>
      <c r="S348" s="2">
        <f t="shared" si="58"/>
        <v>788938.14285713434</v>
      </c>
      <c r="T348" s="2">
        <f t="shared" si="59"/>
        <v>11061.857142857276</v>
      </c>
      <c r="U348" s="2">
        <f t="shared" si="60"/>
        <v>800000</v>
      </c>
      <c r="V348" s="2">
        <f t="shared" si="34"/>
        <v>155901680.9121244</v>
      </c>
      <c r="W348" s="2">
        <f t="shared" si="61"/>
        <v>788938.14285713434</v>
      </c>
      <c r="X348" s="2">
        <f t="shared" si="51"/>
        <v>11061.857142865658</v>
      </c>
      <c r="Y348" s="2">
        <f t="shared" si="62"/>
        <v>69858283.333973795</v>
      </c>
      <c r="Z348" s="2" t="str">
        <f t="shared" si="52"/>
        <v>MEEP</v>
      </c>
      <c r="AA348" s="2">
        <f>IF(Z348="HERE",Y348,AA347+Graph!$G$1*1000)</f>
        <v>115260137.0648264</v>
      </c>
      <c r="AB348" s="2">
        <f t="shared" si="63"/>
        <v>420000</v>
      </c>
      <c r="AC348" s="2">
        <f t="shared" si="64"/>
        <v>67538494.860503495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278</v>
      </c>
      <c r="C349" s="7"/>
      <c r="D349" s="2" t="e">
        <f t="shared" si="55"/>
        <v>#N/A</v>
      </c>
      <c r="E349" s="2" t="e">
        <f t="shared" si="67"/>
        <v>#N/A</v>
      </c>
      <c r="F349" s="2">
        <v>1568138.2972388864</v>
      </c>
      <c r="G349" s="2">
        <f t="shared" si="70"/>
        <v>788938.14285714284</v>
      </c>
      <c r="H349" s="2">
        <f t="shared" si="65"/>
        <v>222961423.05498081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3690344.2857142962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1602435.1500600278</v>
      </c>
      <c r="Q349" s="2">
        <f t="shared" si="71"/>
        <v>800000</v>
      </c>
      <c r="R349" s="2">
        <f t="shared" si="66"/>
        <v>226559964.24609822</v>
      </c>
      <c r="S349" s="2">
        <f t="shared" si="58"/>
        <v>788938.14285713434</v>
      </c>
      <c r="T349" s="2">
        <f t="shared" si="59"/>
        <v>11061.857142857276</v>
      </c>
      <c r="U349" s="2">
        <f t="shared" si="60"/>
        <v>800000</v>
      </c>
      <c r="V349" s="2">
        <f t="shared" si="34"/>
        <v>156690619.05498153</v>
      </c>
      <c r="W349" s="2">
        <f t="shared" si="61"/>
        <v>788938.14285713434</v>
      </c>
      <c r="X349" s="2">
        <f t="shared" si="51"/>
        <v>11061.857142865658</v>
      </c>
      <c r="Y349" s="2">
        <f t="shared" si="62"/>
        <v>69869345.191116661</v>
      </c>
      <c r="Z349" s="2" t="str">
        <f t="shared" si="52"/>
        <v>MEEP</v>
      </c>
      <c r="AA349" s="2">
        <f>IF(Z349="HERE",Y349,AA348+Graph!$G$1*1000)</f>
        <v>115680137.0648264</v>
      </c>
      <c r="AB349" s="2">
        <f t="shared" si="63"/>
        <v>420000</v>
      </c>
      <c r="AC349" s="2">
        <f t="shared" si="64"/>
        <v>67538494.860503495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279</v>
      </c>
      <c r="C350" s="7"/>
      <c r="D350" s="2" t="e">
        <f t="shared" si="55"/>
        <v>#N/A</v>
      </c>
      <c r="E350" s="2" t="e">
        <f t="shared" si="67"/>
        <v>#N/A</v>
      </c>
      <c r="F350" s="2">
        <v>1572152.6134453714</v>
      </c>
      <c r="G350" s="2">
        <f t="shared" si="70"/>
        <v>788938.14285714284</v>
      </c>
      <c r="H350" s="2">
        <f t="shared" si="65"/>
        <v>223750361.19783795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3701406.1428571534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1606551.9267707169</v>
      </c>
      <c r="Q350" s="2">
        <f t="shared" si="71"/>
        <v>800000</v>
      </c>
      <c r="R350" s="2">
        <f t="shared" si="66"/>
        <v>227359964.24609822</v>
      </c>
      <c r="S350" s="2">
        <f t="shared" si="58"/>
        <v>788938.14285713434</v>
      </c>
      <c r="T350" s="2">
        <f t="shared" si="59"/>
        <v>11061.857142857276</v>
      </c>
      <c r="U350" s="2">
        <f t="shared" si="60"/>
        <v>800000</v>
      </c>
      <c r="V350" s="2">
        <f t="shared" si="34"/>
        <v>157479557.19783866</v>
      </c>
      <c r="W350" s="2">
        <f t="shared" si="61"/>
        <v>788938.14285713434</v>
      </c>
      <c r="X350" s="2">
        <f t="shared" si="51"/>
        <v>11061.857142865658</v>
      </c>
      <c r="Y350" s="2">
        <f t="shared" si="62"/>
        <v>69880407.048259526</v>
      </c>
      <c r="Z350" s="2" t="str">
        <f t="shared" si="52"/>
        <v>MEEP</v>
      </c>
      <c r="AA350" s="2">
        <f>IF(Z350="HERE",Y350,AA349+Graph!$G$1*1000)</f>
        <v>116100137.0648264</v>
      </c>
      <c r="AB350" s="2">
        <f t="shared" si="63"/>
        <v>420000</v>
      </c>
      <c r="AC350" s="2">
        <f t="shared" si="64"/>
        <v>67538494.860503495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280</v>
      </c>
      <c r="C351" s="7"/>
      <c r="D351" s="2" t="e">
        <f t="shared" si="55"/>
        <v>#N/A</v>
      </c>
      <c r="E351" s="2" t="e">
        <f t="shared" si="67"/>
        <v>#N/A</v>
      </c>
      <c r="F351" s="2">
        <v>1576166.9296518564</v>
      </c>
      <c r="G351" s="2">
        <f t="shared" si="70"/>
        <v>788938.14285714284</v>
      </c>
      <c r="H351" s="2">
        <f t="shared" si="65"/>
        <v>224539299.34069508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3712468.0000000107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1610668.7034813762</v>
      </c>
      <c r="Q351" s="2">
        <f t="shared" si="71"/>
        <v>800000</v>
      </c>
      <c r="R351" s="2">
        <f t="shared" si="66"/>
        <v>228159964.24609822</v>
      </c>
      <c r="S351" s="2">
        <f t="shared" si="58"/>
        <v>788938.14285713434</v>
      </c>
      <c r="T351" s="2">
        <f t="shared" si="59"/>
        <v>11061.857142857276</v>
      </c>
      <c r="U351" s="2">
        <f t="shared" si="60"/>
        <v>800000</v>
      </c>
      <c r="V351" s="2">
        <f t="shared" si="34"/>
        <v>158268495.3406958</v>
      </c>
      <c r="W351" s="2">
        <f t="shared" si="61"/>
        <v>788938.14285713434</v>
      </c>
      <c r="X351" s="2">
        <f t="shared" si="51"/>
        <v>11061.857142865658</v>
      </c>
      <c r="Y351" s="2">
        <f t="shared" ref="Y351:Y385" si="74">IF(COUNT($C352)=0,IF(COUNT($C351)=1,C351,SUM(Y350+X351)),C351)</f>
        <v>69891468.905402392</v>
      </c>
      <c r="Z351" s="2" t="str">
        <f t="shared" si="52"/>
        <v>MEEP</v>
      </c>
      <c r="AA351" s="2">
        <f>IF(Z351="HERE",Y351,AA350+Graph!$G$1*1000)</f>
        <v>116520137.0648264</v>
      </c>
      <c r="AB351" s="2">
        <f t="shared" si="63"/>
        <v>420000</v>
      </c>
      <c r="AC351" s="2">
        <f t="shared" ref="AC351:AC385" si="75">IF(Z352="HERE",V351,AC350)</f>
        <v>67538494.860503495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281</v>
      </c>
      <c r="C352" s="7"/>
      <c r="D352" s="2" t="e">
        <f t="shared" si="55"/>
        <v>#N/A</v>
      </c>
      <c r="E352" s="2" t="e">
        <f t="shared" si="67"/>
        <v>#N/A</v>
      </c>
      <c r="F352" s="2">
        <v>1580181.2458583415</v>
      </c>
      <c r="G352" s="2">
        <f t="shared" si="70"/>
        <v>788938.14285714284</v>
      </c>
      <c r="H352" s="2">
        <f t="shared" ref="H352:H385" si="76">IF(COUNT($C353)=0,IF(COUNT($C352)=1,C352,SUM(H351+G352)),C352)</f>
        <v>225328237.48355222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3723529.857142868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1614785.4801920652</v>
      </c>
      <c r="Q352" s="2">
        <f t="shared" si="71"/>
        <v>800000</v>
      </c>
      <c r="R352" s="2">
        <f t="shared" ref="R352:R385" si="77">IF(COUNT($C353)=0,IF(COUNT($C352)=1,M352,SUM(R351+Q352)),M352)</f>
        <v>228959964.24609822</v>
      </c>
      <c r="S352" s="2">
        <f t="shared" si="58"/>
        <v>788938.14285713434</v>
      </c>
      <c r="T352" s="2">
        <f t="shared" si="59"/>
        <v>11061.857142857276</v>
      </c>
      <c r="U352" s="2">
        <f t="shared" si="60"/>
        <v>800000</v>
      </c>
      <c r="V352" s="2">
        <f t="shared" si="34"/>
        <v>159057433.48355293</v>
      </c>
      <c r="W352" s="2">
        <f t="shared" si="61"/>
        <v>788938.14285713434</v>
      </c>
      <c r="X352" s="2">
        <f t="shared" si="51"/>
        <v>11061.857142865658</v>
      </c>
      <c r="Y352" s="2">
        <f t="shared" si="74"/>
        <v>69902530.762545258</v>
      </c>
      <c r="Z352" s="2" t="str">
        <f t="shared" si="52"/>
        <v>MEEP</v>
      </c>
      <c r="AA352" s="2">
        <f>IF(Z352="HERE",Y352,AA351+Graph!$G$1*1000)</f>
        <v>116940137.0648264</v>
      </c>
      <c r="AB352" s="2">
        <f t="shared" si="63"/>
        <v>420000</v>
      </c>
      <c r="AC352" s="2">
        <f t="shared" si="75"/>
        <v>67538494.860503495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282</v>
      </c>
      <c r="C353" s="7"/>
      <c r="D353" s="2" t="e">
        <f t="shared" si="55"/>
        <v>#N/A</v>
      </c>
      <c r="E353" s="2" t="e">
        <f t="shared" si="67"/>
        <v>#N/A</v>
      </c>
      <c r="F353" s="2">
        <v>1584195.5620648265</v>
      </c>
      <c r="G353" s="2">
        <f t="shared" si="70"/>
        <v>788938.14285714284</v>
      </c>
      <c r="H353" s="2">
        <f t="shared" si="76"/>
        <v>226117175.62640935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3734591.7142857253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1618902.2569027543</v>
      </c>
      <c r="Q353" s="2">
        <f t="shared" si="71"/>
        <v>800000</v>
      </c>
      <c r="R353" s="2">
        <f t="shared" si="77"/>
        <v>229759964.24609822</v>
      </c>
      <c r="S353" s="2">
        <f t="shared" si="58"/>
        <v>788938.14285713434</v>
      </c>
      <c r="T353" s="2">
        <f t="shared" si="59"/>
        <v>11061.857142857276</v>
      </c>
      <c r="U353" s="2">
        <f t="shared" si="60"/>
        <v>800000</v>
      </c>
      <c r="V353" s="2">
        <f t="shared" si="34"/>
        <v>159846371.62641007</v>
      </c>
      <c r="W353" s="2">
        <f t="shared" si="61"/>
        <v>788938.14285713434</v>
      </c>
      <c r="X353" s="2">
        <f t="shared" si="51"/>
        <v>11061.857142865658</v>
      </c>
      <c r="Y353" s="2">
        <f t="shared" si="74"/>
        <v>69913592.619688123</v>
      </c>
      <c r="Z353" s="2" t="str">
        <f t="shared" si="52"/>
        <v>MEEP</v>
      </c>
      <c r="AA353" s="2">
        <f>IF(Z353="HERE",Y353,AA352+Graph!$G$1*1000)</f>
        <v>117360137.0648264</v>
      </c>
      <c r="AB353" s="2">
        <f t="shared" si="63"/>
        <v>420000</v>
      </c>
      <c r="AC353" s="2">
        <f t="shared" si="75"/>
        <v>67538494.860503495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283</v>
      </c>
      <c r="C354" s="7"/>
      <c r="D354" s="2" t="e">
        <f t="shared" si="55"/>
        <v>#N/A</v>
      </c>
      <c r="E354" s="2" t="e">
        <f t="shared" si="67"/>
        <v>#N/A</v>
      </c>
      <c r="F354" s="2">
        <v>1588209.8782713115</v>
      </c>
      <c r="G354" s="2">
        <f t="shared" si="70"/>
        <v>788938.14285714284</v>
      </c>
      <c r="H354" s="2">
        <f t="shared" si="76"/>
        <v>226906113.76926649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3745653.5714285825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1623019.0336134434</v>
      </c>
      <c r="Q354" s="2">
        <f t="shared" si="71"/>
        <v>800000</v>
      </c>
      <c r="R354" s="2">
        <f t="shared" si="77"/>
        <v>230559964.24609822</v>
      </c>
      <c r="S354" s="2">
        <f t="shared" si="58"/>
        <v>788938.14285713434</v>
      </c>
      <c r="T354" s="2">
        <f t="shared" si="59"/>
        <v>11061.857142857276</v>
      </c>
      <c r="U354" s="2">
        <f t="shared" si="60"/>
        <v>800000</v>
      </c>
      <c r="V354" s="2">
        <f t="shared" si="34"/>
        <v>160635309.7692672</v>
      </c>
      <c r="W354" s="2">
        <f t="shared" si="61"/>
        <v>788938.14285713434</v>
      </c>
      <c r="X354" s="2">
        <f t="shared" si="51"/>
        <v>11061.857142865658</v>
      </c>
      <c r="Y354" s="2">
        <f t="shared" si="74"/>
        <v>69924654.476830989</v>
      </c>
      <c r="Z354" s="2" t="str">
        <f t="shared" si="52"/>
        <v>MEEP</v>
      </c>
      <c r="AA354" s="2">
        <f>IF(Z354="HERE",Y354,AA353+Graph!$G$1*1000)</f>
        <v>117780137.0648264</v>
      </c>
      <c r="AB354" s="2">
        <f t="shared" si="63"/>
        <v>420000</v>
      </c>
      <c r="AC354" s="2">
        <f t="shared" si="75"/>
        <v>67538494.860503495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284</v>
      </c>
      <c r="C355" s="7"/>
      <c r="D355" s="2" t="e">
        <f t="shared" si="55"/>
        <v>#N/A</v>
      </c>
      <c r="E355" s="2" t="e">
        <f t="shared" si="67"/>
        <v>#N/A</v>
      </c>
      <c r="F355" s="2">
        <v>1592224.1944777966</v>
      </c>
      <c r="G355" s="2">
        <f t="shared" si="70"/>
        <v>788938.14285714284</v>
      </c>
      <c r="H355" s="2">
        <f t="shared" si="76"/>
        <v>227695051.91212362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3756715.4285714398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1627135.8103241324</v>
      </c>
      <c r="Q355" s="2">
        <f t="shared" si="71"/>
        <v>800000</v>
      </c>
      <c r="R355" s="2">
        <f t="shared" si="77"/>
        <v>231359964.24609822</v>
      </c>
      <c r="S355" s="2">
        <f t="shared" si="58"/>
        <v>788938.14285713434</v>
      </c>
      <c r="T355" s="2">
        <f t="shared" si="59"/>
        <v>11061.857142857276</v>
      </c>
      <c r="U355" s="2">
        <f t="shared" si="60"/>
        <v>800000</v>
      </c>
      <c r="V355" s="2">
        <f t="shared" si="34"/>
        <v>161424247.91212434</v>
      </c>
      <c r="W355" s="2">
        <f t="shared" si="61"/>
        <v>788938.14285713434</v>
      </c>
      <c r="X355" s="2">
        <f t="shared" si="51"/>
        <v>11061.857142865658</v>
      </c>
      <c r="Y355" s="2">
        <f t="shared" si="74"/>
        <v>69935716.333973855</v>
      </c>
      <c r="Z355" s="2" t="str">
        <f t="shared" si="52"/>
        <v>MEEP</v>
      </c>
      <c r="AA355" s="2">
        <f>IF(Z355="HERE",Y355,AA354+Graph!$G$1*1000)</f>
        <v>118200137.0648264</v>
      </c>
      <c r="AB355" s="2">
        <f t="shared" si="63"/>
        <v>420000</v>
      </c>
      <c r="AC355" s="2">
        <f t="shared" si="75"/>
        <v>67538494.860503495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285</v>
      </c>
      <c r="C356" s="7"/>
      <c r="D356" s="2" t="e">
        <f t="shared" si="55"/>
        <v>#N/A</v>
      </c>
      <c r="E356" s="2" t="e">
        <f t="shared" si="67"/>
        <v>#N/A</v>
      </c>
      <c r="F356" s="2">
        <v>1596238.5106842518</v>
      </c>
      <c r="G356" s="2">
        <f t="shared" si="70"/>
        <v>788938.14285714284</v>
      </c>
      <c r="H356" s="2">
        <f t="shared" si="76"/>
        <v>228483990.05498075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3767777.2857142971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1631252.5870348215</v>
      </c>
      <c r="Q356" s="2">
        <f t="shared" si="71"/>
        <v>800000</v>
      </c>
      <c r="R356" s="2">
        <f t="shared" si="77"/>
        <v>232159964.24609822</v>
      </c>
      <c r="S356" s="2">
        <f t="shared" si="58"/>
        <v>788938.14285713434</v>
      </c>
      <c r="T356" s="2">
        <f t="shared" si="59"/>
        <v>11061.857142857276</v>
      </c>
      <c r="U356" s="2">
        <f t="shared" si="60"/>
        <v>800000</v>
      </c>
      <c r="V356" s="2">
        <f t="shared" ref="V356:V385" si="78">H272</f>
        <v>162213186.05498147</v>
      </c>
      <c r="W356" s="2">
        <f t="shared" si="61"/>
        <v>788938.14285713434</v>
      </c>
      <c r="X356" s="2">
        <f t="shared" si="51"/>
        <v>11061.857142865658</v>
      </c>
      <c r="Y356" s="2">
        <f t="shared" si="74"/>
        <v>69946778.19111672</v>
      </c>
      <c r="Z356" s="2" t="str">
        <f t="shared" si="52"/>
        <v>MEEP</v>
      </c>
      <c r="AA356" s="2">
        <f>IF(Z356="HERE",Y356,AA355+Graph!$G$1*1000)</f>
        <v>118620137.0648264</v>
      </c>
      <c r="AB356" s="2">
        <f t="shared" si="63"/>
        <v>420000</v>
      </c>
      <c r="AC356" s="2">
        <f t="shared" si="75"/>
        <v>67538494.860503495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286</v>
      </c>
      <c r="C357" s="7"/>
      <c r="D357" s="2" t="e">
        <f t="shared" si="55"/>
        <v>#N/A</v>
      </c>
      <c r="E357" s="2" t="e">
        <f t="shared" si="67"/>
        <v>#N/A</v>
      </c>
      <c r="F357" s="2">
        <v>1600252.8268907368</v>
      </c>
      <c r="G357" s="2">
        <f t="shared" si="70"/>
        <v>788938.14285714284</v>
      </c>
      <c r="H357" s="2">
        <f t="shared" si="76"/>
        <v>229272928.19783789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3778839.1428571544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1635369.3637455106</v>
      </c>
      <c r="Q357" s="2">
        <f t="shared" si="71"/>
        <v>800000</v>
      </c>
      <c r="R357" s="2">
        <f t="shared" si="77"/>
        <v>232959964.24609822</v>
      </c>
      <c r="S357" s="2">
        <f t="shared" si="58"/>
        <v>788938.14285713434</v>
      </c>
      <c r="T357" s="2">
        <f t="shared" si="59"/>
        <v>11061.857142857276</v>
      </c>
      <c r="U357" s="2">
        <f t="shared" si="60"/>
        <v>800000</v>
      </c>
      <c r="V357" s="2">
        <f t="shared" si="78"/>
        <v>163002124.1978386</v>
      </c>
      <c r="W357" s="2">
        <f t="shared" si="61"/>
        <v>788938.14285713434</v>
      </c>
      <c r="X357" s="2">
        <f t="shared" si="51"/>
        <v>11061.857142865658</v>
      </c>
      <c r="Y357" s="2">
        <f t="shared" si="74"/>
        <v>69957840.048259586</v>
      </c>
      <c r="Z357" s="2" t="str">
        <f t="shared" si="52"/>
        <v>MEEP</v>
      </c>
      <c r="AA357" s="2">
        <f>IF(Z357="HERE",Y357,AA356+Graph!$G$1*1000)</f>
        <v>119040137.0648264</v>
      </c>
      <c r="AB357" s="2">
        <f t="shared" si="63"/>
        <v>420000</v>
      </c>
      <c r="AC357" s="2">
        <f t="shared" si="75"/>
        <v>67538494.860503495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287</v>
      </c>
      <c r="C358" s="7"/>
      <c r="D358" s="2" t="e">
        <f t="shared" si="55"/>
        <v>#N/A</v>
      </c>
      <c r="E358" s="2" t="e">
        <f t="shared" si="67"/>
        <v>#N/A</v>
      </c>
      <c r="F358" s="2">
        <v>1604267.1430972219</v>
      </c>
      <c r="G358" s="2">
        <f t="shared" ref="G358:G385" si="79">IF(F358&gt;800000,$AK$31*1000,F358)</f>
        <v>788938.14285714284</v>
      </c>
      <c r="H358" s="2">
        <f t="shared" si="76"/>
        <v>230061866.34069502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3789901.0000000116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1639486.1404561698</v>
      </c>
      <c r="Q358" s="2">
        <f t="shared" ref="Q358:Q385" si="80">IF(P358&gt;800000,800000,P358)</f>
        <v>800000</v>
      </c>
      <c r="R358" s="2">
        <f t="shared" si="77"/>
        <v>233759964.24609822</v>
      </c>
      <c r="S358" s="2">
        <f t="shared" si="58"/>
        <v>788938.14285713434</v>
      </c>
      <c r="T358" s="2">
        <f t="shared" si="59"/>
        <v>11061.857142857276</v>
      </c>
      <c r="U358" s="2">
        <f t="shared" si="60"/>
        <v>800000</v>
      </c>
      <c r="V358" s="2">
        <f t="shared" si="78"/>
        <v>163791062.34069574</v>
      </c>
      <c r="W358" s="2">
        <f t="shared" si="61"/>
        <v>788938.14285713434</v>
      </c>
      <c r="X358" s="2">
        <f t="shared" si="51"/>
        <v>11061.857142865658</v>
      </c>
      <c r="Y358" s="2">
        <f t="shared" si="74"/>
        <v>69968901.905402452</v>
      </c>
      <c r="Z358" s="2" t="str">
        <f t="shared" si="52"/>
        <v>MEEP</v>
      </c>
      <c r="AA358" s="2">
        <f>IF(Z358="HERE",Y358,AA357+Graph!$G$1*1000)</f>
        <v>119460137.0648264</v>
      </c>
      <c r="AB358" s="2">
        <f t="shared" si="63"/>
        <v>420000</v>
      </c>
      <c r="AC358" s="2">
        <f t="shared" si="75"/>
        <v>67538494.860503495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288</v>
      </c>
      <c r="C359" s="7"/>
      <c r="D359" s="2" t="e">
        <f t="shared" si="55"/>
        <v>#N/A</v>
      </c>
      <c r="E359" s="2" t="e">
        <f t="shared" si="67"/>
        <v>#N/A</v>
      </c>
      <c r="F359" s="2">
        <v>1608281.4593037069</v>
      </c>
      <c r="G359" s="2">
        <f t="shared" si="79"/>
        <v>788938.14285714284</v>
      </c>
      <c r="H359" s="2">
        <f t="shared" si="76"/>
        <v>230850804.48355216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3800962.8571428689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1643602.9171668589</v>
      </c>
      <c r="Q359" s="2">
        <f t="shared" si="80"/>
        <v>800000</v>
      </c>
      <c r="R359" s="2">
        <f t="shared" si="77"/>
        <v>234559964.24609822</v>
      </c>
      <c r="S359" s="2">
        <f t="shared" si="58"/>
        <v>788938.14285713434</v>
      </c>
      <c r="T359" s="2">
        <f t="shared" si="59"/>
        <v>11061.857142857276</v>
      </c>
      <c r="U359" s="2">
        <f t="shared" si="60"/>
        <v>800000</v>
      </c>
      <c r="V359" s="2">
        <f t="shared" si="78"/>
        <v>164580000.48355287</v>
      </c>
      <c r="W359" s="2">
        <f t="shared" si="61"/>
        <v>788938.14285713434</v>
      </c>
      <c r="X359" s="2">
        <f t="shared" si="51"/>
        <v>11061.857142865658</v>
      </c>
      <c r="Y359" s="2">
        <f t="shared" si="74"/>
        <v>69979963.762545317</v>
      </c>
      <c r="Z359" s="2" t="str">
        <f t="shared" si="52"/>
        <v>MEEP</v>
      </c>
      <c r="AA359" s="2">
        <f>IF(Z359="HERE",Y359,AA358+Graph!$G$1*1000)</f>
        <v>119880137.0648264</v>
      </c>
      <c r="AB359" s="2">
        <f t="shared" si="63"/>
        <v>420000</v>
      </c>
      <c r="AC359" s="2">
        <f t="shared" si="75"/>
        <v>67538494.860503495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289</v>
      </c>
      <c r="C360" s="7"/>
      <c r="D360" s="2" t="e">
        <f t="shared" si="55"/>
        <v>#N/A</v>
      </c>
      <c r="E360" s="2" t="e">
        <f t="shared" si="67"/>
        <v>#N/A</v>
      </c>
      <c r="F360" s="2">
        <v>1612295.7755101919</v>
      </c>
      <c r="G360" s="2">
        <f t="shared" si="79"/>
        <v>788938.14285714284</v>
      </c>
      <c r="H360" s="2">
        <f t="shared" si="76"/>
        <v>231639742.62640929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3812024.7142857262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1647719.693877548</v>
      </c>
      <c r="Q360" s="2">
        <f t="shared" si="80"/>
        <v>800000</v>
      </c>
      <c r="R360" s="2">
        <f t="shared" si="77"/>
        <v>235359964.24609822</v>
      </c>
      <c r="S360" s="2">
        <f t="shared" si="58"/>
        <v>788938.14285713434</v>
      </c>
      <c r="T360" s="2">
        <f t="shared" si="59"/>
        <v>11061.857142857276</v>
      </c>
      <c r="U360" s="2">
        <f t="shared" si="60"/>
        <v>800000</v>
      </c>
      <c r="V360" s="2">
        <f t="shared" si="78"/>
        <v>165368938.62641001</v>
      </c>
      <c r="W360" s="2">
        <f t="shared" si="61"/>
        <v>788938.14285713434</v>
      </c>
      <c r="X360" s="2">
        <f t="shared" si="51"/>
        <v>11061.857142865658</v>
      </c>
      <c r="Y360" s="2">
        <f t="shared" si="74"/>
        <v>69991025.619688183</v>
      </c>
      <c r="Z360" s="2" t="str">
        <f t="shared" si="52"/>
        <v>MEEP</v>
      </c>
      <c r="AA360" s="2">
        <f>IF(Z360="HERE",Y360,AA359+Graph!$G$1*1000)</f>
        <v>120300137.0648264</v>
      </c>
      <c r="AB360" s="2">
        <f t="shared" si="63"/>
        <v>420000</v>
      </c>
      <c r="AC360" s="2">
        <f t="shared" si="75"/>
        <v>67538494.860503495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290</v>
      </c>
      <c r="C361" s="7"/>
      <c r="D361" s="2" t="e">
        <f t="shared" si="55"/>
        <v>#N/A</v>
      </c>
      <c r="E361" s="2" t="e">
        <f t="shared" si="67"/>
        <v>#N/A</v>
      </c>
      <c r="F361" s="2">
        <v>1616310.091716677</v>
      </c>
      <c r="G361" s="2">
        <f t="shared" si="79"/>
        <v>788938.14285714284</v>
      </c>
      <c r="H361" s="2">
        <f t="shared" si="76"/>
        <v>232428680.76926643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3823086.5714285835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1651836.470588237</v>
      </c>
      <c r="Q361" s="2">
        <f t="shared" si="80"/>
        <v>800000</v>
      </c>
      <c r="R361" s="2">
        <f t="shared" si="77"/>
        <v>236159964.24609822</v>
      </c>
      <c r="S361" s="2">
        <f t="shared" si="58"/>
        <v>788938.14285713434</v>
      </c>
      <c r="T361" s="2">
        <f t="shared" si="59"/>
        <v>11061.857142857276</v>
      </c>
      <c r="U361" s="2">
        <f t="shared" si="60"/>
        <v>800000</v>
      </c>
      <c r="V361" s="2">
        <f t="shared" si="78"/>
        <v>166157876.76926714</v>
      </c>
      <c r="W361" s="2">
        <f t="shared" si="61"/>
        <v>788938.14285713434</v>
      </c>
      <c r="X361" s="2">
        <f t="shared" si="51"/>
        <v>11061.857142865658</v>
      </c>
      <c r="Y361" s="2">
        <f t="shared" si="74"/>
        <v>70002087.476831049</v>
      </c>
      <c r="Z361" s="2" t="str">
        <f t="shared" si="52"/>
        <v>MEEP</v>
      </c>
      <c r="AA361" s="2">
        <f>IF(Z361="HERE",Y361,AA360+Graph!$G$1*1000)</f>
        <v>120720137.0648264</v>
      </c>
      <c r="AB361" s="2">
        <f t="shared" si="63"/>
        <v>420000</v>
      </c>
      <c r="AC361" s="2">
        <f t="shared" si="75"/>
        <v>67538494.860503495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291</v>
      </c>
      <c r="C362" s="7"/>
      <c r="D362" s="2" t="e">
        <f t="shared" si="55"/>
        <v>#N/A</v>
      </c>
      <c r="E362" s="2" t="e">
        <f t="shared" si="67"/>
        <v>#N/A</v>
      </c>
      <c r="F362" s="2">
        <v>1620324.407923162</v>
      </c>
      <c r="G362" s="2">
        <f t="shared" si="79"/>
        <v>788938.14285714284</v>
      </c>
      <c r="H362" s="2">
        <f t="shared" si="76"/>
        <v>233217618.91212356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3834148.4285714407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1655953.2472989261</v>
      </c>
      <c r="Q362" s="2">
        <f t="shared" si="80"/>
        <v>800000</v>
      </c>
      <c r="R362" s="2">
        <f t="shared" si="77"/>
        <v>236959964.24609822</v>
      </c>
      <c r="S362" s="2">
        <f t="shared" si="58"/>
        <v>788938.14285713434</v>
      </c>
      <c r="T362" s="2">
        <f t="shared" si="59"/>
        <v>11061.857142857276</v>
      </c>
      <c r="U362" s="2">
        <f t="shared" si="60"/>
        <v>800000</v>
      </c>
      <c r="V362" s="2">
        <f t="shared" si="78"/>
        <v>166946814.91212428</v>
      </c>
      <c r="W362" s="2">
        <f t="shared" si="61"/>
        <v>788938.14285713434</v>
      </c>
      <c r="X362" s="2">
        <f t="shared" si="51"/>
        <v>11061.857142865658</v>
      </c>
      <c r="Y362" s="2">
        <f t="shared" si="74"/>
        <v>70013149.333973914</v>
      </c>
      <c r="Z362" s="2" t="str">
        <f t="shared" si="52"/>
        <v>MEEP</v>
      </c>
      <c r="AA362" s="2">
        <f>IF(Z362="HERE",Y362,AA361+Graph!$G$1*1000)</f>
        <v>121140137.0648264</v>
      </c>
      <c r="AB362" s="2">
        <f t="shared" si="63"/>
        <v>420000</v>
      </c>
      <c r="AC362" s="2">
        <f t="shared" si="75"/>
        <v>67538494.860503495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292</v>
      </c>
      <c r="C363" s="7"/>
      <c r="D363" s="2" t="e">
        <f t="shared" si="55"/>
        <v>#N/A</v>
      </c>
      <c r="E363" s="2" t="e">
        <f t="shared" si="67"/>
        <v>#N/A</v>
      </c>
      <c r="F363" s="2">
        <v>1624338.724129647</v>
      </c>
      <c r="G363" s="2">
        <f t="shared" si="79"/>
        <v>788938.14285714284</v>
      </c>
      <c r="H363" s="2">
        <f t="shared" si="76"/>
        <v>234006557.0549807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3845210.285714298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1660070.0240096152</v>
      </c>
      <c r="Q363" s="2">
        <f t="shared" si="80"/>
        <v>800000</v>
      </c>
      <c r="R363" s="2">
        <f t="shared" si="77"/>
        <v>237759964.24609822</v>
      </c>
      <c r="S363" s="2">
        <f t="shared" si="58"/>
        <v>788938.14285713434</v>
      </c>
      <c r="T363" s="2">
        <f t="shared" si="59"/>
        <v>11061.857142857276</v>
      </c>
      <c r="U363" s="2">
        <f t="shared" si="60"/>
        <v>800000</v>
      </c>
      <c r="V363" s="2">
        <f t="shared" si="78"/>
        <v>167735753.05498141</v>
      </c>
      <c r="W363" s="2">
        <f t="shared" si="61"/>
        <v>788938.14285713434</v>
      </c>
      <c r="X363" s="2">
        <f t="shared" si="51"/>
        <v>11061.857142865658</v>
      </c>
      <c r="Y363" s="2">
        <f t="shared" si="74"/>
        <v>70024211.19111678</v>
      </c>
      <c r="Z363" s="2" t="str">
        <f t="shared" si="52"/>
        <v>MEEP</v>
      </c>
      <c r="AA363" s="2">
        <f>IF(Z363="HERE",Y363,AA362+Graph!$G$1*1000)</f>
        <v>121560137.0648264</v>
      </c>
      <c r="AB363" s="2">
        <f t="shared" si="63"/>
        <v>420000</v>
      </c>
      <c r="AC363" s="2">
        <f t="shared" si="75"/>
        <v>67538494.860503495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293</v>
      </c>
      <c r="C364" s="7"/>
      <c r="D364" s="2" t="e">
        <f t="shared" si="55"/>
        <v>#N/A</v>
      </c>
      <c r="E364" s="2" t="e">
        <f t="shared" si="67"/>
        <v>#N/A</v>
      </c>
      <c r="F364" s="2">
        <v>1628353.040336132</v>
      </c>
      <c r="G364" s="2">
        <f t="shared" si="79"/>
        <v>788938.14285714284</v>
      </c>
      <c r="H364" s="2">
        <f t="shared" si="76"/>
        <v>234795495.19783783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3856272.1428571553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1664186.8007202744</v>
      </c>
      <c r="Q364" s="2">
        <f t="shared" si="80"/>
        <v>800000</v>
      </c>
      <c r="R364" s="2">
        <f t="shared" si="77"/>
        <v>238559964.24609822</v>
      </c>
      <c r="S364" s="2">
        <f t="shared" si="58"/>
        <v>788938.14285713434</v>
      </c>
      <c r="T364" s="2">
        <f t="shared" si="59"/>
        <v>11061.857142857276</v>
      </c>
      <c r="U364" s="2">
        <f t="shared" si="60"/>
        <v>800000</v>
      </c>
      <c r="V364" s="2">
        <f t="shared" si="78"/>
        <v>168524691.19783854</v>
      </c>
      <c r="W364" s="2">
        <f t="shared" si="61"/>
        <v>788938.14285713434</v>
      </c>
      <c r="X364" s="2">
        <f t="shared" si="51"/>
        <v>11061.857142865658</v>
      </c>
      <c r="Y364" s="2">
        <f t="shared" si="74"/>
        <v>70035273.048259646</v>
      </c>
      <c r="Z364" s="2" t="str">
        <f t="shared" si="52"/>
        <v>MEEP</v>
      </c>
      <c r="AA364" s="2">
        <f>IF(Z364="HERE",Y364,AA363+Graph!$G$1*1000)</f>
        <v>121980137.0648264</v>
      </c>
      <c r="AB364" s="2">
        <f t="shared" si="63"/>
        <v>420000</v>
      </c>
      <c r="AC364" s="2">
        <f t="shared" si="75"/>
        <v>67538494.860503495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294</v>
      </c>
      <c r="C365" s="7"/>
      <c r="D365" s="2" t="e">
        <f t="shared" si="55"/>
        <v>#N/A</v>
      </c>
      <c r="E365" s="2" t="e">
        <f t="shared" si="67"/>
        <v>#N/A</v>
      </c>
      <c r="F365" s="2">
        <v>1632367.3565426171</v>
      </c>
      <c r="G365" s="2">
        <f t="shared" si="79"/>
        <v>788938.14285714284</v>
      </c>
      <c r="H365" s="2">
        <f t="shared" si="76"/>
        <v>235584433.34069496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3867334.0000000126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1668303.5774309635</v>
      </c>
      <c r="Q365" s="2">
        <f t="shared" si="80"/>
        <v>800000</v>
      </c>
      <c r="R365" s="2">
        <f t="shared" si="77"/>
        <v>239359964.24609822</v>
      </c>
      <c r="S365" s="2">
        <f t="shared" si="58"/>
        <v>788938.14285713434</v>
      </c>
      <c r="T365" s="2">
        <f t="shared" si="59"/>
        <v>11061.857142857276</v>
      </c>
      <c r="U365" s="2">
        <f t="shared" si="60"/>
        <v>800000</v>
      </c>
      <c r="V365" s="2">
        <f t="shared" si="78"/>
        <v>169313629.34069568</v>
      </c>
      <c r="W365" s="2">
        <f t="shared" si="61"/>
        <v>788938.14285713434</v>
      </c>
      <c r="X365" s="2">
        <f t="shared" si="51"/>
        <v>11061.857142865658</v>
      </c>
      <c r="Y365" s="2">
        <f t="shared" si="74"/>
        <v>70046334.905402511</v>
      </c>
      <c r="Z365" s="2" t="str">
        <f t="shared" si="52"/>
        <v>MEEP</v>
      </c>
      <c r="AA365" s="2">
        <f>IF(Z365="HERE",Y365,AA364+Graph!$G$1*1000)</f>
        <v>122400137.0648264</v>
      </c>
      <c r="AB365" s="2">
        <f t="shared" si="63"/>
        <v>420000</v>
      </c>
      <c r="AC365" s="2">
        <f t="shared" si="75"/>
        <v>67538494.860503495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295</v>
      </c>
      <c r="C366" s="7"/>
      <c r="D366" s="2" t="e">
        <f t="shared" si="55"/>
        <v>#N/A</v>
      </c>
      <c r="E366" s="2" t="e">
        <f t="shared" si="67"/>
        <v>#N/A</v>
      </c>
      <c r="F366" s="2">
        <v>1636381.6727491021</v>
      </c>
      <c r="G366" s="2">
        <f t="shared" si="79"/>
        <v>788938.14285714284</v>
      </c>
      <c r="H366" s="2">
        <f t="shared" si="76"/>
        <v>236373371.4835521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3878395.8571428698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1672420.3541416526</v>
      </c>
      <c r="Q366" s="2">
        <f t="shared" si="80"/>
        <v>800000</v>
      </c>
      <c r="R366" s="2">
        <f t="shared" si="77"/>
        <v>240159964.24609822</v>
      </c>
      <c r="S366" s="2">
        <f t="shared" si="58"/>
        <v>788938.14285713434</v>
      </c>
      <c r="T366" s="2">
        <f t="shared" si="59"/>
        <v>11061.857142857276</v>
      </c>
      <c r="U366" s="2">
        <f t="shared" si="60"/>
        <v>800000</v>
      </c>
      <c r="V366" s="2">
        <f t="shared" si="78"/>
        <v>170102567.48355281</v>
      </c>
      <c r="W366" s="2">
        <f t="shared" si="61"/>
        <v>788938.14285713434</v>
      </c>
      <c r="X366" s="2">
        <f t="shared" si="51"/>
        <v>11061.857142865658</v>
      </c>
      <c r="Y366" s="2">
        <f t="shared" si="74"/>
        <v>70057396.762545377</v>
      </c>
      <c r="Z366" s="2" t="str">
        <f t="shared" si="52"/>
        <v>MEEP</v>
      </c>
      <c r="AA366" s="2">
        <f>IF(Z366="HERE",Y366,AA365+Graph!$G$1*1000)</f>
        <v>122820137.0648264</v>
      </c>
      <c r="AB366" s="2">
        <f t="shared" si="63"/>
        <v>420000</v>
      </c>
      <c r="AC366" s="2">
        <f t="shared" si="75"/>
        <v>67538494.860503495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296</v>
      </c>
      <c r="C367" s="7"/>
      <c r="D367" s="2" t="e">
        <f t="shared" si="55"/>
        <v>#N/A</v>
      </c>
      <c r="E367" s="2" t="e">
        <f t="shared" si="67"/>
        <v>#N/A</v>
      </c>
      <c r="F367" s="2">
        <v>1640395.9889555871</v>
      </c>
      <c r="G367" s="2">
        <f t="shared" si="79"/>
        <v>788938.14285714284</v>
      </c>
      <c r="H367" s="2">
        <f t="shared" si="76"/>
        <v>237162309.62640923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3889457.7142857271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1676537.1308523417</v>
      </c>
      <c r="Q367" s="2">
        <f t="shared" si="80"/>
        <v>800000</v>
      </c>
      <c r="R367" s="2">
        <f t="shared" si="77"/>
        <v>240959964.24609822</v>
      </c>
      <c r="S367" s="2">
        <f t="shared" si="58"/>
        <v>788938.14285713434</v>
      </c>
      <c r="T367" s="2">
        <f t="shared" si="59"/>
        <v>11061.857142857276</v>
      </c>
      <c r="U367" s="2">
        <f t="shared" si="60"/>
        <v>800000</v>
      </c>
      <c r="V367" s="2">
        <f t="shared" si="78"/>
        <v>170891505.62640995</v>
      </c>
      <c r="W367" s="2">
        <f t="shared" si="61"/>
        <v>788938.14285713434</v>
      </c>
      <c r="X367" s="2">
        <f t="shared" si="51"/>
        <v>11061.857142865658</v>
      </c>
      <c r="Y367" s="2">
        <f t="shared" si="74"/>
        <v>70068458.619688243</v>
      </c>
      <c r="Z367" s="2" t="str">
        <f t="shared" si="52"/>
        <v>MEEP</v>
      </c>
      <c r="AA367" s="2">
        <f>IF(Z367="HERE",Y367,AA366+Graph!$G$1*1000)</f>
        <v>123240137.0648264</v>
      </c>
      <c r="AB367" s="2">
        <f t="shared" si="63"/>
        <v>420000</v>
      </c>
      <c r="AC367" s="2">
        <f t="shared" si="75"/>
        <v>67538494.860503495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297</v>
      </c>
      <c r="C368" s="7"/>
      <c r="D368" s="2" t="e">
        <f t="shared" si="55"/>
        <v>#N/A</v>
      </c>
      <c r="E368" s="2" t="e">
        <f t="shared" si="67"/>
        <v>#N/A</v>
      </c>
      <c r="F368" s="2">
        <v>1644410.3051620424</v>
      </c>
      <c r="G368" s="2">
        <f t="shared" si="79"/>
        <v>788938.14285714284</v>
      </c>
      <c r="H368" s="2">
        <f t="shared" si="76"/>
        <v>237951247.76926637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3900519.5714285844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1680653.9075630307</v>
      </c>
      <c r="Q368" s="2">
        <f t="shared" si="80"/>
        <v>800000</v>
      </c>
      <c r="R368" s="2">
        <f t="shared" si="77"/>
        <v>241759964.24609822</v>
      </c>
      <c r="S368" s="2">
        <f t="shared" si="58"/>
        <v>788938.14285713434</v>
      </c>
      <c r="T368" s="2">
        <f t="shared" si="59"/>
        <v>11061.857142857276</v>
      </c>
      <c r="U368" s="2">
        <f t="shared" si="60"/>
        <v>800000</v>
      </c>
      <c r="V368" s="2">
        <f t="shared" si="78"/>
        <v>171680443.76926708</v>
      </c>
      <c r="W368" s="2">
        <f t="shared" si="61"/>
        <v>788938.14285713434</v>
      </c>
      <c r="X368" s="2">
        <f t="shared" si="51"/>
        <v>11061.857142865658</v>
      </c>
      <c r="Y368" s="2">
        <f t="shared" si="74"/>
        <v>70079520.476831108</v>
      </c>
      <c r="Z368" s="2" t="str">
        <f t="shared" si="52"/>
        <v>MEEP</v>
      </c>
      <c r="AA368" s="2">
        <f>IF(Z368="HERE",Y368,AA367+Graph!$G$1*1000)</f>
        <v>123660137.0648264</v>
      </c>
      <c r="AB368" s="2">
        <f t="shared" si="63"/>
        <v>420000</v>
      </c>
      <c r="AC368" s="2">
        <f t="shared" si="75"/>
        <v>67538494.860503495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298</v>
      </c>
      <c r="C369" s="7"/>
      <c r="D369" s="2" t="e">
        <f t="shared" si="55"/>
        <v>#N/A</v>
      </c>
      <c r="E369" s="2" t="e">
        <f t="shared" si="67"/>
        <v>#N/A</v>
      </c>
      <c r="F369" s="2">
        <v>1648424.6213685274</v>
      </c>
      <c r="G369" s="2">
        <f t="shared" si="79"/>
        <v>788938.14285714284</v>
      </c>
      <c r="H369" s="2">
        <f t="shared" si="76"/>
        <v>238740185.9121235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3911581.4285714417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1684770.6842737198</v>
      </c>
      <c r="Q369" s="2">
        <f t="shared" si="80"/>
        <v>800000</v>
      </c>
      <c r="R369" s="2">
        <f t="shared" si="77"/>
        <v>242559964.24609822</v>
      </c>
      <c r="S369" s="2">
        <f t="shared" si="58"/>
        <v>788938.14285713434</v>
      </c>
      <c r="T369" s="2">
        <f t="shared" si="59"/>
        <v>11061.857142857276</v>
      </c>
      <c r="U369" s="2">
        <f t="shared" si="60"/>
        <v>800000</v>
      </c>
      <c r="V369" s="2">
        <f t="shared" si="78"/>
        <v>172469381.91212422</v>
      </c>
      <c r="W369" s="2">
        <f t="shared" si="61"/>
        <v>788938.14285713434</v>
      </c>
      <c r="X369" s="2">
        <f t="shared" si="51"/>
        <v>11061.857142865658</v>
      </c>
      <c r="Y369" s="2">
        <f t="shared" si="74"/>
        <v>70090582.333973974</v>
      </c>
      <c r="Z369" s="2" t="str">
        <f t="shared" si="52"/>
        <v>MEEP</v>
      </c>
      <c r="AA369" s="2">
        <f>IF(Z369="HERE",Y369,AA368+Graph!$G$1*1000)</f>
        <v>124080137.0648264</v>
      </c>
      <c r="AB369" s="2">
        <f t="shared" si="63"/>
        <v>420000</v>
      </c>
      <c r="AC369" s="2">
        <f t="shared" si="75"/>
        <v>67538494.860503495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299</v>
      </c>
      <c r="C370" s="7"/>
      <c r="D370" s="2" t="e">
        <f t="shared" si="55"/>
        <v>#N/A</v>
      </c>
      <c r="E370" s="2" t="e">
        <f t="shared" si="67"/>
        <v>#N/A</v>
      </c>
      <c r="F370" s="2">
        <v>1652438.9375750124</v>
      </c>
      <c r="G370" s="2">
        <f t="shared" si="79"/>
        <v>788938.14285714284</v>
      </c>
      <c r="H370" s="2">
        <f t="shared" si="76"/>
        <v>239529124.05498064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3922643.285714299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1688887.4609843791</v>
      </c>
      <c r="Q370" s="2">
        <f t="shared" si="80"/>
        <v>800000</v>
      </c>
      <c r="R370" s="2">
        <f t="shared" si="77"/>
        <v>243359964.24609822</v>
      </c>
      <c r="S370" s="2">
        <f t="shared" si="58"/>
        <v>788938.14285713434</v>
      </c>
      <c r="T370" s="2">
        <f t="shared" si="59"/>
        <v>11061.857142857276</v>
      </c>
      <c r="U370" s="2">
        <f t="shared" si="60"/>
        <v>800000</v>
      </c>
      <c r="V370" s="2">
        <f t="shared" si="78"/>
        <v>173258320.05498135</v>
      </c>
      <c r="W370" s="2">
        <f t="shared" si="61"/>
        <v>788938.14285713434</v>
      </c>
      <c r="X370" s="2">
        <f t="shared" si="51"/>
        <v>11061.857142865658</v>
      </c>
      <c r="Y370" s="2">
        <f t="shared" si="74"/>
        <v>70101644.19111684</v>
      </c>
      <c r="Z370" s="2" t="str">
        <f t="shared" si="52"/>
        <v>MEEP</v>
      </c>
      <c r="AA370" s="2">
        <f>IF(Z370="HERE",Y370,AA369+Graph!$G$1*1000)</f>
        <v>124500137.0648264</v>
      </c>
      <c r="AB370" s="2">
        <f t="shared" si="63"/>
        <v>420000</v>
      </c>
      <c r="AC370" s="2">
        <f t="shared" si="75"/>
        <v>67538494.860503495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300</v>
      </c>
      <c r="C371" s="7"/>
      <c r="D371" s="2" t="e">
        <f t="shared" si="55"/>
        <v>#N/A</v>
      </c>
      <c r="E371" s="2" t="e">
        <f t="shared" si="67"/>
        <v>#N/A</v>
      </c>
      <c r="F371" s="2">
        <v>1656453.2537814975</v>
      </c>
      <c r="G371" s="2">
        <f t="shared" si="79"/>
        <v>788938.14285714284</v>
      </c>
      <c r="H371" s="2">
        <f t="shared" si="76"/>
        <v>240318062.19783777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3933705.1428571562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1693004.2376950681</v>
      </c>
      <c r="Q371" s="2">
        <f t="shared" si="80"/>
        <v>800000</v>
      </c>
      <c r="R371" s="2">
        <f t="shared" si="77"/>
        <v>244159964.24609822</v>
      </c>
      <c r="S371" s="2">
        <f t="shared" si="58"/>
        <v>788938.14285713434</v>
      </c>
      <c r="T371" s="2">
        <f t="shared" si="59"/>
        <v>11061.857142857276</v>
      </c>
      <c r="U371" s="2">
        <f t="shared" si="60"/>
        <v>800000</v>
      </c>
      <c r="V371" s="2">
        <f t="shared" si="78"/>
        <v>174047258.19783849</v>
      </c>
      <c r="W371" s="2">
        <f t="shared" si="61"/>
        <v>788938.14285713434</v>
      </c>
      <c r="X371" s="2">
        <f t="shared" si="51"/>
        <v>11061.857142865658</v>
      </c>
      <c r="Y371" s="2">
        <f t="shared" si="74"/>
        <v>70112706.048259705</v>
      </c>
      <c r="Z371" s="2" t="str">
        <f t="shared" si="52"/>
        <v>MEEP</v>
      </c>
      <c r="AA371" s="2">
        <f>IF(Z371="HERE",Y371,AA370+Graph!$G$1*1000)</f>
        <v>124920137.0648264</v>
      </c>
      <c r="AB371" s="2">
        <f t="shared" si="63"/>
        <v>420000</v>
      </c>
      <c r="AC371" s="2">
        <f t="shared" si="75"/>
        <v>67538494.860503495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301</v>
      </c>
      <c r="C372" s="7"/>
      <c r="D372" s="2" t="e">
        <f t="shared" si="55"/>
        <v>#N/A</v>
      </c>
      <c r="E372" s="2" t="e">
        <f t="shared" si="67"/>
        <v>#N/A</v>
      </c>
      <c r="F372" s="2">
        <v>1660467.5699879825</v>
      </c>
      <c r="G372" s="2">
        <f t="shared" si="79"/>
        <v>788938.14285714284</v>
      </c>
      <c r="H372" s="2">
        <f t="shared" si="76"/>
        <v>241107000.3406949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3944767.0000000135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1697121.0144057572</v>
      </c>
      <c r="Q372" s="2">
        <f t="shared" si="80"/>
        <v>800000</v>
      </c>
      <c r="R372" s="2">
        <f t="shared" si="77"/>
        <v>244959964.24609822</v>
      </c>
      <c r="S372" s="2">
        <f t="shared" si="58"/>
        <v>788938.14285713434</v>
      </c>
      <c r="T372" s="2">
        <f t="shared" si="59"/>
        <v>11061.857142857276</v>
      </c>
      <c r="U372" s="2">
        <f t="shared" si="60"/>
        <v>800000</v>
      </c>
      <c r="V372" s="2">
        <f t="shared" si="78"/>
        <v>174836196.34069562</v>
      </c>
      <c r="W372" s="2">
        <f t="shared" si="61"/>
        <v>788938.14285713434</v>
      </c>
      <c r="X372" s="2">
        <f t="shared" si="51"/>
        <v>11061.857142865658</v>
      </c>
      <c r="Y372" s="2">
        <f t="shared" si="74"/>
        <v>70123767.905402571</v>
      </c>
      <c r="Z372" s="2" t="str">
        <f t="shared" si="52"/>
        <v>MEEP</v>
      </c>
      <c r="AA372" s="2">
        <f>IF(Z372="HERE",Y372,AA371+Graph!$G$1*1000)</f>
        <v>125340137.0648264</v>
      </c>
      <c r="AB372" s="2">
        <f t="shared" si="63"/>
        <v>420000</v>
      </c>
      <c r="AC372" s="2">
        <f t="shared" si="75"/>
        <v>67538494.860503495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302</v>
      </c>
      <c r="C373" s="7"/>
      <c r="D373" s="2" t="e">
        <f t="shared" si="55"/>
        <v>#N/A</v>
      </c>
      <c r="E373" s="2" t="e">
        <f t="shared" si="67"/>
        <v>#N/A</v>
      </c>
      <c r="F373" s="2">
        <v>1664481.8861944675</v>
      </c>
      <c r="G373" s="2">
        <f t="shared" si="79"/>
        <v>788938.14285714284</v>
      </c>
      <c r="H373" s="2">
        <f t="shared" si="76"/>
        <v>241895938.48355204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3955828.8571428708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1701237.7911164463</v>
      </c>
      <c r="Q373" s="2">
        <f t="shared" si="80"/>
        <v>800000</v>
      </c>
      <c r="R373" s="2">
        <f t="shared" si="77"/>
        <v>245759964.24609822</v>
      </c>
      <c r="S373" s="2">
        <f t="shared" si="58"/>
        <v>788938.14285713434</v>
      </c>
      <c r="T373" s="2">
        <f t="shared" si="59"/>
        <v>11061.857142857276</v>
      </c>
      <c r="U373" s="2">
        <f t="shared" si="60"/>
        <v>800000</v>
      </c>
      <c r="V373" s="2">
        <f t="shared" si="78"/>
        <v>175625134.48355275</v>
      </c>
      <c r="W373" s="2">
        <f t="shared" si="61"/>
        <v>788938.14285713434</v>
      </c>
      <c r="X373" s="2">
        <f t="shared" si="51"/>
        <v>11061.857142865658</v>
      </c>
      <c r="Y373" s="2">
        <f t="shared" si="74"/>
        <v>70134829.762545437</v>
      </c>
      <c r="Z373" s="2" t="str">
        <f t="shared" si="52"/>
        <v>MEEP</v>
      </c>
      <c r="AA373" s="2">
        <f>IF(Z373="HERE",Y373,AA372+Graph!$G$1*1000)</f>
        <v>125760137.0648264</v>
      </c>
      <c r="AB373" s="2">
        <f t="shared" si="63"/>
        <v>420000</v>
      </c>
      <c r="AC373" s="2">
        <f t="shared" si="75"/>
        <v>67538494.860503495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303</v>
      </c>
      <c r="C374" s="7"/>
      <c r="D374" s="2" t="e">
        <f t="shared" si="55"/>
        <v>#N/A</v>
      </c>
      <c r="E374" s="2" t="e">
        <f t="shared" si="67"/>
        <v>#N/A</v>
      </c>
      <c r="F374" s="2">
        <v>1668496.2024009526</v>
      </c>
      <c r="G374" s="2">
        <f t="shared" si="79"/>
        <v>788938.14285714284</v>
      </c>
      <c r="H374" s="2">
        <f t="shared" si="76"/>
        <v>242684876.62640917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3966890.7142857281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1705354.5678271353</v>
      </c>
      <c r="Q374" s="2">
        <f t="shared" si="80"/>
        <v>800000</v>
      </c>
      <c r="R374" s="2">
        <f t="shared" si="77"/>
        <v>246559964.24609822</v>
      </c>
      <c r="S374" s="2">
        <f t="shared" si="58"/>
        <v>788938.14285713434</v>
      </c>
      <c r="T374" s="2">
        <f t="shared" si="59"/>
        <v>11061.857142857276</v>
      </c>
      <c r="U374" s="2">
        <f t="shared" si="60"/>
        <v>800000</v>
      </c>
      <c r="V374" s="2">
        <f t="shared" si="78"/>
        <v>176414072.62640989</v>
      </c>
      <c r="W374" s="2">
        <f t="shared" si="61"/>
        <v>788938.14285713434</v>
      </c>
      <c r="X374" s="2">
        <f t="shared" si="51"/>
        <v>11061.857142865658</v>
      </c>
      <c r="Y374" s="2">
        <f t="shared" si="74"/>
        <v>70145891.619688302</v>
      </c>
      <c r="Z374" s="2" t="str">
        <f t="shared" si="52"/>
        <v>MEEP</v>
      </c>
      <c r="AA374" s="2">
        <f>IF(Z374="HERE",Y374,AA373+Graph!$G$1*1000)</f>
        <v>126180137.0648264</v>
      </c>
      <c r="AB374" s="2">
        <f t="shared" si="63"/>
        <v>420000</v>
      </c>
      <c r="AC374" s="2">
        <f t="shared" si="75"/>
        <v>67538494.860503495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304</v>
      </c>
      <c r="C375" s="7"/>
      <c r="D375" s="2" t="e">
        <f t="shared" si="55"/>
        <v>#N/A</v>
      </c>
      <c r="E375" s="2" t="e">
        <f t="shared" si="67"/>
        <v>#N/A</v>
      </c>
      <c r="F375" s="2">
        <v>1672510.5186074376</v>
      </c>
      <c r="G375" s="2">
        <f t="shared" si="79"/>
        <v>788938.14285714284</v>
      </c>
      <c r="H375" s="2">
        <f t="shared" si="76"/>
        <v>243473814.76926631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3977952.5714285853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1709471.3445378244</v>
      </c>
      <c r="Q375" s="2">
        <f t="shared" si="80"/>
        <v>800000</v>
      </c>
      <c r="R375" s="2">
        <f t="shared" si="77"/>
        <v>247359964.24609822</v>
      </c>
      <c r="S375" s="2">
        <f t="shared" si="58"/>
        <v>788938.14285713434</v>
      </c>
      <c r="T375" s="2">
        <f t="shared" si="59"/>
        <v>11061.857142857276</v>
      </c>
      <c r="U375" s="2">
        <f t="shared" si="60"/>
        <v>800000</v>
      </c>
      <c r="V375" s="2">
        <f t="shared" si="78"/>
        <v>177203010.76926702</v>
      </c>
      <c r="W375" s="2">
        <f t="shared" si="61"/>
        <v>788938.14285713434</v>
      </c>
      <c r="X375" s="2">
        <f t="shared" si="51"/>
        <v>11061.857142865658</v>
      </c>
      <c r="Y375" s="2">
        <f t="shared" si="74"/>
        <v>70156953.476831168</v>
      </c>
      <c r="Z375" s="2" t="str">
        <f t="shared" si="52"/>
        <v>MEEP</v>
      </c>
      <c r="AA375" s="2">
        <f>IF(Z375="HERE",Y375,AA374+Graph!$G$1*1000)</f>
        <v>126600137.0648264</v>
      </c>
      <c r="AB375" s="2">
        <f t="shared" si="63"/>
        <v>420000</v>
      </c>
      <c r="AC375" s="2">
        <f t="shared" si="75"/>
        <v>67538494.860503495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305</v>
      </c>
      <c r="C376" s="7"/>
      <c r="D376" s="2" t="e">
        <f t="shared" si="55"/>
        <v>#N/A</v>
      </c>
      <c r="E376" s="2" t="e">
        <f t="shared" si="67"/>
        <v>#N/A</v>
      </c>
      <c r="F376" s="2">
        <v>1676524.8348139226</v>
      </c>
      <c r="G376" s="2">
        <f t="shared" si="79"/>
        <v>788938.14285714284</v>
      </c>
      <c r="H376" s="2">
        <f t="shared" si="76"/>
        <v>244262752.91212344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3989014.4285714426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1713588.1212484837</v>
      </c>
      <c r="Q376" s="2">
        <f t="shared" si="80"/>
        <v>800000</v>
      </c>
      <c r="R376" s="2">
        <f t="shared" si="77"/>
        <v>248159964.24609822</v>
      </c>
      <c r="S376" s="2">
        <f t="shared" si="58"/>
        <v>788938.14285713434</v>
      </c>
      <c r="T376" s="2">
        <f t="shared" si="59"/>
        <v>11061.857142857276</v>
      </c>
      <c r="U376" s="2">
        <f t="shared" si="60"/>
        <v>800000</v>
      </c>
      <c r="V376" s="2">
        <f t="shared" si="78"/>
        <v>177991948.91212416</v>
      </c>
      <c r="W376" s="2">
        <f t="shared" si="61"/>
        <v>788938.14285713434</v>
      </c>
      <c r="X376" s="2">
        <f t="shared" si="51"/>
        <v>11061.857142865658</v>
      </c>
      <c r="Y376" s="2">
        <f t="shared" si="74"/>
        <v>70168015.333974034</v>
      </c>
      <c r="Z376" s="2" t="str">
        <f t="shared" si="52"/>
        <v>MEEP</v>
      </c>
      <c r="AA376" s="2">
        <f>IF(Z376="HERE",Y376,AA375+Graph!$G$1*1000)</f>
        <v>127020137.0648264</v>
      </c>
      <c r="AB376" s="2">
        <f t="shared" si="63"/>
        <v>420000</v>
      </c>
      <c r="AC376" s="2">
        <f t="shared" si="75"/>
        <v>67538494.860503495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306</v>
      </c>
      <c r="C377" s="7"/>
      <c r="D377" s="2" t="e">
        <f t="shared" si="55"/>
        <v>#N/A</v>
      </c>
      <c r="E377" s="2" t="e">
        <f t="shared" si="67"/>
        <v>#N/A</v>
      </c>
      <c r="F377" s="2">
        <v>1680539.1510204077</v>
      </c>
      <c r="G377" s="2">
        <f t="shared" si="79"/>
        <v>788938.14285714284</v>
      </c>
      <c r="H377" s="2">
        <f t="shared" si="76"/>
        <v>245051691.05498058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4000076.2857142999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1717704.8979591727</v>
      </c>
      <c r="Q377" s="2">
        <f t="shared" si="80"/>
        <v>800000</v>
      </c>
      <c r="R377" s="2">
        <f t="shared" si="77"/>
        <v>248959964.24609822</v>
      </c>
      <c r="S377" s="2">
        <f t="shared" si="58"/>
        <v>788938.14285713434</v>
      </c>
      <c r="T377" s="2">
        <f t="shared" si="59"/>
        <v>11061.857142857276</v>
      </c>
      <c r="U377" s="2">
        <f t="shared" si="60"/>
        <v>800000</v>
      </c>
      <c r="V377" s="2">
        <f t="shared" si="78"/>
        <v>178780887.05498129</v>
      </c>
      <c r="W377" s="2">
        <f t="shared" si="61"/>
        <v>788938.14285713434</v>
      </c>
      <c r="X377" s="2">
        <f t="shared" si="51"/>
        <v>11061.857142865658</v>
      </c>
      <c r="Y377" s="2">
        <f t="shared" si="74"/>
        <v>70179077.191116899</v>
      </c>
      <c r="Z377" s="2" t="str">
        <f t="shared" si="52"/>
        <v>MEEP</v>
      </c>
      <c r="AA377" s="2">
        <f>IF(Z377="HERE",Y377,AA376+Graph!$G$1*1000)</f>
        <v>127440137.0648264</v>
      </c>
      <c r="AB377" s="2">
        <f t="shared" si="63"/>
        <v>420000</v>
      </c>
      <c r="AC377" s="2">
        <f t="shared" si="75"/>
        <v>67538494.860503495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307</v>
      </c>
      <c r="C378" s="7"/>
      <c r="D378" s="2" t="e">
        <f t="shared" si="55"/>
        <v>#N/A</v>
      </c>
      <c r="E378" s="2" t="e">
        <f t="shared" si="67"/>
        <v>#N/A</v>
      </c>
      <c r="F378" s="2">
        <v>1684553.4672268927</v>
      </c>
      <c r="G378" s="2">
        <f t="shared" si="79"/>
        <v>788938.14285714284</v>
      </c>
      <c r="H378" s="2">
        <f t="shared" si="76"/>
        <v>245840629.19783771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4011138.1428571572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1721821.6746698618</v>
      </c>
      <c r="Q378" s="2">
        <f t="shared" si="80"/>
        <v>800000</v>
      </c>
      <c r="R378" s="2">
        <f t="shared" si="77"/>
        <v>249759964.24609822</v>
      </c>
      <c r="S378" s="2">
        <f t="shared" si="58"/>
        <v>788938.14285713434</v>
      </c>
      <c r="T378" s="2">
        <f t="shared" si="59"/>
        <v>11061.857142857276</v>
      </c>
      <c r="U378" s="2">
        <f t="shared" si="60"/>
        <v>800000</v>
      </c>
      <c r="V378" s="2">
        <f t="shared" si="78"/>
        <v>179569825.19783843</v>
      </c>
      <c r="W378" s="2">
        <f t="shared" si="61"/>
        <v>788938.14285713434</v>
      </c>
      <c r="X378" s="2">
        <f t="shared" si="51"/>
        <v>11061.857142865658</v>
      </c>
      <c r="Y378" s="2">
        <f t="shared" si="74"/>
        <v>70190139.048259765</v>
      </c>
      <c r="Z378" s="2" t="str">
        <f t="shared" si="52"/>
        <v>MEEP</v>
      </c>
      <c r="AA378" s="2">
        <f>IF(Z378="HERE",Y378,AA377+Graph!$G$1*1000)</f>
        <v>127860137.0648264</v>
      </c>
      <c r="AB378" s="2">
        <f t="shared" si="63"/>
        <v>420000</v>
      </c>
      <c r="AC378" s="2">
        <f t="shared" si="75"/>
        <v>67538494.860503495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308</v>
      </c>
      <c r="C379" s="7"/>
      <c r="D379" s="2" t="e">
        <f t="shared" si="55"/>
        <v>#N/A</v>
      </c>
      <c r="E379" s="2" t="e">
        <f t="shared" si="67"/>
        <v>#N/A</v>
      </c>
      <c r="F379" s="2">
        <v>1688567.7834333777</v>
      </c>
      <c r="G379" s="2">
        <f t="shared" si="79"/>
        <v>788938.14285714284</v>
      </c>
      <c r="H379" s="2">
        <f t="shared" si="76"/>
        <v>246629567.34069484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4022200.0000000144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1725938.4513805509</v>
      </c>
      <c r="Q379" s="2">
        <f t="shared" si="80"/>
        <v>800000</v>
      </c>
      <c r="R379" s="2">
        <f t="shared" si="77"/>
        <v>250559964.24609822</v>
      </c>
      <c r="S379" s="2">
        <f t="shared" si="58"/>
        <v>788938.14285713434</v>
      </c>
      <c r="T379" s="2">
        <f t="shared" si="59"/>
        <v>11061.857142857276</v>
      </c>
      <c r="U379" s="2">
        <f t="shared" si="60"/>
        <v>800000</v>
      </c>
      <c r="V379" s="2">
        <f t="shared" si="78"/>
        <v>180358763.34069556</v>
      </c>
      <c r="W379" s="2">
        <f t="shared" si="61"/>
        <v>788938.14285713434</v>
      </c>
      <c r="X379" s="2">
        <f t="shared" si="51"/>
        <v>11061.857142865658</v>
      </c>
      <c r="Y379" s="2">
        <f t="shared" si="74"/>
        <v>70201200.905402631</v>
      </c>
      <c r="Z379" s="2" t="str">
        <f t="shared" si="52"/>
        <v>MEEP</v>
      </c>
      <c r="AA379" s="2">
        <f>IF(Z379="HERE",Y379,AA378+Graph!$G$1*1000)</f>
        <v>128280137.0648264</v>
      </c>
      <c r="AB379" s="2">
        <f t="shared" si="63"/>
        <v>420000</v>
      </c>
      <c r="AC379" s="2">
        <f t="shared" si="75"/>
        <v>67538494.860503495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309</v>
      </c>
      <c r="C380" s="7"/>
      <c r="D380" s="2" t="e">
        <f t="shared" si="55"/>
        <v>#N/A</v>
      </c>
      <c r="E380" s="2" t="e">
        <f t="shared" si="67"/>
        <v>#N/A</v>
      </c>
      <c r="F380" s="2">
        <v>1692582.099639833</v>
      </c>
      <c r="G380" s="2">
        <f t="shared" si="79"/>
        <v>788938.14285714284</v>
      </c>
      <c r="H380" s="2">
        <f t="shared" si="76"/>
        <v>247418505.48355198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4033261.8571428717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1730055.2280912399</v>
      </c>
      <c r="Q380" s="2">
        <f t="shared" si="80"/>
        <v>800000</v>
      </c>
      <c r="R380" s="2">
        <f t="shared" si="77"/>
        <v>251359964.24609822</v>
      </c>
      <c r="S380" s="2">
        <f t="shared" si="58"/>
        <v>788938.14285713434</v>
      </c>
      <c r="T380" s="2">
        <f t="shared" si="59"/>
        <v>11061.857142857276</v>
      </c>
      <c r="U380" s="2">
        <f t="shared" si="60"/>
        <v>800000</v>
      </c>
      <c r="V380" s="2">
        <f t="shared" si="78"/>
        <v>181147701.48355269</v>
      </c>
      <c r="W380" s="2">
        <f t="shared" si="61"/>
        <v>788938.14285713434</v>
      </c>
      <c r="X380" s="2">
        <f t="shared" si="51"/>
        <v>11061.857142865658</v>
      </c>
      <c r="Y380" s="2">
        <f t="shared" si="74"/>
        <v>70212262.762545496</v>
      </c>
      <c r="Z380" s="2" t="str">
        <f t="shared" si="52"/>
        <v>MEEP</v>
      </c>
      <c r="AA380" s="2">
        <f>IF(Z380="HERE",Y380,AA379+Graph!$G$1*1000)</f>
        <v>128700137.0648264</v>
      </c>
      <c r="AB380" s="2">
        <f t="shared" si="63"/>
        <v>420000</v>
      </c>
      <c r="AC380" s="2">
        <f t="shared" si="75"/>
        <v>67538494.860503495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310</v>
      </c>
      <c r="C381" s="7"/>
      <c r="D381" s="2" t="e">
        <f t="shared" si="55"/>
        <v>#N/A</v>
      </c>
      <c r="E381" s="2" t="e">
        <f t="shared" si="67"/>
        <v>#N/A</v>
      </c>
      <c r="F381" s="2">
        <v>1696596.415846318</v>
      </c>
      <c r="G381" s="2">
        <f t="shared" si="79"/>
        <v>788938.14285714284</v>
      </c>
      <c r="H381" s="2">
        <f t="shared" si="76"/>
        <v>248207443.62640911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4044323.714285729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1734172.004801929</v>
      </c>
      <c r="Q381" s="2">
        <f t="shared" si="80"/>
        <v>800000</v>
      </c>
      <c r="R381" s="2">
        <f t="shared" si="77"/>
        <v>252159964.24609822</v>
      </c>
      <c r="S381" s="2">
        <f t="shared" si="58"/>
        <v>788938.14285713434</v>
      </c>
      <c r="T381" s="2">
        <f t="shared" si="59"/>
        <v>11061.857142857276</v>
      </c>
      <c r="U381" s="2">
        <f t="shared" si="60"/>
        <v>800000</v>
      </c>
      <c r="V381" s="2">
        <f t="shared" si="78"/>
        <v>181936639.62640983</v>
      </c>
      <c r="W381" s="2">
        <f t="shared" si="61"/>
        <v>788938.14285713434</v>
      </c>
      <c r="X381" s="2">
        <f t="shared" si="51"/>
        <v>11061.857142865658</v>
      </c>
      <c r="Y381" s="2">
        <f t="shared" si="74"/>
        <v>70223324.619688362</v>
      </c>
      <c r="Z381" s="2" t="str">
        <f t="shared" si="52"/>
        <v>MEEP</v>
      </c>
      <c r="AA381" s="2">
        <f>IF(Z381="HERE",Y381,AA380+Graph!$G$1*1000)</f>
        <v>129120137.0648264</v>
      </c>
      <c r="AB381" s="2">
        <f t="shared" si="63"/>
        <v>420000</v>
      </c>
      <c r="AC381" s="2">
        <f t="shared" si="75"/>
        <v>67538494.860503495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311</v>
      </c>
      <c r="C382" s="7"/>
      <c r="D382" s="2" t="e">
        <f t="shared" si="55"/>
        <v>#N/A</v>
      </c>
      <c r="E382" s="2" t="e">
        <f t="shared" si="67"/>
        <v>#N/A</v>
      </c>
      <c r="F382" s="2">
        <v>1700610.732052803</v>
      </c>
      <c r="G382" s="2">
        <f t="shared" si="79"/>
        <v>788938.14285714284</v>
      </c>
      <c r="H382" s="2">
        <f t="shared" si="76"/>
        <v>248996381.76926625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4055385.5714285863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1738288.7815125883</v>
      </c>
      <c r="Q382" s="2">
        <f t="shared" si="80"/>
        <v>800000</v>
      </c>
      <c r="R382" s="2">
        <f t="shared" si="77"/>
        <v>252959964.24609822</v>
      </c>
      <c r="S382" s="2">
        <f t="shared" si="58"/>
        <v>788938.14285713434</v>
      </c>
      <c r="T382" s="2">
        <f t="shared" si="59"/>
        <v>11061.857142857276</v>
      </c>
      <c r="U382" s="2">
        <f t="shared" si="60"/>
        <v>800000</v>
      </c>
      <c r="V382" s="2">
        <f t="shared" si="78"/>
        <v>182725577.76926696</v>
      </c>
      <c r="W382" s="2">
        <f t="shared" si="61"/>
        <v>788938.14285713434</v>
      </c>
      <c r="X382" s="2">
        <f t="shared" si="51"/>
        <v>11061.857142865658</v>
      </c>
      <c r="Y382" s="2">
        <f t="shared" si="74"/>
        <v>70234386.476831228</v>
      </c>
      <c r="Z382" s="2" t="str">
        <f t="shared" si="52"/>
        <v>MEEP</v>
      </c>
      <c r="AA382" s="2">
        <f>IF(Z382="HERE",Y382,AA381+Graph!$G$1*1000)</f>
        <v>129540137.0648264</v>
      </c>
      <c r="AB382" s="2">
        <f t="shared" si="63"/>
        <v>420000</v>
      </c>
      <c r="AC382" s="2">
        <f t="shared" si="75"/>
        <v>67538494.860503495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312</v>
      </c>
      <c r="C383" s="7"/>
      <c r="D383" s="2" t="e">
        <f t="shared" si="55"/>
        <v>#N/A</v>
      </c>
      <c r="E383" s="2" t="e">
        <f t="shared" si="67"/>
        <v>#N/A</v>
      </c>
      <c r="F383" s="2">
        <v>1704625.0482592881</v>
      </c>
      <c r="G383" s="2">
        <f t="shared" si="79"/>
        <v>788938.14285714284</v>
      </c>
      <c r="H383" s="2">
        <f t="shared" si="76"/>
        <v>249785319.91212338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4066447.4285714435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1742405.5582232773</v>
      </c>
      <c r="Q383" s="2">
        <f t="shared" si="80"/>
        <v>800000</v>
      </c>
      <c r="R383" s="2">
        <f t="shared" si="77"/>
        <v>253759964.24609822</v>
      </c>
      <c r="S383" s="2">
        <f t="shared" si="58"/>
        <v>788938.14285713434</v>
      </c>
      <c r="T383" s="2">
        <f t="shared" si="59"/>
        <v>11061.857142857276</v>
      </c>
      <c r="U383" s="2">
        <f t="shared" si="60"/>
        <v>800000</v>
      </c>
      <c r="V383" s="2">
        <f t="shared" si="78"/>
        <v>183514515.9121241</v>
      </c>
      <c r="W383" s="2">
        <f t="shared" si="61"/>
        <v>788938.14285713434</v>
      </c>
      <c r="X383" s="2">
        <f t="shared" si="51"/>
        <v>11061.857142865658</v>
      </c>
      <c r="Y383" s="2">
        <f t="shared" si="74"/>
        <v>70245448.333974093</v>
      </c>
      <c r="Z383" s="2" t="str">
        <f t="shared" si="52"/>
        <v>MEEP</v>
      </c>
      <c r="AA383" s="2">
        <f>IF(Z383="HERE",Y383,AA382+Graph!$G$1*1000)</f>
        <v>129960137.0648264</v>
      </c>
      <c r="AB383" s="2">
        <f t="shared" si="63"/>
        <v>420000</v>
      </c>
      <c r="AC383" s="2">
        <f t="shared" si="75"/>
        <v>67538494.860503495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313</v>
      </c>
      <c r="C384" s="7"/>
      <c r="D384" s="2" t="e">
        <f t="shared" si="55"/>
        <v>#N/A</v>
      </c>
      <c r="E384" s="2" t="e">
        <f t="shared" si="67"/>
        <v>#N/A</v>
      </c>
      <c r="F384" s="2">
        <v>1708639.3644657731</v>
      </c>
      <c r="G384" s="2">
        <f t="shared" si="79"/>
        <v>788938.14285714284</v>
      </c>
      <c r="H384" s="2">
        <f t="shared" si="76"/>
        <v>250574258.05498052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4077509.2857143008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1746522.3349339664</v>
      </c>
      <c r="Q384" s="2">
        <f t="shared" si="80"/>
        <v>800000</v>
      </c>
      <c r="R384" s="2">
        <f t="shared" si="77"/>
        <v>254559964.24609822</v>
      </c>
      <c r="S384" s="2">
        <f t="shared" si="58"/>
        <v>788938.14285713434</v>
      </c>
      <c r="T384" s="2">
        <f t="shared" si="59"/>
        <v>11061.857142857276</v>
      </c>
      <c r="U384" s="2">
        <f t="shared" si="60"/>
        <v>800000</v>
      </c>
      <c r="V384" s="2">
        <f t="shared" si="78"/>
        <v>184303454.05498123</v>
      </c>
      <c r="W384" s="2">
        <f t="shared" si="61"/>
        <v>788938.14285713434</v>
      </c>
      <c r="X384" s="2">
        <f t="shared" si="51"/>
        <v>11061.857142865658</v>
      </c>
      <c r="Y384" s="2">
        <f t="shared" si="74"/>
        <v>70256510.191116959</v>
      </c>
      <c r="Z384" s="2" t="str">
        <f t="shared" si="52"/>
        <v>MEEP</v>
      </c>
      <c r="AA384" s="2">
        <f>IF(Z384="HERE",Y384,AA383+Graph!$G$1*1000)</f>
        <v>130380137.0648264</v>
      </c>
      <c r="AB384" s="2">
        <f t="shared" si="63"/>
        <v>420000</v>
      </c>
      <c r="AC384" s="2">
        <f t="shared" si="75"/>
        <v>67538494.860503495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314</v>
      </c>
      <c r="C385" s="7"/>
      <c r="D385" s="2" t="e">
        <f t="shared" si="55"/>
        <v>#N/A</v>
      </c>
      <c r="E385" s="2" t="e">
        <f t="shared" si="67"/>
        <v>#N/A</v>
      </c>
      <c r="F385" s="2">
        <v>1712653.6806722581</v>
      </c>
      <c r="G385" s="2">
        <f t="shared" si="79"/>
        <v>788938.14285714284</v>
      </c>
      <c r="H385" s="2">
        <f t="shared" si="76"/>
        <v>251363196.19783765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4088571.1428571581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1750639.1116446555</v>
      </c>
      <c r="Q385" s="2">
        <f t="shared" si="80"/>
        <v>800000</v>
      </c>
      <c r="R385" s="2">
        <f t="shared" si="77"/>
        <v>255359964.24609822</v>
      </c>
      <c r="S385" s="2">
        <f t="shared" si="58"/>
        <v>788938.14285713434</v>
      </c>
      <c r="T385" s="2">
        <f t="shared" si="59"/>
        <v>11061.857142857276</v>
      </c>
      <c r="U385" s="2">
        <f t="shared" si="60"/>
        <v>800000</v>
      </c>
      <c r="V385" s="2">
        <f t="shared" si="78"/>
        <v>185092392.19783837</v>
      </c>
      <c r="W385" s="2">
        <f t="shared" si="61"/>
        <v>788938.14285713434</v>
      </c>
      <c r="X385" s="2">
        <f t="shared" si="51"/>
        <v>11061.857142865658</v>
      </c>
      <c r="Y385" s="2">
        <f t="shared" si="74"/>
        <v>70267572.048259825</v>
      </c>
      <c r="Z385" s="2" t="str">
        <f t="shared" si="52"/>
        <v>MEEP</v>
      </c>
      <c r="AA385" s="2">
        <f>IF(Z385="HERE",Y385,AA384+Graph!$G$1*1000)</f>
        <v>130800137.0648264</v>
      </c>
      <c r="AB385" s="2">
        <f t="shared" si="63"/>
        <v>420000</v>
      </c>
      <c r="AC385" s="2">
        <f t="shared" si="75"/>
        <v>67538494.860503495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2:I385">
    <cfRule type="cellIs" dxfId="31" priority="22" operator="greaterThan">
      <formula>0</formula>
    </cfRule>
  </conditionalFormatting>
  <conditionalFormatting sqref="C31:C64 C117:C385 C72:C114">
    <cfRule type="cellIs" dxfId="30" priority="23" operator="greaterThan">
      <formula>0</formula>
    </cfRule>
  </conditionalFormatting>
  <conditionalFormatting sqref="C31:C64 C117:C385 C72:C114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9" priority="25" operator="greaterThan">
      <formula>0</formula>
    </cfRule>
  </conditionalFormatting>
  <conditionalFormatting sqref="C115">
    <cfRule type="cellIs" dxfId="28" priority="26" operator="greaterThan">
      <formula>0</formula>
    </cfRule>
  </conditionalFormatting>
  <conditionalFormatting sqref="C65">
    <cfRule type="cellIs" dxfId="27" priority="20" operator="greaterThan">
      <formula>0</formula>
    </cfRule>
  </conditionalFormatting>
  <conditionalFormatting sqref="C65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6" priority="19" operator="greaterThan">
      <formula>0</formula>
    </cfRule>
  </conditionalFormatting>
  <conditionalFormatting sqref="C66">
    <cfRule type="cellIs" dxfId="25" priority="17" operator="greaterThan">
      <formula>0</formula>
    </cfRule>
  </conditionalFormatting>
  <conditionalFormatting sqref="C66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4" priority="16" operator="greaterThan">
      <formula>0</formula>
    </cfRule>
  </conditionalFormatting>
  <conditionalFormatting sqref="C67">
    <cfRule type="cellIs" dxfId="23" priority="14" operator="greaterThan">
      <formula>0</formula>
    </cfRule>
  </conditionalFormatting>
  <conditionalFormatting sqref="C67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2" priority="13" operator="greaterThan">
      <formula>0</formula>
    </cfRule>
  </conditionalFormatting>
  <conditionalFormatting sqref="C68">
    <cfRule type="cellIs" dxfId="21" priority="11" operator="greaterThan">
      <formula>0</formula>
    </cfRule>
  </conditionalFormatting>
  <conditionalFormatting sqref="C68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0" priority="10" operator="greaterThan">
      <formula>0</formula>
    </cfRule>
  </conditionalFormatting>
  <conditionalFormatting sqref="C69">
    <cfRule type="cellIs" dxfId="19" priority="8" operator="greaterThan">
      <formula>0</formula>
    </cfRule>
  </conditionalFormatting>
  <conditionalFormatting sqref="C6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8" priority="7" operator="greaterThan">
      <formula>0</formula>
    </cfRule>
  </conditionalFormatting>
  <conditionalFormatting sqref="C70">
    <cfRule type="cellIs" dxfId="17" priority="5" operator="greaterThan">
      <formula>0</formula>
    </cfRule>
  </conditionalFormatting>
  <conditionalFormatting sqref="C70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6" priority="4" operator="greaterThan">
      <formula>0</formula>
    </cfRule>
  </conditionalFormatting>
  <conditionalFormatting sqref="C71">
    <cfRule type="cellIs" dxfId="8" priority="2" operator="greaterThan">
      <formula>0</formula>
    </cfRule>
  </conditionalFormatting>
  <conditionalFormatting sqref="C7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N385"/>
  <sheetViews>
    <sheetView topLeftCell="E148" workbookViewId="0">
      <selection activeCell="U171" sqref="U171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26" bestFit="1" customWidth="1"/>
    <col min="5" max="5" width="11.875" style="29" customWidth="1"/>
    <col min="6" max="6" width="11.875" style="19" customWidth="1"/>
    <col min="9" max="9" width="9" style="31"/>
    <col min="13" max="13" width="9" style="31"/>
    <col min="14" max="15" width="9" style="28"/>
    <col min="17" max="17" width="9" style="31"/>
    <col min="18" max="19" width="9" style="28"/>
    <col min="21" max="21" width="9" style="31"/>
    <col min="22" max="23" width="9" style="28"/>
    <col min="25" max="25" width="9" style="31"/>
    <col min="26" max="27" width="9" style="28"/>
    <col min="29" max="29" width="9" style="31"/>
    <col min="30" max="31" width="9" style="28"/>
    <col min="33" max="33" width="9" style="31"/>
    <col min="34" max="34" width="14.125" style="28" bestFit="1" customWidth="1"/>
    <col min="35" max="35" width="9" style="28"/>
    <col min="37" max="37" width="9" style="31"/>
    <col min="38" max="38" width="9" style="28"/>
  </cols>
  <sheetData>
    <row r="1" spans="1:40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26" t="str" cm="1">
        <f t="array" ref="D1:D385">Sheet1!AH1:AH385</f>
        <v>immunity</v>
      </c>
      <c r="E1" s="29" t="str" cm="1">
        <f t="array" ref="E1:E385">Sheet1!N1:N385</f>
        <v>daily</v>
      </c>
      <c r="F1" s="19" t="str" cm="1">
        <f t="array" ref="F1:F385">'450'!Q1:Q385</f>
        <v>ivvpredicteddaily</v>
      </c>
      <c r="G1" s="20" t="str" cm="1">
        <f t="array" ref="G1:G385">'450'!$AD1:$AD385</f>
        <v>ivvfirstEstimate</v>
      </c>
      <c r="H1" s="22" t="str" cm="1">
        <f t="array" ref="H1:H385">'450'!$AF1:$AF385</f>
        <v>ivvsecondEstimate</v>
      </c>
      <c r="I1" s="30" t="str" cm="1">
        <f t="array" ref="I1:I385">'450'!$AG1:$AG385</f>
        <v>ivvimmunityEstimate</v>
      </c>
      <c r="J1" s="22" t="str" cm="1">
        <f t="array" ref="J1:J385">'500'!$Q1:$Q385</f>
        <v>vpredicteddaily</v>
      </c>
      <c r="K1" s="22" t="str" cm="1">
        <f t="array" ref="K1:K385">'500'!$AD1:$AD385</f>
        <v>vfirstEstimate</v>
      </c>
      <c r="L1" s="22" t="str" cm="1">
        <f t="array" ref="L1:L385">'500'!$AF1:$AF385</f>
        <v>vsecondEstimate</v>
      </c>
      <c r="M1" s="30" t="str" cm="1">
        <f t="array" ref="M1:M385">'500'!$AG1:$AG385</f>
        <v>vimmunityEstimate</v>
      </c>
      <c r="N1" s="22" t="str" cm="1">
        <f t="array" ref="N1:N385">'550'!$Q1:$Q385</f>
        <v>vvpredicteddaily</v>
      </c>
      <c r="O1" s="27" t="str" cm="1">
        <f t="array" ref="O1:O385">'550'!$AD1:$AD385</f>
        <v>vvfirstestimate</v>
      </c>
      <c r="P1" s="22" t="str" cm="1">
        <f t="array" ref="P1:P385">'550'!$AF1:$AF385</f>
        <v>vvsecondEstimate</v>
      </c>
      <c r="Q1" s="30" t="str" cm="1">
        <f t="array" ref="Q1:Q385">'550'!$AG1:$AG385</f>
        <v>vvimmunityEstimate</v>
      </c>
      <c r="R1" s="22" t="str" cm="1">
        <f t="array" ref="R1:R385">'600'!$Q1:$Q385</f>
        <v>vipredicteddaily</v>
      </c>
      <c r="S1" s="27" t="str" cm="1">
        <f t="array" ref="S1:S385">'600'!$AD1:$AD385</f>
        <v>vifirstEstimate</v>
      </c>
      <c r="T1" s="22" t="str" cm="1">
        <f t="array" ref="T1:T385">'600'!$AF1:$AF385</f>
        <v>visecondEstimate</v>
      </c>
      <c r="U1" s="30" t="str" cm="1">
        <f t="array" ref="U1:U385">'600'!$AG1:$AG385</f>
        <v>viimmunityEstimate</v>
      </c>
      <c r="V1" s="22" t="str" cm="1">
        <f t="array" ref="V1:V385">'650'!$Q1:$Q385</f>
        <v>vivpredicteddaily</v>
      </c>
      <c r="W1" s="27" t="str" cm="1">
        <f t="array" ref="W1:W385">'650'!$AD1:$AD385</f>
        <v>vivfirstEstimate</v>
      </c>
      <c r="X1" s="22" t="str" cm="1">
        <f t="array" ref="X1:X385">'650'!$AF1:$AF385</f>
        <v>vivsecondEstimate</v>
      </c>
      <c r="Y1" s="30" t="str" cm="1">
        <f t="array" ref="Y1:Y385">'650'!$AG1:$AG385</f>
        <v>vivimmunityEstimate</v>
      </c>
      <c r="Z1" s="22" t="str" cm="1">
        <f t="array" ref="Z1:Z385">'700'!$Q1:$Q385</f>
        <v>viipredicteddaily</v>
      </c>
      <c r="AA1" s="27" t="str" cm="1">
        <f t="array" ref="AA1:AA385">'700'!$AD1:$AD385</f>
        <v>viifirstEstimate</v>
      </c>
      <c r="AB1" s="22" t="str" cm="1">
        <f t="array" ref="AB1:AB385">'700'!$AF1:$AF385</f>
        <v>viisecondEstimate</v>
      </c>
      <c r="AC1" s="30" t="str" cm="1">
        <f t="array" ref="AC1:AC385">'700'!$AG1:$AG385</f>
        <v>viiimmunityEstimate</v>
      </c>
      <c r="AD1" s="22" t="str" cm="1">
        <f t="array" ref="AD1:AD385">'750'!$Q1:$Q385</f>
        <v>viivpredicteddaily</v>
      </c>
      <c r="AE1" s="27" t="str" cm="1">
        <f t="array" ref="AE1:AE385">'750'!$AD1:$AD385</f>
        <v>viivfirstEstimate</v>
      </c>
      <c r="AF1" s="22" t="str" cm="1">
        <f t="array" ref="AF1:AF385">'750'!$AF1:$AF385</f>
        <v>viivsecondEstimate</v>
      </c>
      <c r="AG1" s="30" t="str" cm="1">
        <f t="array" ref="AG1:AG385">'750'!$AG1:$AG385</f>
        <v>viivimmunityEstimate</v>
      </c>
      <c r="AH1" s="22" t="str" cm="1">
        <f t="array" ref="AH1:AH385">'800'!$Q1:$Q385</f>
        <v>viiipredicteddaily</v>
      </c>
      <c r="AI1" s="27" t="str" cm="1">
        <f t="array" ref="AI1:AI385">'800'!$AD1:$AD385</f>
        <v>viiifirstEstimate</v>
      </c>
      <c r="AJ1" s="22" t="str" cm="1">
        <f t="array" ref="AJ1:AJ385">'800'!$AF1:$AF385</f>
        <v>viiisecondEstimate</v>
      </c>
      <c r="AK1" s="30" t="str" cm="1">
        <f t="array" ref="AK1:AK385">'800'!$AG1:$AG385</f>
        <v>viiiimmunityEstimate</v>
      </c>
      <c r="AL1" s="28" t="s">
        <v>67</v>
      </c>
      <c r="AM1" t="s">
        <v>66</v>
      </c>
      <c r="AN1" t="s">
        <v>65</v>
      </c>
    </row>
    <row r="2" spans="1:40" x14ac:dyDescent="0.2">
      <c r="A2" s="18">
        <v>44178</v>
      </c>
      <c r="B2" s="19">
        <v>86215</v>
      </c>
      <c r="C2" s="19">
        <v>0</v>
      </c>
      <c r="D2" s="26">
        <v>0</v>
      </c>
      <c r="E2" s="29">
        <v>0</v>
      </c>
      <c r="F2" s="19">
        <v>0</v>
      </c>
      <c r="G2" s="19">
        <v>0</v>
      </c>
      <c r="H2" s="19">
        <v>0</v>
      </c>
      <c r="I2" s="29">
        <v>0</v>
      </c>
      <c r="J2" s="19">
        <v>0</v>
      </c>
      <c r="K2" s="19">
        <v>0</v>
      </c>
      <c r="L2" s="19">
        <v>0</v>
      </c>
      <c r="M2" s="29">
        <v>0</v>
      </c>
      <c r="N2" s="26">
        <v>0</v>
      </c>
      <c r="O2" s="26">
        <v>0</v>
      </c>
      <c r="P2" s="19">
        <v>0</v>
      </c>
      <c r="Q2" s="29">
        <v>0</v>
      </c>
      <c r="R2" s="26">
        <v>0</v>
      </c>
      <c r="S2" s="26">
        <v>0</v>
      </c>
      <c r="T2" s="19">
        <v>0</v>
      </c>
      <c r="U2" s="29">
        <v>0</v>
      </c>
      <c r="V2" s="26">
        <v>0</v>
      </c>
      <c r="W2" s="26">
        <v>0</v>
      </c>
      <c r="X2" s="19">
        <v>0</v>
      </c>
      <c r="Y2" s="29">
        <v>0</v>
      </c>
      <c r="Z2" s="26">
        <v>0</v>
      </c>
      <c r="AA2" s="26">
        <v>0</v>
      </c>
      <c r="AB2" s="19">
        <v>0</v>
      </c>
      <c r="AC2" s="29">
        <v>0</v>
      </c>
      <c r="AD2" s="26">
        <v>0</v>
      </c>
      <c r="AE2" s="26">
        <v>0</v>
      </c>
      <c r="AF2" s="19">
        <v>0</v>
      </c>
      <c r="AG2" s="29">
        <v>0</v>
      </c>
      <c r="AH2" s="26">
        <v>0</v>
      </c>
      <c r="AI2" s="26">
        <v>0</v>
      </c>
      <c r="AJ2" s="19">
        <v>0</v>
      </c>
      <c r="AK2" s="29">
        <v>0</v>
      </c>
      <c r="AL2" s="28">
        <v>14600000</v>
      </c>
      <c r="AM2">
        <v>31800000</v>
      </c>
      <c r="AN2">
        <v>52800000</v>
      </c>
    </row>
    <row r="3" spans="1:40" x14ac:dyDescent="0.2">
      <c r="A3" s="18">
        <v>44179</v>
      </c>
      <c r="B3" s="19">
        <v>170155.42857142858</v>
      </c>
      <c r="C3" s="19">
        <v>0</v>
      </c>
      <c r="D3" s="26">
        <v>0</v>
      </c>
      <c r="E3" s="29">
        <v>0</v>
      </c>
      <c r="F3" s="19">
        <v>0</v>
      </c>
      <c r="G3" s="19">
        <v>0</v>
      </c>
      <c r="H3" s="19">
        <v>0</v>
      </c>
      <c r="I3" s="29">
        <v>0</v>
      </c>
      <c r="J3" s="19">
        <v>0</v>
      </c>
      <c r="K3" s="19">
        <v>0</v>
      </c>
      <c r="L3" s="19">
        <v>0</v>
      </c>
      <c r="M3" s="29">
        <v>0</v>
      </c>
      <c r="N3" s="26">
        <v>0</v>
      </c>
      <c r="O3" s="26">
        <v>0</v>
      </c>
      <c r="P3" s="19">
        <v>0</v>
      </c>
      <c r="Q3" s="29">
        <v>0</v>
      </c>
      <c r="R3" s="26">
        <v>0</v>
      </c>
      <c r="S3" s="26">
        <v>0</v>
      </c>
      <c r="T3" s="19">
        <v>0</v>
      </c>
      <c r="U3" s="29">
        <v>0</v>
      </c>
      <c r="V3" s="26">
        <v>0</v>
      </c>
      <c r="W3" s="26">
        <v>0</v>
      </c>
      <c r="X3" s="19">
        <v>0</v>
      </c>
      <c r="Y3" s="29">
        <v>0</v>
      </c>
      <c r="Z3" s="26">
        <v>0</v>
      </c>
      <c r="AA3" s="26">
        <v>0</v>
      </c>
      <c r="AB3" s="19">
        <v>0</v>
      </c>
      <c r="AC3" s="29">
        <v>0</v>
      </c>
      <c r="AD3" s="26">
        <v>0</v>
      </c>
      <c r="AE3" s="26">
        <v>0</v>
      </c>
      <c r="AF3" s="19">
        <v>0</v>
      </c>
      <c r="AG3" s="29">
        <v>0</v>
      </c>
      <c r="AH3" s="26">
        <v>0</v>
      </c>
      <c r="AI3" s="26">
        <v>0</v>
      </c>
      <c r="AJ3" s="19">
        <v>0</v>
      </c>
      <c r="AK3" s="29">
        <v>0</v>
      </c>
      <c r="AL3" s="28">
        <v>14600000</v>
      </c>
      <c r="AM3">
        <v>31800000</v>
      </c>
      <c r="AN3">
        <v>52800000</v>
      </c>
    </row>
    <row r="4" spans="1:40" x14ac:dyDescent="0.2">
      <c r="A4" s="18">
        <v>44180</v>
      </c>
      <c r="B4" s="19">
        <v>254095.85714285713</v>
      </c>
      <c r="C4" s="19">
        <v>0</v>
      </c>
      <c r="D4" s="26">
        <v>0</v>
      </c>
      <c r="E4" s="29">
        <v>0</v>
      </c>
      <c r="F4" s="19">
        <v>0</v>
      </c>
      <c r="G4" s="19">
        <v>0</v>
      </c>
      <c r="H4" s="19">
        <v>0</v>
      </c>
      <c r="I4" s="29">
        <v>0</v>
      </c>
      <c r="J4" s="19">
        <v>0</v>
      </c>
      <c r="K4" s="19">
        <v>0</v>
      </c>
      <c r="L4" s="19">
        <v>0</v>
      </c>
      <c r="M4" s="29">
        <v>0</v>
      </c>
      <c r="N4" s="26">
        <v>0</v>
      </c>
      <c r="O4" s="26">
        <v>0</v>
      </c>
      <c r="P4" s="19">
        <v>0</v>
      </c>
      <c r="Q4" s="29">
        <v>0</v>
      </c>
      <c r="R4" s="26">
        <v>0</v>
      </c>
      <c r="S4" s="26">
        <v>0</v>
      </c>
      <c r="T4" s="19">
        <v>0</v>
      </c>
      <c r="U4" s="29">
        <v>0</v>
      </c>
      <c r="V4" s="26">
        <v>0</v>
      </c>
      <c r="W4" s="26">
        <v>0</v>
      </c>
      <c r="X4" s="19">
        <v>0</v>
      </c>
      <c r="Y4" s="29">
        <v>0</v>
      </c>
      <c r="Z4" s="26">
        <v>0</v>
      </c>
      <c r="AA4" s="26">
        <v>0</v>
      </c>
      <c r="AB4" s="19">
        <v>0</v>
      </c>
      <c r="AC4" s="29">
        <v>0</v>
      </c>
      <c r="AD4" s="26">
        <v>0</v>
      </c>
      <c r="AE4" s="26">
        <v>0</v>
      </c>
      <c r="AF4" s="19">
        <v>0</v>
      </c>
      <c r="AG4" s="29">
        <v>0</v>
      </c>
      <c r="AH4" s="26">
        <v>0</v>
      </c>
      <c r="AI4" s="26">
        <v>0</v>
      </c>
      <c r="AJ4" s="19">
        <v>0</v>
      </c>
      <c r="AK4" s="29">
        <v>0</v>
      </c>
      <c r="AL4" s="28">
        <v>14600000</v>
      </c>
      <c r="AM4">
        <v>31800000</v>
      </c>
      <c r="AN4">
        <v>52800000</v>
      </c>
    </row>
    <row r="5" spans="1:40" x14ac:dyDescent="0.2">
      <c r="A5" s="18">
        <v>44181</v>
      </c>
      <c r="B5" s="19">
        <v>338036.28571428568</v>
      </c>
      <c r="C5" s="19">
        <v>0</v>
      </c>
      <c r="D5" s="26">
        <v>0</v>
      </c>
      <c r="E5" s="29">
        <v>0</v>
      </c>
      <c r="F5" s="19">
        <v>0</v>
      </c>
      <c r="G5" s="19">
        <v>0</v>
      </c>
      <c r="H5" s="19">
        <v>0</v>
      </c>
      <c r="I5" s="29">
        <v>0</v>
      </c>
      <c r="J5" s="19">
        <v>0</v>
      </c>
      <c r="K5" s="19">
        <v>0</v>
      </c>
      <c r="L5" s="19">
        <v>0</v>
      </c>
      <c r="M5" s="29">
        <v>0</v>
      </c>
      <c r="N5" s="26">
        <v>0</v>
      </c>
      <c r="O5" s="26">
        <v>0</v>
      </c>
      <c r="P5" s="19">
        <v>0</v>
      </c>
      <c r="Q5" s="29">
        <v>0</v>
      </c>
      <c r="R5" s="26">
        <v>0</v>
      </c>
      <c r="S5" s="26">
        <v>0</v>
      </c>
      <c r="T5" s="19">
        <v>0</v>
      </c>
      <c r="U5" s="29">
        <v>0</v>
      </c>
      <c r="V5" s="26">
        <v>0</v>
      </c>
      <c r="W5" s="26">
        <v>0</v>
      </c>
      <c r="X5" s="19">
        <v>0</v>
      </c>
      <c r="Y5" s="29">
        <v>0</v>
      </c>
      <c r="Z5" s="26">
        <v>0</v>
      </c>
      <c r="AA5" s="26">
        <v>0</v>
      </c>
      <c r="AB5" s="19">
        <v>0</v>
      </c>
      <c r="AC5" s="29">
        <v>0</v>
      </c>
      <c r="AD5" s="26">
        <v>0</v>
      </c>
      <c r="AE5" s="26">
        <v>0</v>
      </c>
      <c r="AF5" s="19">
        <v>0</v>
      </c>
      <c r="AG5" s="29">
        <v>0</v>
      </c>
      <c r="AH5" s="26">
        <v>0</v>
      </c>
      <c r="AI5" s="26">
        <v>0</v>
      </c>
      <c r="AJ5" s="19">
        <v>0</v>
      </c>
      <c r="AK5" s="29">
        <v>0</v>
      </c>
      <c r="AL5" s="28">
        <v>14600000</v>
      </c>
      <c r="AM5">
        <v>31800000</v>
      </c>
      <c r="AN5">
        <v>52800000</v>
      </c>
    </row>
    <row r="6" spans="1:40" x14ac:dyDescent="0.2">
      <c r="A6" s="18">
        <v>44182</v>
      </c>
      <c r="B6" s="19">
        <v>421976.71428571426</v>
      </c>
      <c r="C6" s="19">
        <v>0</v>
      </c>
      <c r="D6" s="26">
        <v>0</v>
      </c>
      <c r="E6" s="29">
        <v>0</v>
      </c>
      <c r="F6" s="19">
        <v>0</v>
      </c>
      <c r="G6" s="19">
        <v>0</v>
      </c>
      <c r="H6" s="19">
        <v>0</v>
      </c>
      <c r="I6" s="29">
        <v>0</v>
      </c>
      <c r="J6" s="19">
        <v>0</v>
      </c>
      <c r="K6" s="19">
        <v>0</v>
      </c>
      <c r="L6" s="19">
        <v>0</v>
      </c>
      <c r="M6" s="29">
        <v>0</v>
      </c>
      <c r="N6" s="26">
        <v>0</v>
      </c>
      <c r="O6" s="26">
        <v>0</v>
      </c>
      <c r="P6" s="19">
        <v>0</v>
      </c>
      <c r="Q6" s="29">
        <v>0</v>
      </c>
      <c r="R6" s="26">
        <v>0</v>
      </c>
      <c r="S6" s="26">
        <v>0</v>
      </c>
      <c r="T6" s="19">
        <v>0</v>
      </c>
      <c r="U6" s="29">
        <v>0</v>
      </c>
      <c r="V6" s="26">
        <v>0</v>
      </c>
      <c r="W6" s="26">
        <v>0</v>
      </c>
      <c r="X6" s="19">
        <v>0</v>
      </c>
      <c r="Y6" s="29">
        <v>0</v>
      </c>
      <c r="Z6" s="26">
        <v>0</v>
      </c>
      <c r="AA6" s="26">
        <v>0</v>
      </c>
      <c r="AB6" s="19">
        <v>0</v>
      </c>
      <c r="AC6" s="29">
        <v>0</v>
      </c>
      <c r="AD6" s="26">
        <v>0</v>
      </c>
      <c r="AE6" s="26">
        <v>0</v>
      </c>
      <c r="AF6" s="19">
        <v>0</v>
      </c>
      <c r="AG6" s="29">
        <v>0</v>
      </c>
      <c r="AH6" s="26">
        <v>0</v>
      </c>
      <c r="AI6" s="26">
        <v>0</v>
      </c>
      <c r="AJ6" s="19">
        <v>0</v>
      </c>
      <c r="AK6" s="29">
        <v>0</v>
      </c>
      <c r="AL6" s="28">
        <v>14600000</v>
      </c>
      <c r="AM6">
        <v>31800000</v>
      </c>
      <c r="AN6">
        <v>52800000</v>
      </c>
    </row>
    <row r="7" spans="1:40" x14ac:dyDescent="0.2">
      <c r="A7" s="18">
        <v>44183</v>
      </c>
      <c r="B7" s="19">
        <v>505917.14285714284</v>
      </c>
      <c r="C7" s="19">
        <v>0</v>
      </c>
      <c r="D7" s="26">
        <v>0</v>
      </c>
      <c r="E7" s="29">
        <v>0</v>
      </c>
      <c r="F7" s="19">
        <v>0</v>
      </c>
      <c r="G7" s="19">
        <v>0</v>
      </c>
      <c r="H7" s="19">
        <v>0</v>
      </c>
      <c r="I7" s="29">
        <v>0</v>
      </c>
      <c r="J7" s="19">
        <v>0</v>
      </c>
      <c r="K7" s="19">
        <v>0</v>
      </c>
      <c r="L7" s="19">
        <v>0</v>
      </c>
      <c r="M7" s="29">
        <v>0</v>
      </c>
      <c r="N7" s="26">
        <v>0</v>
      </c>
      <c r="O7" s="26">
        <v>0</v>
      </c>
      <c r="P7" s="19">
        <v>0</v>
      </c>
      <c r="Q7" s="29">
        <v>0</v>
      </c>
      <c r="R7" s="26">
        <v>0</v>
      </c>
      <c r="S7" s="26">
        <v>0</v>
      </c>
      <c r="T7" s="19">
        <v>0</v>
      </c>
      <c r="U7" s="29">
        <v>0</v>
      </c>
      <c r="V7" s="26">
        <v>0</v>
      </c>
      <c r="W7" s="26">
        <v>0</v>
      </c>
      <c r="X7" s="19">
        <v>0</v>
      </c>
      <c r="Y7" s="29">
        <v>0</v>
      </c>
      <c r="Z7" s="26">
        <v>0</v>
      </c>
      <c r="AA7" s="26">
        <v>0</v>
      </c>
      <c r="AB7" s="19">
        <v>0</v>
      </c>
      <c r="AC7" s="29">
        <v>0</v>
      </c>
      <c r="AD7" s="26">
        <v>0</v>
      </c>
      <c r="AE7" s="26">
        <v>0</v>
      </c>
      <c r="AF7" s="19">
        <v>0</v>
      </c>
      <c r="AG7" s="29">
        <v>0</v>
      </c>
      <c r="AH7" s="26">
        <v>0</v>
      </c>
      <c r="AI7" s="26">
        <v>0</v>
      </c>
      <c r="AJ7" s="19">
        <v>0</v>
      </c>
      <c r="AK7" s="29">
        <v>0</v>
      </c>
      <c r="AL7" s="28">
        <v>14600000</v>
      </c>
      <c r="AM7">
        <v>31800000</v>
      </c>
      <c r="AN7">
        <v>52800000</v>
      </c>
    </row>
    <row r="8" spans="1:40" x14ac:dyDescent="0.2">
      <c r="A8" s="18">
        <v>44184</v>
      </c>
      <c r="B8" s="19">
        <v>589857.57142857136</v>
      </c>
      <c r="C8" s="19">
        <v>0</v>
      </c>
      <c r="D8" s="26">
        <v>0</v>
      </c>
      <c r="E8" s="29">
        <v>0</v>
      </c>
      <c r="F8" s="19">
        <v>0</v>
      </c>
      <c r="G8" s="19">
        <v>0</v>
      </c>
      <c r="H8" s="19">
        <v>0</v>
      </c>
      <c r="I8" s="29">
        <v>0</v>
      </c>
      <c r="J8" s="19">
        <v>0</v>
      </c>
      <c r="K8" s="19">
        <v>0</v>
      </c>
      <c r="L8" s="19">
        <v>0</v>
      </c>
      <c r="M8" s="29">
        <v>0</v>
      </c>
      <c r="N8" s="26">
        <v>0</v>
      </c>
      <c r="O8" s="26">
        <v>0</v>
      </c>
      <c r="P8" s="19">
        <v>0</v>
      </c>
      <c r="Q8" s="29">
        <v>0</v>
      </c>
      <c r="R8" s="26">
        <v>0</v>
      </c>
      <c r="S8" s="26">
        <v>0</v>
      </c>
      <c r="T8" s="19">
        <v>0</v>
      </c>
      <c r="U8" s="29">
        <v>0</v>
      </c>
      <c r="V8" s="26">
        <v>0</v>
      </c>
      <c r="W8" s="26">
        <v>0</v>
      </c>
      <c r="X8" s="19">
        <v>0</v>
      </c>
      <c r="Y8" s="29">
        <v>0</v>
      </c>
      <c r="Z8" s="26">
        <v>0</v>
      </c>
      <c r="AA8" s="26">
        <v>0</v>
      </c>
      <c r="AB8" s="19">
        <v>0</v>
      </c>
      <c r="AC8" s="29">
        <v>0</v>
      </c>
      <c r="AD8" s="26">
        <v>0</v>
      </c>
      <c r="AE8" s="26">
        <v>0</v>
      </c>
      <c r="AF8" s="19">
        <v>0</v>
      </c>
      <c r="AG8" s="29">
        <v>0</v>
      </c>
      <c r="AH8" s="26">
        <v>0</v>
      </c>
      <c r="AI8" s="26">
        <v>0</v>
      </c>
      <c r="AJ8" s="19">
        <v>0</v>
      </c>
      <c r="AK8" s="29">
        <v>0</v>
      </c>
      <c r="AL8" s="28">
        <v>14600000</v>
      </c>
      <c r="AM8">
        <v>31800000</v>
      </c>
      <c r="AN8">
        <v>52800000</v>
      </c>
    </row>
    <row r="9" spans="1:40" x14ac:dyDescent="0.2">
      <c r="A9" s="18">
        <v>44185</v>
      </c>
      <c r="B9" s="19">
        <v>673798</v>
      </c>
      <c r="C9" s="19">
        <v>0</v>
      </c>
      <c r="D9" s="26">
        <v>0</v>
      </c>
      <c r="E9" s="29">
        <v>0</v>
      </c>
      <c r="F9" s="19">
        <v>0</v>
      </c>
      <c r="G9" s="19">
        <v>0</v>
      </c>
      <c r="H9" s="19">
        <v>0</v>
      </c>
      <c r="I9" s="29">
        <v>0</v>
      </c>
      <c r="J9" s="19">
        <v>0</v>
      </c>
      <c r="K9" s="19">
        <v>0</v>
      </c>
      <c r="L9" s="19">
        <v>0</v>
      </c>
      <c r="M9" s="29">
        <v>0</v>
      </c>
      <c r="N9" s="26">
        <v>0</v>
      </c>
      <c r="O9" s="26">
        <v>0</v>
      </c>
      <c r="P9" s="19">
        <v>0</v>
      </c>
      <c r="Q9" s="29">
        <v>0</v>
      </c>
      <c r="R9" s="26">
        <v>0</v>
      </c>
      <c r="S9" s="26">
        <v>0</v>
      </c>
      <c r="T9" s="19">
        <v>0</v>
      </c>
      <c r="U9" s="29">
        <v>0</v>
      </c>
      <c r="V9" s="26">
        <v>0</v>
      </c>
      <c r="W9" s="26">
        <v>0</v>
      </c>
      <c r="X9" s="19">
        <v>0</v>
      </c>
      <c r="Y9" s="29">
        <v>0</v>
      </c>
      <c r="Z9" s="26">
        <v>0</v>
      </c>
      <c r="AA9" s="26">
        <v>0</v>
      </c>
      <c r="AB9" s="19">
        <v>0</v>
      </c>
      <c r="AC9" s="29">
        <v>0</v>
      </c>
      <c r="AD9" s="26">
        <v>0</v>
      </c>
      <c r="AE9" s="26">
        <v>0</v>
      </c>
      <c r="AF9" s="19">
        <v>0</v>
      </c>
      <c r="AG9" s="29">
        <v>0</v>
      </c>
      <c r="AH9" s="26">
        <v>0</v>
      </c>
      <c r="AI9" s="26">
        <v>0</v>
      </c>
      <c r="AJ9" s="19">
        <v>0</v>
      </c>
      <c r="AK9" s="29">
        <v>0</v>
      </c>
      <c r="AL9" s="28">
        <v>14600000</v>
      </c>
      <c r="AM9">
        <v>31800000</v>
      </c>
      <c r="AN9">
        <v>52800000</v>
      </c>
    </row>
    <row r="10" spans="1:40" x14ac:dyDescent="0.2">
      <c r="A10" s="18">
        <v>44186</v>
      </c>
      <c r="B10" s="19">
        <v>720816.85714285716</v>
      </c>
      <c r="C10" s="19">
        <v>0</v>
      </c>
      <c r="D10" s="26">
        <v>0</v>
      </c>
      <c r="E10" s="29">
        <v>0</v>
      </c>
      <c r="F10" s="19">
        <v>0</v>
      </c>
      <c r="G10" s="19">
        <v>0</v>
      </c>
      <c r="H10" s="19">
        <v>0</v>
      </c>
      <c r="I10" s="29">
        <v>0</v>
      </c>
      <c r="J10" s="19">
        <v>0</v>
      </c>
      <c r="K10" s="19">
        <v>0</v>
      </c>
      <c r="L10" s="19">
        <v>0</v>
      </c>
      <c r="M10" s="29">
        <v>0</v>
      </c>
      <c r="N10" s="26">
        <v>0</v>
      </c>
      <c r="O10" s="26">
        <v>0</v>
      </c>
      <c r="P10" s="19">
        <v>0</v>
      </c>
      <c r="Q10" s="29">
        <v>0</v>
      </c>
      <c r="R10" s="26">
        <v>0</v>
      </c>
      <c r="S10" s="26">
        <v>0</v>
      </c>
      <c r="T10" s="19">
        <v>0</v>
      </c>
      <c r="U10" s="29">
        <v>0</v>
      </c>
      <c r="V10" s="26">
        <v>0</v>
      </c>
      <c r="W10" s="26">
        <v>0</v>
      </c>
      <c r="X10" s="19">
        <v>0</v>
      </c>
      <c r="Y10" s="29">
        <v>0</v>
      </c>
      <c r="Z10" s="26">
        <v>0</v>
      </c>
      <c r="AA10" s="26">
        <v>0</v>
      </c>
      <c r="AB10" s="19">
        <v>0</v>
      </c>
      <c r="AC10" s="29">
        <v>0</v>
      </c>
      <c r="AD10" s="26">
        <v>0</v>
      </c>
      <c r="AE10" s="26">
        <v>0</v>
      </c>
      <c r="AF10" s="19">
        <v>0</v>
      </c>
      <c r="AG10" s="29">
        <v>0</v>
      </c>
      <c r="AH10" s="26">
        <v>0</v>
      </c>
      <c r="AI10" s="26">
        <v>0</v>
      </c>
      <c r="AJ10" s="19">
        <v>0</v>
      </c>
      <c r="AK10" s="29">
        <v>0</v>
      </c>
      <c r="AL10" s="28">
        <v>14600000</v>
      </c>
      <c r="AM10">
        <v>31800000</v>
      </c>
      <c r="AN10">
        <v>52800000</v>
      </c>
    </row>
    <row r="11" spans="1:40" x14ac:dyDescent="0.2">
      <c r="A11" s="18">
        <v>44187</v>
      </c>
      <c r="B11" s="19">
        <v>767835.71428571432</v>
      </c>
      <c r="C11" s="19">
        <v>0</v>
      </c>
      <c r="D11" s="26">
        <v>0</v>
      </c>
      <c r="E11" s="29">
        <v>0</v>
      </c>
      <c r="F11" s="19">
        <v>0</v>
      </c>
      <c r="G11" s="19">
        <v>0</v>
      </c>
      <c r="H11" s="19">
        <v>0</v>
      </c>
      <c r="I11" s="29">
        <v>0</v>
      </c>
      <c r="J11" s="19">
        <v>0</v>
      </c>
      <c r="K11" s="19">
        <v>0</v>
      </c>
      <c r="L11" s="19">
        <v>0</v>
      </c>
      <c r="M11" s="29">
        <v>0</v>
      </c>
      <c r="N11" s="26">
        <v>0</v>
      </c>
      <c r="O11" s="26">
        <v>0</v>
      </c>
      <c r="P11" s="19">
        <v>0</v>
      </c>
      <c r="Q11" s="29">
        <v>0</v>
      </c>
      <c r="R11" s="26">
        <v>0</v>
      </c>
      <c r="S11" s="26">
        <v>0</v>
      </c>
      <c r="T11" s="19">
        <v>0</v>
      </c>
      <c r="U11" s="29">
        <v>0</v>
      </c>
      <c r="V11" s="26">
        <v>0</v>
      </c>
      <c r="W11" s="26">
        <v>0</v>
      </c>
      <c r="X11" s="19">
        <v>0</v>
      </c>
      <c r="Y11" s="29">
        <v>0</v>
      </c>
      <c r="Z11" s="26">
        <v>0</v>
      </c>
      <c r="AA11" s="26">
        <v>0</v>
      </c>
      <c r="AB11" s="19">
        <v>0</v>
      </c>
      <c r="AC11" s="29">
        <v>0</v>
      </c>
      <c r="AD11" s="26">
        <v>0</v>
      </c>
      <c r="AE11" s="26">
        <v>0</v>
      </c>
      <c r="AF11" s="19">
        <v>0</v>
      </c>
      <c r="AG11" s="29">
        <v>0</v>
      </c>
      <c r="AH11" s="26">
        <v>0</v>
      </c>
      <c r="AI11" s="26">
        <v>0</v>
      </c>
      <c r="AJ11" s="19">
        <v>0</v>
      </c>
      <c r="AK11" s="29">
        <v>0</v>
      </c>
      <c r="AL11" s="28">
        <v>14600000</v>
      </c>
      <c r="AM11">
        <v>31800000</v>
      </c>
      <c r="AN11">
        <v>52800000</v>
      </c>
    </row>
    <row r="12" spans="1:40" x14ac:dyDescent="0.2">
      <c r="A12" s="18">
        <v>44188</v>
      </c>
      <c r="B12" s="19">
        <v>814854.57142857136</v>
      </c>
      <c r="C12" s="19">
        <v>0</v>
      </c>
      <c r="D12" s="26">
        <v>0</v>
      </c>
      <c r="E12" s="29">
        <v>0</v>
      </c>
      <c r="F12" s="19">
        <v>0</v>
      </c>
      <c r="G12" s="19">
        <v>0</v>
      </c>
      <c r="H12" s="19">
        <v>0</v>
      </c>
      <c r="I12" s="29">
        <v>0</v>
      </c>
      <c r="J12" s="19">
        <v>0</v>
      </c>
      <c r="K12" s="19">
        <v>0</v>
      </c>
      <c r="L12" s="19">
        <v>0</v>
      </c>
      <c r="M12" s="29">
        <v>0</v>
      </c>
      <c r="N12" s="26">
        <v>0</v>
      </c>
      <c r="O12" s="26">
        <v>0</v>
      </c>
      <c r="P12" s="19">
        <v>0</v>
      </c>
      <c r="Q12" s="29">
        <v>0</v>
      </c>
      <c r="R12" s="26">
        <v>0</v>
      </c>
      <c r="S12" s="26">
        <v>0</v>
      </c>
      <c r="T12" s="19">
        <v>0</v>
      </c>
      <c r="U12" s="29">
        <v>0</v>
      </c>
      <c r="V12" s="26">
        <v>0</v>
      </c>
      <c r="W12" s="26">
        <v>0</v>
      </c>
      <c r="X12" s="19">
        <v>0</v>
      </c>
      <c r="Y12" s="29">
        <v>0</v>
      </c>
      <c r="Z12" s="26">
        <v>0</v>
      </c>
      <c r="AA12" s="26">
        <v>0</v>
      </c>
      <c r="AB12" s="19">
        <v>0</v>
      </c>
      <c r="AC12" s="29">
        <v>0</v>
      </c>
      <c r="AD12" s="26">
        <v>0</v>
      </c>
      <c r="AE12" s="26">
        <v>0</v>
      </c>
      <c r="AF12" s="19">
        <v>0</v>
      </c>
      <c r="AG12" s="29">
        <v>0</v>
      </c>
      <c r="AH12" s="26">
        <v>0</v>
      </c>
      <c r="AI12" s="26">
        <v>0</v>
      </c>
      <c r="AJ12" s="19">
        <v>0</v>
      </c>
      <c r="AK12" s="29">
        <v>0</v>
      </c>
      <c r="AL12" s="28">
        <v>14600000</v>
      </c>
      <c r="AM12">
        <v>31800000</v>
      </c>
      <c r="AN12">
        <v>52800000</v>
      </c>
    </row>
    <row r="13" spans="1:40" x14ac:dyDescent="0.2">
      <c r="A13" s="18">
        <v>44189</v>
      </c>
      <c r="B13" s="19">
        <v>861873.42857142864</v>
      </c>
      <c r="C13" s="19">
        <v>0</v>
      </c>
      <c r="D13" s="26">
        <v>0</v>
      </c>
      <c r="E13" s="29">
        <v>0</v>
      </c>
      <c r="F13" s="19">
        <v>0</v>
      </c>
      <c r="G13" s="19">
        <v>0</v>
      </c>
      <c r="H13" s="19">
        <v>0</v>
      </c>
      <c r="I13" s="29">
        <v>0</v>
      </c>
      <c r="J13" s="19">
        <v>0</v>
      </c>
      <c r="K13" s="19">
        <v>0</v>
      </c>
      <c r="L13" s="19">
        <v>0</v>
      </c>
      <c r="M13" s="29">
        <v>0</v>
      </c>
      <c r="N13" s="26">
        <v>0</v>
      </c>
      <c r="O13" s="26">
        <v>0</v>
      </c>
      <c r="P13" s="19">
        <v>0</v>
      </c>
      <c r="Q13" s="29">
        <v>0</v>
      </c>
      <c r="R13" s="26">
        <v>0</v>
      </c>
      <c r="S13" s="26">
        <v>0</v>
      </c>
      <c r="T13" s="19">
        <v>0</v>
      </c>
      <c r="U13" s="29">
        <v>0</v>
      </c>
      <c r="V13" s="26">
        <v>0</v>
      </c>
      <c r="W13" s="26">
        <v>0</v>
      </c>
      <c r="X13" s="19">
        <v>0</v>
      </c>
      <c r="Y13" s="29">
        <v>0</v>
      </c>
      <c r="Z13" s="26">
        <v>0</v>
      </c>
      <c r="AA13" s="26">
        <v>0</v>
      </c>
      <c r="AB13" s="19">
        <v>0</v>
      </c>
      <c r="AC13" s="29">
        <v>0</v>
      </c>
      <c r="AD13" s="26">
        <v>0</v>
      </c>
      <c r="AE13" s="26">
        <v>0</v>
      </c>
      <c r="AF13" s="19">
        <v>0</v>
      </c>
      <c r="AG13" s="29">
        <v>0</v>
      </c>
      <c r="AH13" s="26">
        <v>0</v>
      </c>
      <c r="AI13" s="26">
        <v>0</v>
      </c>
      <c r="AJ13" s="19">
        <v>0</v>
      </c>
      <c r="AK13" s="29">
        <v>0</v>
      </c>
      <c r="AL13" s="28">
        <v>14600000</v>
      </c>
      <c r="AM13">
        <v>31800000</v>
      </c>
      <c r="AN13">
        <v>52800000</v>
      </c>
    </row>
    <row r="14" spans="1:40" x14ac:dyDescent="0.2">
      <c r="A14" s="18">
        <v>44190</v>
      </c>
      <c r="B14" s="19">
        <v>908892.28571428568</v>
      </c>
      <c r="C14" s="19">
        <v>0</v>
      </c>
      <c r="D14" s="26">
        <v>0</v>
      </c>
      <c r="E14" s="29">
        <v>0</v>
      </c>
      <c r="F14" s="19">
        <v>0</v>
      </c>
      <c r="G14" s="19">
        <v>0</v>
      </c>
      <c r="H14" s="19">
        <v>0</v>
      </c>
      <c r="I14" s="29">
        <v>0</v>
      </c>
      <c r="J14" s="19">
        <v>0</v>
      </c>
      <c r="K14" s="19">
        <v>0</v>
      </c>
      <c r="L14" s="19">
        <v>0</v>
      </c>
      <c r="M14" s="29">
        <v>0</v>
      </c>
      <c r="N14" s="26">
        <v>0</v>
      </c>
      <c r="O14" s="26">
        <v>0</v>
      </c>
      <c r="P14" s="19">
        <v>0</v>
      </c>
      <c r="Q14" s="29">
        <v>0</v>
      </c>
      <c r="R14" s="26">
        <v>0</v>
      </c>
      <c r="S14" s="26">
        <v>0</v>
      </c>
      <c r="T14" s="19">
        <v>0</v>
      </c>
      <c r="U14" s="29">
        <v>0</v>
      </c>
      <c r="V14" s="26">
        <v>0</v>
      </c>
      <c r="W14" s="26">
        <v>0</v>
      </c>
      <c r="X14" s="19">
        <v>0</v>
      </c>
      <c r="Y14" s="29">
        <v>0</v>
      </c>
      <c r="Z14" s="26">
        <v>0</v>
      </c>
      <c r="AA14" s="26">
        <v>0</v>
      </c>
      <c r="AB14" s="19">
        <v>0</v>
      </c>
      <c r="AC14" s="29">
        <v>0</v>
      </c>
      <c r="AD14" s="26">
        <v>0</v>
      </c>
      <c r="AE14" s="26">
        <v>0</v>
      </c>
      <c r="AF14" s="19">
        <v>0</v>
      </c>
      <c r="AG14" s="29">
        <v>0</v>
      </c>
      <c r="AH14" s="26">
        <v>0</v>
      </c>
      <c r="AI14" s="26">
        <v>0</v>
      </c>
      <c r="AJ14" s="19">
        <v>0</v>
      </c>
      <c r="AK14" s="29">
        <v>0</v>
      </c>
      <c r="AL14" s="28">
        <v>14600000</v>
      </c>
      <c r="AM14">
        <v>31800000</v>
      </c>
      <c r="AN14">
        <v>52800000</v>
      </c>
    </row>
    <row r="15" spans="1:40" x14ac:dyDescent="0.2">
      <c r="A15" s="18">
        <v>44191</v>
      </c>
      <c r="B15" s="19">
        <v>955911.14285714284</v>
      </c>
      <c r="C15" s="19">
        <v>0</v>
      </c>
      <c r="D15" s="26">
        <v>0</v>
      </c>
      <c r="E15" s="29">
        <v>0</v>
      </c>
      <c r="F15" s="19">
        <v>0</v>
      </c>
      <c r="G15" s="19">
        <v>0</v>
      </c>
      <c r="H15" s="19">
        <v>0</v>
      </c>
      <c r="I15" s="29">
        <v>0</v>
      </c>
      <c r="J15" s="19">
        <v>0</v>
      </c>
      <c r="K15" s="19">
        <v>0</v>
      </c>
      <c r="L15" s="19">
        <v>0</v>
      </c>
      <c r="M15" s="29">
        <v>0</v>
      </c>
      <c r="N15" s="26">
        <v>0</v>
      </c>
      <c r="O15" s="26">
        <v>0</v>
      </c>
      <c r="P15" s="19">
        <v>0</v>
      </c>
      <c r="Q15" s="29">
        <v>0</v>
      </c>
      <c r="R15" s="26">
        <v>0</v>
      </c>
      <c r="S15" s="26">
        <v>0</v>
      </c>
      <c r="T15" s="19">
        <v>0</v>
      </c>
      <c r="U15" s="29">
        <v>0</v>
      </c>
      <c r="V15" s="26">
        <v>0</v>
      </c>
      <c r="W15" s="26">
        <v>0</v>
      </c>
      <c r="X15" s="19">
        <v>0</v>
      </c>
      <c r="Y15" s="29">
        <v>0</v>
      </c>
      <c r="Z15" s="26">
        <v>0</v>
      </c>
      <c r="AA15" s="26">
        <v>0</v>
      </c>
      <c r="AB15" s="19">
        <v>0</v>
      </c>
      <c r="AC15" s="29">
        <v>0</v>
      </c>
      <c r="AD15" s="26">
        <v>0</v>
      </c>
      <c r="AE15" s="26">
        <v>0</v>
      </c>
      <c r="AF15" s="19">
        <v>0</v>
      </c>
      <c r="AG15" s="29">
        <v>0</v>
      </c>
      <c r="AH15" s="26">
        <v>0</v>
      </c>
      <c r="AI15" s="26">
        <v>0</v>
      </c>
      <c r="AJ15" s="19">
        <v>0</v>
      </c>
      <c r="AK15" s="29">
        <v>0</v>
      </c>
      <c r="AL15" s="28">
        <v>14600000</v>
      </c>
      <c r="AM15">
        <v>31800000</v>
      </c>
      <c r="AN15">
        <v>52800000</v>
      </c>
    </row>
    <row r="16" spans="1:40" x14ac:dyDescent="0.2">
      <c r="A16" s="18">
        <v>44192</v>
      </c>
      <c r="B16" s="19">
        <v>1002930</v>
      </c>
      <c r="C16" s="19">
        <v>0</v>
      </c>
      <c r="D16" s="26">
        <v>0</v>
      </c>
      <c r="E16" s="29">
        <v>0</v>
      </c>
      <c r="F16" s="19">
        <v>0</v>
      </c>
      <c r="G16" s="19">
        <v>0</v>
      </c>
      <c r="H16" s="19">
        <v>0</v>
      </c>
      <c r="I16" s="29">
        <v>0</v>
      </c>
      <c r="J16" s="19">
        <v>0</v>
      </c>
      <c r="K16" s="19">
        <v>0</v>
      </c>
      <c r="L16" s="19">
        <v>0</v>
      </c>
      <c r="M16" s="29">
        <v>0</v>
      </c>
      <c r="N16" s="26">
        <v>0</v>
      </c>
      <c r="O16" s="26">
        <v>0</v>
      </c>
      <c r="P16" s="19">
        <v>0</v>
      </c>
      <c r="Q16" s="29">
        <v>0</v>
      </c>
      <c r="R16" s="26">
        <v>0</v>
      </c>
      <c r="S16" s="26">
        <v>0</v>
      </c>
      <c r="T16" s="19">
        <v>0</v>
      </c>
      <c r="U16" s="29">
        <v>0</v>
      </c>
      <c r="V16" s="26">
        <v>0</v>
      </c>
      <c r="W16" s="26">
        <v>0</v>
      </c>
      <c r="X16" s="19">
        <v>0</v>
      </c>
      <c r="Y16" s="29">
        <v>0</v>
      </c>
      <c r="Z16" s="26">
        <v>0</v>
      </c>
      <c r="AA16" s="26">
        <v>0</v>
      </c>
      <c r="AB16" s="19">
        <v>0</v>
      </c>
      <c r="AC16" s="29">
        <v>0</v>
      </c>
      <c r="AD16" s="26">
        <v>0</v>
      </c>
      <c r="AE16" s="26">
        <v>0</v>
      </c>
      <c r="AF16" s="19">
        <v>0</v>
      </c>
      <c r="AG16" s="29">
        <v>0</v>
      </c>
      <c r="AH16" s="26">
        <v>0</v>
      </c>
      <c r="AI16" s="26">
        <v>0</v>
      </c>
      <c r="AJ16" s="19">
        <v>0</v>
      </c>
      <c r="AK16" s="29">
        <v>0</v>
      </c>
      <c r="AL16" s="28">
        <v>14600000</v>
      </c>
      <c r="AM16">
        <v>31800000</v>
      </c>
      <c r="AN16">
        <v>52800000</v>
      </c>
    </row>
    <row r="17" spans="1:40" x14ac:dyDescent="0.2">
      <c r="A17" s="18">
        <v>44193</v>
      </c>
      <c r="B17" s="19">
        <v>1056367.7142857143</v>
      </c>
      <c r="C17" s="19">
        <v>0</v>
      </c>
      <c r="D17" s="26">
        <v>0</v>
      </c>
      <c r="E17" s="29">
        <v>0</v>
      </c>
      <c r="F17" s="19">
        <v>0</v>
      </c>
      <c r="G17" s="19">
        <v>0</v>
      </c>
      <c r="H17" s="19">
        <v>0</v>
      </c>
      <c r="I17" s="29">
        <v>0</v>
      </c>
      <c r="J17" s="19">
        <v>0</v>
      </c>
      <c r="K17" s="19">
        <v>0</v>
      </c>
      <c r="L17" s="19">
        <v>0</v>
      </c>
      <c r="M17" s="29">
        <v>0</v>
      </c>
      <c r="N17" s="26">
        <v>0</v>
      </c>
      <c r="O17" s="26">
        <v>0</v>
      </c>
      <c r="P17" s="19">
        <v>0</v>
      </c>
      <c r="Q17" s="29">
        <v>0</v>
      </c>
      <c r="R17" s="26">
        <v>0</v>
      </c>
      <c r="S17" s="26">
        <v>0</v>
      </c>
      <c r="T17" s="19">
        <v>0</v>
      </c>
      <c r="U17" s="29">
        <v>0</v>
      </c>
      <c r="V17" s="26">
        <v>0</v>
      </c>
      <c r="W17" s="26">
        <v>0</v>
      </c>
      <c r="X17" s="19">
        <v>0</v>
      </c>
      <c r="Y17" s="29">
        <v>0</v>
      </c>
      <c r="Z17" s="26">
        <v>0</v>
      </c>
      <c r="AA17" s="26">
        <v>0</v>
      </c>
      <c r="AB17" s="19">
        <v>0</v>
      </c>
      <c r="AC17" s="29">
        <v>0</v>
      </c>
      <c r="AD17" s="26">
        <v>0</v>
      </c>
      <c r="AE17" s="26">
        <v>0</v>
      </c>
      <c r="AF17" s="19">
        <v>0</v>
      </c>
      <c r="AG17" s="29">
        <v>0</v>
      </c>
      <c r="AH17" s="26">
        <v>0</v>
      </c>
      <c r="AI17" s="26">
        <v>0</v>
      </c>
      <c r="AJ17" s="19">
        <v>0</v>
      </c>
      <c r="AK17" s="29">
        <v>0</v>
      </c>
      <c r="AL17" s="28">
        <v>14600000</v>
      </c>
      <c r="AM17">
        <v>31800000</v>
      </c>
      <c r="AN17">
        <v>52800000</v>
      </c>
    </row>
    <row r="18" spans="1:40" x14ac:dyDescent="0.2">
      <c r="A18" s="18">
        <v>44194</v>
      </c>
      <c r="B18" s="19">
        <v>1109805.4285714286</v>
      </c>
      <c r="C18" s="19">
        <v>0</v>
      </c>
      <c r="D18" s="26">
        <v>0</v>
      </c>
      <c r="E18" s="29">
        <v>0</v>
      </c>
      <c r="F18" s="19">
        <v>0</v>
      </c>
      <c r="G18" s="19">
        <v>0</v>
      </c>
      <c r="H18" s="19">
        <v>0</v>
      </c>
      <c r="I18" s="29">
        <v>0</v>
      </c>
      <c r="J18" s="19">
        <v>0</v>
      </c>
      <c r="K18" s="19">
        <v>0</v>
      </c>
      <c r="L18" s="19">
        <v>0</v>
      </c>
      <c r="M18" s="29">
        <v>0</v>
      </c>
      <c r="N18" s="26">
        <v>0</v>
      </c>
      <c r="O18" s="26">
        <v>0</v>
      </c>
      <c r="P18" s="19">
        <v>0</v>
      </c>
      <c r="Q18" s="29">
        <v>0</v>
      </c>
      <c r="R18" s="26">
        <v>0</v>
      </c>
      <c r="S18" s="26">
        <v>0</v>
      </c>
      <c r="T18" s="19">
        <v>0</v>
      </c>
      <c r="U18" s="29">
        <v>0</v>
      </c>
      <c r="V18" s="26">
        <v>0</v>
      </c>
      <c r="W18" s="26">
        <v>0</v>
      </c>
      <c r="X18" s="19">
        <v>0</v>
      </c>
      <c r="Y18" s="29">
        <v>0</v>
      </c>
      <c r="Z18" s="26">
        <v>0</v>
      </c>
      <c r="AA18" s="26">
        <v>0</v>
      </c>
      <c r="AB18" s="19">
        <v>0</v>
      </c>
      <c r="AC18" s="29">
        <v>0</v>
      </c>
      <c r="AD18" s="26">
        <v>0</v>
      </c>
      <c r="AE18" s="26">
        <v>0</v>
      </c>
      <c r="AF18" s="19">
        <v>0</v>
      </c>
      <c r="AG18" s="29">
        <v>0</v>
      </c>
      <c r="AH18" s="26">
        <v>0</v>
      </c>
      <c r="AI18" s="26">
        <v>0</v>
      </c>
      <c r="AJ18" s="19">
        <v>0</v>
      </c>
      <c r="AK18" s="29">
        <v>0</v>
      </c>
      <c r="AL18" s="28">
        <v>14600000</v>
      </c>
      <c r="AM18">
        <v>31800000</v>
      </c>
      <c r="AN18">
        <v>52800000</v>
      </c>
    </row>
    <row r="19" spans="1:40" x14ac:dyDescent="0.2">
      <c r="A19" s="18">
        <v>44195</v>
      </c>
      <c r="B19" s="19">
        <v>1163243.1428571427</v>
      </c>
      <c r="C19" s="19">
        <v>0</v>
      </c>
      <c r="D19" s="26">
        <v>0</v>
      </c>
      <c r="E19" s="29">
        <v>0</v>
      </c>
      <c r="F19" s="19">
        <v>0</v>
      </c>
      <c r="G19" s="19">
        <v>0</v>
      </c>
      <c r="H19" s="19">
        <v>0</v>
      </c>
      <c r="I19" s="29">
        <v>0</v>
      </c>
      <c r="J19" s="19">
        <v>0</v>
      </c>
      <c r="K19" s="19">
        <v>0</v>
      </c>
      <c r="L19" s="19">
        <v>0</v>
      </c>
      <c r="M19" s="29">
        <v>0</v>
      </c>
      <c r="N19" s="26">
        <v>0</v>
      </c>
      <c r="O19" s="26">
        <v>0</v>
      </c>
      <c r="P19" s="19">
        <v>0</v>
      </c>
      <c r="Q19" s="29">
        <v>0</v>
      </c>
      <c r="R19" s="26">
        <v>0</v>
      </c>
      <c r="S19" s="26">
        <v>0</v>
      </c>
      <c r="T19" s="19">
        <v>0</v>
      </c>
      <c r="U19" s="29">
        <v>0</v>
      </c>
      <c r="V19" s="26">
        <v>0</v>
      </c>
      <c r="W19" s="26">
        <v>0</v>
      </c>
      <c r="X19" s="19">
        <v>0</v>
      </c>
      <c r="Y19" s="29">
        <v>0</v>
      </c>
      <c r="Z19" s="26">
        <v>0</v>
      </c>
      <c r="AA19" s="26">
        <v>0</v>
      </c>
      <c r="AB19" s="19">
        <v>0</v>
      </c>
      <c r="AC19" s="29">
        <v>0</v>
      </c>
      <c r="AD19" s="26">
        <v>0</v>
      </c>
      <c r="AE19" s="26">
        <v>0</v>
      </c>
      <c r="AF19" s="19">
        <v>0</v>
      </c>
      <c r="AG19" s="29">
        <v>0</v>
      </c>
      <c r="AH19" s="26">
        <v>0</v>
      </c>
      <c r="AI19" s="26">
        <v>0</v>
      </c>
      <c r="AJ19" s="19">
        <v>0</v>
      </c>
      <c r="AK19" s="29">
        <v>0</v>
      </c>
      <c r="AL19" s="28">
        <v>14600000</v>
      </c>
      <c r="AM19">
        <v>31800000</v>
      </c>
      <c r="AN19">
        <v>52800000</v>
      </c>
    </row>
    <row r="20" spans="1:40" x14ac:dyDescent="0.2">
      <c r="A20" s="18">
        <v>44196</v>
      </c>
      <c r="B20" s="19">
        <v>1216680.857142857</v>
      </c>
      <c r="C20" s="19">
        <v>0</v>
      </c>
      <c r="D20" s="26">
        <v>0</v>
      </c>
      <c r="E20" s="29">
        <v>0</v>
      </c>
      <c r="F20" s="19">
        <v>0</v>
      </c>
      <c r="G20" s="19">
        <v>0</v>
      </c>
      <c r="H20" s="19">
        <v>0</v>
      </c>
      <c r="I20" s="29">
        <v>0</v>
      </c>
      <c r="J20" s="19">
        <v>0</v>
      </c>
      <c r="K20" s="19">
        <v>0</v>
      </c>
      <c r="L20" s="19">
        <v>0</v>
      </c>
      <c r="M20" s="29">
        <v>0</v>
      </c>
      <c r="N20" s="26">
        <v>0</v>
      </c>
      <c r="O20" s="26">
        <v>0</v>
      </c>
      <c r="P20" s="19">
        <v>0</v>
      </c>
      <c r="Q20" s="29">
        <v>0</v>
      </c>
      <c r="R20" s="26">
        <v>0</v>
      </c>
      <c r="S20" s="26">
        <v>0</v>
      </c>
      <c r="T20" s="19">
        <v>0</v>
      </c>
      <c r="U20" s="29">
        <v>0</v>
      </c>
      <c r="V20" s="26">
        <v>0</v>
      </c>
      <c r="W20" s="26">
        <v>0</v>
      </c>
      <c r="X20" s="19">
        <v>0</v>
      </c>
      <c r="Y20" s="29">
        <v>0</v>
      </c>
      <c r="Z20" s="26">
        <v>0</v>
      </c>
      <c r="AA20" s="26">
        <v>0</v>
      </c>
      <c r="AB20" s="19">
        <v>0</v>
      </c>
      <c r="AC20" s="29">
        <v>0</v>
      </c>
      <c r="AD20" s="26">
        <v>0</v>
      </c>
      <c r="AE20" s="26">
        <v>0</v>
      </c>
      <c r="AF20" s="19">
        <v>0</v>
      </c>
      <c r="AG20" s="29">
        <v>0</v>
      </c>
      <c r="AH20" s="26">
        <v>0</v>
      </c>
      <c r="AI20" s="26">
        <v>0</v>
      </c>
      <c r="AJ20" s="19">
        <v>0</v>
      </c>
      <c r="AK20" s="29">
        <v>0</v>
      </c>
      <c r="AL20" s="28">
        <v>14600000</v>
      </c>
      <c r="AM20">
        <v>31800000</v>
      </c>
      <c r="AN20">
        <v>52800000</v>
      </c>
    </row>
    <row r="21" spans="1:40" x14ac:dyDescent="0.2">
      <c r="A21" s="18">
        <v>44197</v>
      </c>
      <c r="B21" s="19">
        <v>1270118.5714285714</v>
      </c>
      <c r="C21" s="19">
        <v>0</v>
      </c>
      <c r="D21" s="26">
        <v>0</v>
      </c>
      <c r="E21" s="29">
        <v>0</v>
      </c>
      <c r="F21" s="19">
        <v>0</v>
      </c>
      <c r="G21" s="19">
        <v>0</v>
      </c>
      <c r="H21" s="19">
        <v>0</v>
      </c>
      <c r="I21" s="29">
        <v>0</v>
      </c>
      <c r="J21" s="19">
        <v>0</v>
      </c>
      <c r="K21" s="19">
        <v>0</v>
      </c>
      <c r="L21" s="19">
        <v>0</v>
      </c>
      <c r="M21" s="29">
        <v>0</v>
      </c>
      <c r="N21" s="26">
        <v>0</v>
      </c>
      <c r="O21" s="26">
        <v>0</v>
      </c>
      <c r="P21" s="19">
        <v>0</v>
      </c>
      <c r="Q21" s="29">
        <v>0</v>
      </c>
      <c r="R21" s="26">
        <v>0</v>
      </c>
      <c r="S21" s="26">
        <v>0</v>
      </c>
      <c r="T21" s="19">
        <v>0</v>
      </c>
      <c r="U21" s="29">
        <v>0</v>
      </c>
      <c r="V21" s="26">
        <v>0</v>
      </c>
      <c r="W21" s="26">
        <v>0</v>
      </c>
      <c r="X21" s="19">
        <v>0</v>
      </c>
      <c r="Y21" s="29">
        <v>0</v>
      </c>
      <c r="Z21" s="26">
        <v>0</v>
      </c>
      <c r="AA21" s="26">
        <v>0</v>
      </c>
      <c r="AB21" s="19">
        <v>0</v>
      </c>
      <c r="AC21" s="29">
        <v>0</v>
      </c>
      <c r="AD21" s="26">
        <v>0</v>
      </c>
      <c r="AE21" s="26">
        <v>0</v>
      </c>
      <c r="AF21" s="19">
        <v>0</v>
      </c>
      <c r="AG21" s="29">
        <v>0</v>
      </c>
      <c r="AH21" s="26">
        <v>0</v>
      </c>
      <c r="AI21" s="26">
        <v>0</v>
      </c>
      <c r="AJ21" s="19">
        <v>0</v>
      </c>
      <c r="AK21" s="29">
        <v>0</v>
      </c>
      <c r="AL21" s="28">
        <v>14600000</v>
      </c>
      <c r="AM21">
        <v>31800000</v>
      </c>
      <c r="AN21">
        <v>52800000</v>
      </c>
    </row>
    <row r="22" spans="1:40" x14ac:dyDescent="0.2">
      <c r="A22" s="18">
        <v>44198</v>
      </c>
      <c r="B22" s="19">
        <v>1323556.2857142857</v>
      </c>
      <c r="C22" s="19">
        <v>0</v>
      </c>
      <c r="D22" s="26">
        <v>77593.5</v>
      </c>
      <c r="E22" s="29">
        <v>0</v>
      </c>
      <c r="F22" s="19">
        <v>0</v>
      </c>
      <c r="G22" s="19">
        <v>0</v>
      </c>
      <c r="H22" s="19">
        <v>0</v>
      </c>
      <c r="I22" s="29">
        <v>77593.5</v>
      </c>
      <c r="J22" s="19">
        <v>0</v>
      </c>
      <c r="K22" s="19">
        <v>0</v>
      </c>
      <c r="L22" s="19">
        <v>0</v>
      </c>
      <c r="M22" s="29">
        <v>77593.5</v>
      </c>
      <c r="N22" s="26">
        <v>0</v>
      </c>
      <c r="O22" s="26">
        <v>0</v>
      </c>
      <c r="P22" s="19">
        <v>0</v>
      </c>
      <c r="Q22" s="29">
        <v>77593.5</v>
      </c>
      <c r="R22" s="26">
        <v>0</v>
      </c>
      <c r="S22" s="26">
        <v>0</v>
      </c>
      <c r="T22" s="19">
        <v>0</v>
      </c>
      <c r="U22" s="29">
        <v>77593.5</v>
      </c>
      <c r="V22" s="26">
        <v>0</v>
      </c>
      <c r="W22" s="26">
        <v>0</v>
      </c>
      <c r="X22" s="19">
        <v>0</v>
      </c>
      <c r="Y22" s="29">
        <v>77593.5</v>
      </c>
      <c r="Z22" s="26">
        <v>0</v>
      </c>
      <c r="AA22" s="26">
        <v>0</v>
      </c>
      <c r="AB22" s="19">
        <v>0</v>
      </c>
      <c r="AC22" s="29">
        <v>77593.5</v>
      </c>
      <c r="AD22" s="26">
        <v>0</v>
      </c>
      <c r="AE22" s="26">
        <v>0</v>
      </c>
      <c r="AF22" s="19">
        <v>0</v>
      </c>
      <c r="AG22" s="29">
        <v>77593.5</v>
      </c>
      <c r="AH22" s="26">
        <v>0</v>
      </c>
      <c r="AI22" s="26">
        <v>0</v>
      </c>
      <c r="AJ22" s="19">
        <v>0</v>
      </c>
      <c r="AK22" s="29">
        <v>77593.5</v>
      </c>
      <c r="AL22" s="28">
        <v>14600000</v>
      </c>
      <c r="AM22">
        <v>31800000</v>
      </c>
      <c r="AN22">
        <v>52800000</v>
      </c>
    </row>
    <row r="23" spans="1:40" x14ac:dyDescent="0.2">
      <c r="A23" s="18">
        <v>44199</v>
      </c>
      <c r="B23" s="19">
        <v>1376994</v>
      </c>
      <c r="C23" s="19">
        <v>21905</v>
      </c>
      <c r="D23" s="26">
        <v>153139.88571428572</v>
      </c>
      <c r="E23" s="29">
        <v>0</v>
      </c>
      <c r="F23" s="19">
        <v>0</v>
      </c>
      <c r="G23" s="19">
        <v>0</v>
      </c>
      <c r="H23" s="19">
        <v>0</v>
      </c>
      <c r="I23" s="29">
        <v>153139.88571428572</v>
      </c>
      <c r="J23" s="19">
        <v>0</v>
      </c>
      <c r="K23" s="19">
        <v>0</v>
      </c>
      <c r="L23" s="19">
        <v>0</v>
      </c>
      <c r="M23" s="29">
        <v>153139.88571428572</v>
      </c>
      <c r="N23" s="26">
        <v>0</v>
      </c>
      <c r="O23" s="26">
        <v>0</v>
      </c>
      <c r="P23" s="19">
        <v>0</v>
      </c>
      <c r="Q23" s="29">
        <v>153139.88571428572</v>
      </c>
      <c r="R23" s="26">
        <v>0</v>
      </c>
      <c r="S23" s="26">
        <v>0</v>
      </c>
      <c r="T23" s="19">
        <v>0</v>
      </c>
      <c r="U23" s="29">
        <v>153139.88571428572</v>
      </c>
      <c r="V23" s="26">
        <v>0</v>
      </c>
      <c r="W23" s="26">
        <v>0</v>
      </c>
      <c r="X23" s="19">
        <v>0</v>
      </c>
      <c r="Y23" s="29">
        <v>153139.88571428572</v>
      </c>
      <c r="Z23" s="26">
        <v>0</v>
      </c>
      <c r="AA23" s="26">
        <v>0</v>
      </c>
      <c r="AB23" s="19">
        <v>0</v>
      </c>
      <c r="AC23" s="29">
        <v>153139.88571428572</v>
      </c>
      <c r="AD23" s="26">
        <v>0</v>
      </c>
      <c r="AE23" s="26">
        <v>0</v>
      </c>
      <c r="AF23" s="19">
        <v>0</v>
      </c>
      <c r="AG23" s="29">
        <v>153139.88571428572</v>
      </c>
      <c r="AH23" s="26">
        <v>0</v>
      </c>
      <c r="AI23" s="26">
        <v>0</v>
      </c>
      <c r="AJ23" s="19">
        <v>0</v>
      </c>
      <c r="AK23" s="29">
        <v>153139.88571428572</v>
      </c>
      <c r="AL23" s="28">
        <v>14600000</v>
      </c>
      <c r="AM23">
        <v>31800000</v>
      </c>
      <c r="AN23">
        <v>52800000</v>
      </c>
    </row>
    <row r="24" spans="1:40" x14ac:dyDescent="0.2">
      <c r="A24" s="18">
        <v>44200</v>
      </c>
      <c r="B24" s="19">
        <v>1508825.75</v>
      </c>
      <c r="C24" s="19">
        <v>70687.75</v>
      </c>
      <c r="D24" s="26">
        <v>228686.27142857143</v>
      </c>
      <c r="E24" s="29">
        <v>0</v>
      </c>
      <c r="F24" s="19">
        <v>0</v>
      </c>
      <c r="G24" s="19">
        <v>0</v>
      </c>
      <c r="H24" s="19">
        <v>0</v>
      </c>
      <c r="I24" s="29">
        <v>228686.27142857143</v>
      </c>
      <c r="J24" s="19">
        <v>0</v>
      </c>
      <c r="K24" s="19">
        <v>0</v>
      </c>
      <c r="L24" s="19">
        <v>0</v>
      </c>
      <c r="M24" s="29">
        <v>228686.27142857143</v>
      </c>
      <c r="N24" s="26">
        <v>0</v>
      </c>
      <c r="O24" s="26">
        <v>0</v>
      </c>
      <c r="P24" s="19">
        <v>0</v>
      </c>
      <c r="Q24" s="29">
        <v>228686.27142857143</v>
      </c>
      <c r="R24" s="26">
        <v>0</v>
      </c>
      <c r="S24" s="26">
        <v>0</v>
      </c>
      <c r="T24" s="19">
        <v>0</v>
      </c>
      <c r="U24" s="29">
        <v>228686.27142857143</v>
      </c>
      <c r="V24" s="26">
        <v>0</v>
      </c>
      <c r="W24" s="26">
        <v>0</v>
      </c>
      <c r="X24" s="19">
        <v>0</v>
      </c>
      <c r="Y24" s="29">
        <v>228686.27142857143</v>
      </c>
      <c r="Z24" s="26">
        <v>0</v>
      </c>
      <c r="AA24" s="26">
        <v>0</v>
      </c>
      <c r="AB24" s="19">
        <v>0</v>
      </c>
      <c r="AC24" s="29">
        <v>228686.27142857143</v>
      </c>
      <c r="AD24" s="26">
        <v>0</v>
      </c>
      <c r="AE24" s="26">
        <v>0</v>
      </c>
      <c r="AF24" s="19">
        <v>0</v>
      </c>
      <c r="AG24" s="29">
        <v>228686.27142857143</v>
      </c>
      <c r="AH24" s="26">
        <v>0</v>
      </c>
      <c r="AI24" s="26">
        <v>0</v>
      </c>
      <c r="AJ24" s="19">
        <v>0</v>
      </c>
      <c r="AK24" s="29">
        <v>228686.27142857143</v>
      </c>
      <c r="AL24" s="28">
        <v>14600000</v>
      </c>
      <c r="AM24">
        <v>31800000</v>
      </c>
      <c r="AN24">
        <v>52800000</v>
      </c>
    </row>
    <row r="25" spans="1:40" x14ac:dyDescent="0.2">
      <c r="A25" s="18">
        <v>44201</v>
      </c>
      <c r="B25" s="19">
        <v>1640657.5</v>
      </c>
      <c r="C25" s="19">
        <v>119470.5</v>
      </c>
      <c r="D25" s="26">
        <v>304232.65714285715</v>
      </c>
      <c r="E25" s="29">
        <v>0</v>
      </c>
      <c r="F25" s="19">
        <v>0</v>
      </c>
      <c r="G25" s="19">
        <v>0</v>
      </c>
      <c r="H25" s="19">
        <v>0</v>
      </c>
      <c r="I25" s="29">
        <v>304232.65714285715</v>
      </c>
      <c r="J25" s="19">
        <v>0</v>
      </c>
      <c r="K25" s="19">
        <v>0</v>
      </c>
      <c r="L25" s="19">
        <v>0</v>
      </c>
      <c r="M25" s="29">
        <v>304232.65714285715</v>
      </c>
      <c r="N25" s="26">
        <v>0</v>
      </c>
      <c r="O25" s="26">
        <v>0</v>
      </c>
      <c r="P25" s="19">
        <v>0</v>
      </c>
      <c r="Q25" s="29">
        <v>304232.65714285715</v>
      </c>
      <c r="R25" s="26">
        <v>0</v>
      </c>
      <c r="S25" s="26">
        <v>0</v>
      </c>
      <c r="T25" s="19">
        <v>0</v>
      </c>
      <c r="U25" s="29">
        <v>304232.65714285715</v>
      </c>
      <c r="V25" s="26">
        <v>0</v>
      </c>
      <c r="W25" s="26">
        <v>0</v>
      </c>
      <c r="X25" s="19">
        <v>0</v>
      </c>
      <c r="Y25" s="29">
        <v>304232.65714285715</v>
      </c>
      <c r="Z25" s="26">
        <v>0</v>
      </c>
      <c r="AA25" s="26">
        <v>0</v>
      </c>
      <c r="AB25" s="19">
        <v>0</v>
      </c>
      <c r="AC25" s="29">
        <v>304232.65714285715</v>
      </c>
      <c r="AD25" s="26">
        <v>0</v>
      </c>
      <c r="AE25" s="26">
        <v>0</v>
      </c>
      <c r="AF25" s="19">
        <v>0</v>
      </c>
      <c r="AG25" s="29">
        <v>304232.65714285715</v>
      </c>
      <c r="AH25" s="26">
        <v>0</v>
      </c>
      <c r="AI25" s="26">
        <v>0</v>
      </c>
      <c r="AJ25" s="19">
        <v>0</v>
      </c>
      <c r="AK25" s="29">
        <v>304232.65714285715</v>
      </c>
      <c r="AL25" s="28">
        <v>14600000</v>
      </c>
      <c r="AM25">
        <v>31800000</v>
      </c>
      <c r="AN25">
        <v>52800000</v>
      </c>
    </row>
    <row r="26" spans="1:40" x14ac:dyDescent="0.2">
      <c r="A26" s="18">
        <v>44202</v>
      </c>
      <c r="B26" s="19">
        <v>1772489.25</v>
      </c>
      <c r="C26" s="19">
        <v>168253.25</v>
      </c>
      <c r="D26" s="26">
        <v>379779.04285714286</v>
      </c>
      <c r="E26" s="29">
        <v>0</v>
      </c>
      <c r="F26" s="19">
        <v>0</v>
      </c>
      <c r="G26" s="19">
        <v>0</v>
      </c>
      <c r="H26" s="19">
        <v>0</v>
      </c>
      <c r="I26" s="29">
        <v>379779.04285714286</v>
      </c>
      <c r="J26" s="19">
        <v>0</v>
      </c>
      <c r="K26" s="19">
        <v>0</v>
      </c>
      <c r="L26" s="19">
        <v>0</v>
      </c>
      <c r="M26" s="29">
        <v>379779.04285714286</v>
      </c>
      <c r="N26" s="26">
        <v>0</v>
      </c>
      <c r="O26" s="26">
        <v>0</v>
      </c>
      <c r="P26" s="19">
        <v>0</v>
      </c>
      <c r="Q26" s="29">
        <v>379779.04285714286</v>
      </c>
      <c r="R26" s="26">
        <v>0</v>
      </c>
      <c r="S26" s="26">
        <v>0</v>
      </c>
      <c r="T26" s="19">
        <v>0</v>
      </c>
      <c r="U26" s="29">
        <v>379779.04285714286</v>
      </c>
      <c r="V26" s="26">
        <v>0</v>
      </c>
      <c r="W26" s="26">
        <v>0</v>
      </c>
      <c r="X26" s="19">
        <v>0</v>
      </c>
      <c r="Y26" s="29">
        <v>379779.04285714286</v>
      </c>
      <c r="Z26" s="26">
        <v>0</v>
      </c>
      <c r="AA26" s="26">
        <v>0</v>
      </c>
      <c r="AB26" s="19">
        <v>0</v>
      </c>
      <c r="AC26" s="29">
        <v>379779.04285714286</v>
      </c>
      <c r="AD26" s="26">
        <v>0</v>
      </c>
      <c r="AE26" s="26">
        <v>0</v>
      </c>
      <c r="AF26" s="19">
        <v>0</v>
      </c>
      <c r="AG26" s="29">
        <v>379779.04285714286</v>
      </c>
      <c r="AH26" s="26">
        <v>0</v>
      </c>
      <c r="AI26" s="26">
        <v>0</v>
      </c>
      <c r="AJ26" s="19">
        <v>0</v>
      </c>
      <c r="AK26" s="29">
        <v>379779.04285714286</v>
      </c>
      <c r="AL26" s="28">
        <v>14600000</v>
      </c>
      <c r="AM26">
        <v>31800000</v>
      </c>
      <c r="AN26">
        <v>52800000</v>
      </c>
    </row>
    <row r="27" spans="1:40" x14ac:dyDescent="0.2">
      <c r="A27" s="18">
        <v>44203</v>
      </c>
      <c r="B27" s="19">
        <v>1904321</v>
      </c>
      <c r="C27" s="19">
        <v>217036</v>
      </c>
      <c r="D27" s="26">
        <v>455325.42857142858</v>
      </c>
      <c r="E27" s="29">
        <v>0</v>
      </c>
      <c r="F27" s="19">
        <v>0</v>
      </c>
      <c r="G27" s="19">
        <v>0</v>
      </c>
      <c r="H27" s="19">
        <v>0</v>
      </c>
      <c r="I27" s="29">
        <v>455325.42857142858</v>
      </c>
      <c r="J27" s="19">
        <v>0</v>
      </c>
      <c r="K27" s="19">
        <v>0</v>
      </c>
      <c r="L27" s="19">
        <v>0</v>
      </c>
      <c r="M27" s="29">
        <v>455325.42857142858</v>
      </c>
      <c r="N27" s="26">
        <v>0</v>
      </c>
      <c r="O27" s="26">
        <v>0</v>
      </c>
      <c r="P27" s="19">
        <v>0</v>
      </c>
      <c r="Q27" s="29">
        <v>455325.42857142858</v>
      </c>
      <c r="R27" s="26">
        <v>0</v>
      </c>
      <c r="S27" s="26">
        <v>0</v>
      </c>
      <c r="T27" s="19">
        <v>0</v>
      </c>
      <c r="U27" s="29">
        <v>455325.42857142858</v>
      </c>
      <c r="V27" s="26">
        <v>0</v>
      </c>
      <c r="W27" s="26">
        <v>0</v>
      </c>
      <c r="X27" s="19">
        <v>0</v>
      </c>
      <c r="Y27" s="29">
        <v>455325.42857142858</v>
      </c>
      <c r="Z27" s="26">
        <v>0</v>
      </c>
      <c r="AA27" s="26">
        <v>0</v>
      </c>
      <c r="AB27" s="19">
        <v>0</v>
      </c>
      <c r="AC27" s="29">
        <v>455325.42857142858</v>
      </c>
      <c r="AD27" s="26">
        <v>0</v>
      </c>
      <c r="AE27" s="26">
        <v>0</v>
      </c>
      <c r="AF27" s="19">
        <v>0</v>
      </c>
      <c r="AG27" s="29">
        <v>455325.42857142858</v>
      </c>
      <c r="AH27" s="26">
        <v>0</v>
      </c>
      <c r="AI27" s="26">
        <v>0</v>
      </c>
      <c r="AJ27" s="19">
        <v>0</v>
      </c>
      <c r="AK27" s="29">
        <v>455325.42857142858</v>
      </c>
      <c r="AL27" s="28">
        <v>14600000</v>
      </c>
      <c r="AM27">
        <v>31800000</v>
      </c>
      <c r="AN27">
        <v>52800000</v>
      </c>
    </row>
    <row r="28" spans="1:40" x14ac:dyDescent="0.2">
      <c r="A28" s="18">
        <v>44204</v>
      </c>
      <c r="B28" s="19">
        <v>2036152.75</v>
      </c>
      <c r="C28" s="19">
        <v>265818.75</v>
      </c>
      <c r="D28" s="26">
        <v>530871.8142857143</v>
      </c>
      <c r="E28" s="29">
        <v>0</v>
      </c>
      <c r="F28" s="19">
        <v>0</v>
      </c>
      <c r="G28" s="19">
        <v>0</v>
      </c>
      <c r="H28" s="19">
        <v>0</v>
      </c>
      <c r="I28" s="29">
        <v>530871.8142857143</v>
      </c>
      <c r="J28" s="19">
        <v>0</v>
      </c>
      <c r="K28" s="19">
        <v>0</v>
      </c>
      <c r="L28" s="19">
        <v>0</v>
      </c>
      <c r="M28" s="29">
        <v>530871.8142857143</v>
      </c>
      <c r="N28" s="26">
        <v>0</v>
      </c>
      <c r="O28" s="26">
        <v>0</v>
      </c>
      <c r="P28" s="19">
        <v>0</v>
      </c>
      <c r="Q28" s="29">
        <v>530871.8142857143</v>
      </c>
      <c r="R28" s="26">
        <v>0</v>
      </c>
      <c r="S28" s="26">
        <v>0</v>
      </c>
      <c r="T28" s="19">
        <v>0</v>
      </c>
      <c r="U28" s="29">
        <v>530871.8142857143</v>
      </c>
      <c r="V28" s="26">
        <v>0</v>
      </c>
      <c r="W28" s="26">
        <v>0</v>
      </c>
      <c r="X28" s="19">
        <v>0</v>
      </c>
      <c r="Y28" s="29">
        <v>530871.8142857143</v>
      </c>
      <c r="Z28" s="26">
        <v>0</v>
      </c>
      <c r="AA28" s="26">
        <v>0</v>
      </c>
      <c r="AB28" s="19">
        <v>0</v>
      </c>
      <c r="AC28" s="29">
        <v>530871.8142857143</v>
      </c>
      <c r="AD28" s="26">
        <v>0</v>
      </c>
      <c r="AE28" s="26">
        <v>0</v>
      </c>
      <c r="AF28" s="19">
        <v>0</v>
      </c>
      <c r="AG28" s="29">
        <v>530871.8142857143</v>
      </c>
      <c r="AH28" s="26">
        <v>0</v>
      </c>
      <c r="AI28" s="26">
        <v>0</v>
      </c>
      <c r="AJ28" s="19">
        <v>0</v>
      </c>
      <c r="AK28" s="29">
        <v>530871.8142857143</v>
      </c>
      <c r="AL28" s="28">
        <v>14600000</v>
      </c>
      <c r="AM28">
        <v>31800000</v>
      </c>
      <c r="AN28">
        <v>52800000</v>
      </c>
    </row>
    <row r="29" spans="1:40" x14ac:dyDescent="0.2">
      <c r="A29" s="18">
        <v>44205</v>
      </c>
      <c r="B29" s="19">
        <v>2167984.5</v>
      </c>
      <c r="C29" s="19">
        <v>314601.5</v>
      </c>
      <c r="D29" s="26">
        <v>606418.20000000007</v>
      </c>
      <c r="E29" s="29">
        <v>0</v>
      </c>
      <c r="F29" s="19">
        <v>0</v>
      </c>
      <c r="G29" s="19">
        <v>0</v>
      </c>
      <c r="H29" s="19">
        <v>0</v>
      </c>
      <c r="I29" s="29">
        <v>606418.20000000007</v>
      </c>
      <c r="J29" s="19">
        <v>0</v>
      </c>
      <c r="K29" s="19">
        <v>0</v>
      </c>
      <c r="L29" s="19">
        <v>0</v>
      </c>
      <c r="M29" s="29">
        <v>606418.20000000007</v>
      </c>
      <c r="N29" s="26">
        <v>0</v>
      </c>
      <c r="O29" s="26">
        <v>0</v>
      </c>
      <c r="P29" s="19">
        <v>0</v>
      </c>
      <c r="Q29" s="29">
        <v>606418.20000000007</v>
      </c>
      <c r="R29" s="26">
        <v>0</v>
      </c>
      <c r="S29" s="26">
        <v>0</v>
      </c>
      <c r="T29" s="19">
        <v>0</v>
      </c>
      <c r="U29" s="29">
        <v>606418.20000000007</v>
      </c>
      <c r="V29" s="26">
        <v>0</v>
      </c>
      <c r="W29" s="26">
        <v>0</v>
      </c>
      <c r="X29" s="19">
        <v>0</v>
      </c>
      <c r="Y29" s="29">
        <v>606418.20000000007</v>
      </c>
      <c r="Z29" s="26">
        <v>0</v>
      </c>
      <c r="AA29" s="26">
        <v>0</v>
      </c>
      <c r="AB29" s="19">
        <v>0</v>
      </c>
      <c r="AC29" s="29">
        <v>606418.20000000007</v>
      </c>
      <c r="AD29" s="26">
        <v>0</v>
      </c>
      <c r="AE29" s="26">
        <v>0</v>
      </c>
      <c r="AF29" s="19">
        <v>0</v>
      </c>
      <c r="AG29" s="29">
        <v>606418.20000000007</v>
      </c>
      <c r="AH29" s="26">
        <v>0</v>
      </c>
      <c r="AI29" s="26">
        <v>0</v>
      </c>
      <c r="AJ29" s="19">
        <v>0</v>
      </c>
      <c r="AK29" s="29">
        <v>606418.20000000007</v>
      </c>
      <c r="AL29" s="28">
        <v>14600000</v>
      </c>
      <c r="AM29">
        <v>31800000</v>
      </c>
      <c r="AN29">
        <v>52800000</v>
      </c>
    </row>
    <row r="30" spans="1:40" x14ac:dyDescent="0.2">
      <c r="A30" s="18">
        <v>44206</v>
      </c>
      <c r="B30" s="19">
        <v>2299816.25</v>
      </c>
      <c r="C30" s="19">
        <v>363384.25</v>
      </c>
      <c r="D30" s="26">
        <v>648735.17142857146</v>
      </c>
      <c r="E30" s="29">
        <v>0</v>
      </c>
      <c r="F30" s="19">
        <v>0</v>
      </c>
      <c r="G30" s="19">
        <v>0</v>
      </c>
      <c r="H30" s="19">
        <v>0</v>
      </c>
      <c r="I30" s="29">
        <v>648735.17142857146</v>
      </c>
      <c r="J30" s="19">
        <v>0</v>
      </c>
      <c r="K30" s="19">
        <v>0</v>
      </c>
      <c r="L30" s="19">
        <v>0</v>
      </c>
      <c r="M30" s="29">
        <v>648735.17142857146</v>
      </c>
      <c r="N30" s="26">
        <v>0</v>
      </c>
      <c r="O30" s="26">
        <v>0</v>
      </c>
      <c r="P30" s="19">
        <v>0</v>
      </c>
      <c r="Q30" s="29">
        <v>648735.17142857146</v>
      </c>
      <c r="R30" s="26">
        <v>0</v>
      </c>
      <c r="S30" s="26">
        <v>0</v>
      </c>
      <c r="T30" s="19">
        <v>0</v>
      </c>
      <c r="U30" s="29">
        <v>648735.17142857146</v>
      </c>
      <c r="V30" s="26">
        <v>0</v>
      </c>
      <c r="W30" s="26">
        <v>0</v>
      </c>
      <c r="X30" s="19">
        <v>0</v>
      </c>
      <c r="Y30" s="29">
        <v>648735.17142857146</v>
      </c>
      <c r="Z30" s="26">
        <v>0</v>
      </c>
      <c r="AA30" s="26">
        <v>0</v>
      </c>
      <c r="AB30" s="19">
        <v>0</v>
      </c>
      <c r="AC30" s="29">
        <v>648735.17142857146</v>
      </c>
      <c r="AD30" s="26">
        <v>0</v>
      </c>
      <c r="AE30" s="26">
        <v>0</v>
      </c>
      <c r="AF30" s="19">
        <v>0</v>
      </c>
      <c r="AG30" s="29">
        <v>648735.17142857146</v>
      </c>
      <c r="AH30" s="26">
        <v>0</v>
      </c>
      <c r="AI30" s="26">
        <v>0</v>
      </c>
      <c r="AJ30" s="19">
        <v>0</v>
      </c>
      <c r="AK30" s="29">
        <v>648735.17142857146</v>
      </c>
      <c r="AL30" s="28">
        <v>14600000</v>
      </c>
      <c r="AM30">
        <v>31800000</v>
      </c>
      <c r="AN30">
        <v>52800000</v>
      </c>
    </row>
    <row r="31" spans="1:40" x14ac:dyDescent="0.2">
      <c r="A31" s="18">
        <v>44207</v>
      </c>
      <c r="B31" s="19">
        <v>2431648</v>
      </c>
      <c r="C31" s="19">
        <v>412167</v>
      </c>
      <c r="D31" s="26">
        <v>691052.14285714296</v>
      </c>
      <c r="E31" s="29">
        <v>165844</v>
      </c>
      <c r="F31" s="19" t="e">
        <v>#N/A</v>
      </c>
      <c r="G31" s="19">
        <v>2431648</v>
      </c>
      <c r="H31" s="19">
        <v>412167</v>
      </c>
      <c r="I31" s="29">
        <v>691052.14285714296</v>
      </c>
      <c r="J31" s="19" t="e">
        <v>#N/A</v>
      </c>
      <c r="K31" s="19">
        <v>2431648</v>
      </c>
      <c r="L31" s="19">
        <v>412167</v>
      </c>
      <c r="M31" s="29">
        <v>691052.14285714296</v>
      </c>
      <c r="N31" s="26" t="e">
        <v>#N/A</v>
      </c>
      <c r="O31" s="26">
        <v>2431648</v>
      </c>
      <c r="P31" s="19">
        <v>412167</v>
      </c>
      <c r="Q31" s="29">
        <v>691052.14285714296</v>
      </c>
      <c r="R31" s="26" t="e">
        <v>#N/A</v>
      </c>
      <c r="S31" s="26">
        <v>2431648</v>
      </c>
      <c r="T31" s="19">
        <v>412167</v>
      </c>
      <c r="U31" s="29">
        <v>691052.14285714296</v>
      </c>
      <c r="V31" s="26" t="e">
        <v>#N/A</v>
      </c>
      <c r="W31" s="26">
        <v>2431648</v>
      </c>
      <c r="X31" s="19">
        <v>0</v>
      </c>
      <c r="Y31" s="29">
        <v>691052.14285714296</v>
      </c>
      <c r="Z31" s="26" t="e">
        <v>#N/A</v>
      </c>
      <c r="AA31" s="26">
        <v>2431648</v>
      </c>
      <c r="AB31" s="19">
        <v>412167</v>
      </c>
      <c r="AC31" s="29">
        <v>691052.14285714296</v>
      </c>
      <c r="AD31" s="26" t="e">
        <v>#N/A</v>
      </c>
      <c r="AE31" s="26">
        <v>2431648</v>
      </c>
      <c r="AF31" s="19">
        <v>412167</v>
      </c>
      <c r="AG31" s="29">
        <v>691052.14285714296</v>
      </c>
      <c r="AH31" s="26" t="e">
        <v>#N/A</v>
      </c>
      <c r="AI31" s="26">
        <v>2431648</v>
      </c>
      <c r="AJ31" s="19">
        <v>412167</v>
      </c>
      <c r="AK31" s="29">
        <v>691052.14285714296</v>
      </c>
      <c r="AL31" s="28">
        <v>14600000</v>
      </c>
      <c r="AM31">
        <v>31800000</v>
      </c>
      <c r="AN31">
        <v>52800000</v>
      </c>
    </row>
    <row r="32" spans="1:40" x14ac:dyDescent="0.2">
      <c r="A32" s="18">
        <v>44208</v>
      </c>
      <c r="B32" s="19">
        <v>2639309</v>
      </c>
      <c r="C32" s="19">
        <v>428232</v>
      </c>
      <c r="D32" s="26">
        <v>733369.11428571423</v>
      </c>
      <c r="E32" s="29">
        <v>223726</v>
      </c>
      <c r="F32" s="19" t="e">
        <v>#N/A</v>
      </c>
      <c r="G32" s="19">
        <v>2639309</v>
      </c>
      <c r="H32" s="19">
        <v>428232</v>
      </c>
      <c r="I32" s="29">
        <v>733369.11428571423</v>
      </c>
      <c r="J32" s="19" t="e">
        <v>#N/A</v>
      </c>
      <c r="K32" s="19">
        <v>2639309</v>
      </c>
      <c r="L32" s="19">
        <v>428232</v>
      </c>
      <c r="M32" s="29">
        <v>733369.11428571423</v>
      </c>
      <c r="N32" s="26" t="e">
        <v>#N/A</v>
      </c>
      <c r="O32" s="26">
        <v>2639309</v>
      </c>
      <c r="P32" s="19">
        <v>428232</v>
      </c>
      <c r="Q32" s="29">
        <v>733369.11428571423</v>
      </c>
      <c r="R32" s="26" t="e">
        <v>#N/A</v>
      </c>
      <c r="S32" s="26">
        <v>2639309</v>
      </c>
      <c r="T32" s="19">
        <v>428232</v>
      </c>
      <c r="U32" s="29">
        <v>733369.11428571423</v>
      </c>
      <c r="V32" s="26" t="e">
        <v>#N/A</v>
      </c>
      <c r="W32" s="26">
        <v>2639309</v>
      </c>
      <c r="X32" s="19">
        <v>428232</v>
      </c>
      <c r="Y32" s="29">
        <v>733369.11428571423</v>
      </c>
      <c r="Z32" s="26" t="e">
        <v>#N/A</v>
      </c>
      <c r="AA32" s="26">
        <v>2639309</v>
      </c>
      <c r="AB32" s="19">
        <v>428232</v>
      </c>
      <c r="AC32" s="29">
        <v>733369.11428571423</v>
      </c>
      <c r="AD32" s="26" t="e">
        <v>#N/A</v>
      </c>
      <c r="AE32" s="26">
        <v>2639309</v>
      </c>
      <c r="AF32" s="19">
        <v>428232</v>
      </c>
      <c r="AG32" s="29">
        <v>733369.11428571423</v>
      </c>
      <c r="AH32" s="26" t="e">
        <v>#N/A</v>
      </c>
      <c r="AI32" s="26">
        <v>2639309</v>
      </c>
      <c r="AJ32" s="19">
        <v>428232</v>
      </c>
      <c r="AK32" s="29">
        <v>733369.11428571423</v>
      </c>
      <c r="AL32" s="28">
        <v>14600000</v>
      </c>
      <c r="AM32">
        <v>31800000</v>
      </c>
      <c r="AN32">
        <v>52800000</v>
      </c>
    </row>
    <row r="33" spans="1:40" x14ac:dyDescent="0.2">
      <c r="A33" s="18">
        <v>44209</v>
      </c>
      <c r="B33" s="19">
        <v>2918252</v>
      </c>
      <c r="C33" s="19">
        <v>437977</v>
      </c>
      <c r="D33" s="26">
        <v>775686.08571428584</v>
      </c>
      <c r="E33" s="29">
        <v>288688</v>
      </c>
      <c r="F33" s="19" t="e">
        <v>#N/A</v>
      </c>
      <c r="G33" s="19">
        <v>2918252</v>
      </c>
      <c r="H33" s="19">
        <v>437977</v>
      </c>
      <c r="I33" s="29">
        <v>775686.08571428584</v>
      </c>
      <c r="J33" s="19" t="e">
        <v>#N/A</v>
      </c>
      <c r="K33" s="19">
        <v>2918252</v>
      </c>
      <c r="L33" s="19">
        <v>437977</v>
      </c>
      <c r="M33" s="29">
        <v>775686.08571428584</v>
      </c>
      <c r="N33" s="26" t="e">
        <v>#N/A</v>
      </c>
      <c r="O33" s="26">
        <v>2918252</v>
      </c>
      <c r="P33" s="19">
        <v>437977</v>
      </c>
      <c r="Q33" s="29">
        <v>775686.08571428584</v>
      </c>
      <c r="R33" s="26" t="e">
        <v>#N/A</v>
      </c>
      <c r="S33" s="26">
        <v>2918252</v>
      </c>
      <c r="T33" s="19">
        <v>437977</v>
      </c>
      <c r="U33" s="29">
        <v>775686.08571428584</v>
      </c>
      <c r="V33" s="26" t="e">
        <v>#N/A</v>
      </c>
      <c r="W33" s="26">
        <v>2918252</v>
      </c>
      <c r="X33" s="19">
        <v>437977</v>
      </c>
      <c r="Y33" s="29">
        <v>775686.08571428584</v>
      </c>
      <c r="Z33" s="26" t="e">
        <v>#N/A</v>
      </c>
      <c r="AA33" s="26">
        <v>2918252</v>
      </c>
      <c r="AB33" s="19">
        <v>437977</v>
      </c>
      <c r="AC33" s="29">
        <v>775686.08571428584</v>
      </c>
      <c r="AD33" s="26" t="e">
        <v>#N/A</v>
      </c>
      <c r="AE33" s="26">
        <v>2918252</v>
      </c>
      <c r="AF33" s="19">
        <v>437977</v>
      </c>
      <c r="AG33" s="29">
        <v>775686.08571428584</v>
      </c>
      <c r="AH33" s="26" t="e">
        <v>#N/A</v>
      </c>
      <c r="AI33" s="26">
        <v>2918252</v>
      </c>
      <c r="AJ33" s="19">
        <v>437977</v>
      </c>
      <c r="AK33" s="29">
        <v>775686.08571428584</v>
      </c>
      <c r="AL33" s="28">
        <v>14600000</v>
      </c>
      <c r="AM33">
        <v>31800000</v>
      </c>
      <c r="AN33">
        <v>52800000</v>
      </c>
    </row>
    <row r="34" spans="1:40" x14ac:dyDescent="0.2">
      <c r="A34" s="18">
        <v>44210</v>
      </c>
      <c r="B34" s="19">
        <v>3234946</v>
      </c>
      <c r="C34" s="19">
        <v>443234</v>
      </c>
      <c r="D34" s="26">
        <v>818003.05714285711</v>
      </c>
      <c r="E34" s="29">
        <v>321951</v>
      </c>
      <c r="F34" s="19" t="e">
        <v>#N/A</v>
      </c>
      <c r="G34" s="19">
        <v>3234946</v>
      </c>
      <c r="H34" s="19">
        <v>443234</v>
      </c>
      <c r="I34" s="29">
        <v>818003.05714285711</v>
      </c>
      <c r="J34" s="19" t="e">
        <v>#N/A</v>
      </c>
      <c r="K34" s="19">
        <v>3234946</v>
      </c>
      <c r="L34" s="19">
        <v>443234</v>
      </c>
      <c r="M34" s="29">
        <v>818003.05714285711</v>
      </c>
      <c r="N34" s="26" t="e">
        <v>#N/A</v>
      </c>
      <c r="O34" s="26">
        <v>3234946</v>
      </c>
      <c r="P34" s="19">
        <v>443234</v>
      </c>
      <c r="Q34" s="29">
        <v>818003.05714285711</v>
      </c>
      <c r="R34" s="26" t="e">
        <v>#N/A</v>
      </c>
      <c r="S34" s="26">
        <v>3234946</v>
      </c>
      <c r="T34" s="19">
        <v>443234</v>
      </c>
      <c r="U34" s="29">
        <v>818003.05714285711</v>
      </c>
      <c r="V34" s="26" t="e">
        <v>#N/A</v>
      </c>
      <c r="W34" s="26">
        <v>3234946</v>
      </c>
      <c r="X34" s="19">
        <v>443234</v>
      </c>
      <c r="Y34" s="29">
        <v>818003.05714285711</v>
      </c>
      <c r="Z34" s="26" t="e">
        <v>#N/A</v>
      </c>
      <c r="AA34" s="26">
        <v>3234946</v>
      </c>
      <c r="AB34" s="19">
        <v>443234</v>
      </c>
      <c r="AC34" s="29">
        <v>818003.05714285711</v>
      </c>
      <c r="AD34" s="26" t="e">
        <v>#N/A</v>
      </c>
      <c r="AE34" s="26">
        <v>3234946</v>
      </c>
      <c r="AF34" s="19">
        <v>443234</v>
      </c>
      <c r="AG34" s="29">
        <v>818003.05714285711</v>
      </c>
      <c r="AH34" s="26" t="e">
        <v>#N/A</v>
      </c>
      <c r="AI34" s="26">
        <v>3234946</v>
      </c>
      <c r="AJ34" s="19">
        <v>443234</v>
      </c>
      <c r="AK34" s="29">
        <v>818003.05714285711</v>
      </c>
      <c r="AL34" s="28">
        <v>14600000</v>
      </c>
      <c r="AM34">
        <v>31800000</v>
      </c>
      <c r="AN34">
        <v>52800000</v>
      </c>
    </row>
    <row r="35" spans="1:40" x14ac:dyDescent="0.2">
      <c r="A35" s="18">
        <v>44211</v>
      </c>
      <c r="B35" s="19">
        <v>3559179</v>
      </c>
      <c r="C35" s="19">
        <v>447261</v>
      </c>
      <c r="D35" s="26">
        <v>860320.02857142861</v>
      </c>
      <c r="E35" s="29">
        <v>328260</v>
      </c>
      <c r="F35" s="19" t="e">
        <v>#N/A</v>
      </c>
      <c r="G35" s="19">
        <v>3559179</v>
      </c>
      <c r="H35" s="19">
        <v>447261</v>
      </c>
      <c r="I35" s="29">
        <v>860320.02857142861</v>
      </c>
      <c r="J35" s="19" t="e">
        <v>#N/A</v>
      </c>
      <c r="K35" s="19">
        <v>3559179</v>
      </c>
      <c r="L35" s="19">
        <v>447261</v>
      </c>
      <c r="M35" s="29">
        <v>860320.02857142861</v>
      </c>
      <c r="N35" s="26" t="e">
        <v>#N/A</v>
      </c>
      <c r="O35" s="26">
        <v>3559179</v>
      </c>
      <c r="P35" s="19">
        <v>447261</v>
      </c>
      <c r="Q35" s="29">
        <v>860320.02857142861</v>
      </c>
      <c r="R35" s="26" t="e">
        <v>#N/A</v>
      </c>
      <c r="S35" s="26">
        <v>3559179</v>
      </c>
      <c r="T35" s="19">
        <v>447261</v>
      </c>
      <c r="U35" s="29">
        <v>860320.02857142861</v>
      </c>
      <c r="V35" s="26" t="e">
        <v>#N/A</v>
      </c>
      <c r="W35" s="26">
        <v>3559179</v>
      </c>
      <c r="X35" s="19">
        <v>447261</v>
      </c>
      <c r="Y35" s="29">
        <v>860320.02857142861</v>
      </c>
      <c r="Z35" s="26" t="e">
        <v>#N/A</v>
      </c>
      <c r="AA35" s="26">
        <v>3559179</v>
      </c>
      <c r="AB35" s="19">
        <v>447261</v>
      </c>
      <c r="AC35" s="29">
        <v>860320.02857142861</v>
      </c>
      <c r="AD35" s="26" t="e">
        <v>#N/A</v>
      </c>
      <c r="AE35" s="26">
        <v>3559179</v>
      </c>
      <c r="AF35" s="19">
        <v>447261</v>
      </c>
      <c r="AG35" s="29">
        <v>860320.02857142861</v>
      </c>
      <c r="AH35" s="26" t="e">
        <v>#N/A</v>
      </c>
      <c r="AI35" s="26">
        <v>3559179</v>
      </c>
      <c r="AJ35" s="19">
        <v>447261</v>
      </c>
      <c r="AK35" s="29">
        <v>860320.02857142861</v>
      </c>
      <c r="AL35" s="28">
        <v>14600000</v>
      </c>
      <c r="AM35">
        <v>31800000</v>
      </c>
      <c r="AN35">
        <v>52800000</v>
      </c>
    </row>
    <row r="36" spans="1:40" x14ac:dyDescent="0.2">
      <c r="A36" s="18">
        <v>44212</v>
      </c>
      <c r="B36" s="19">
        <v>3837094</v>
      </c>
      <c r="C36" s="19">
        <v>449736</v>
      </c>
      <c r="D36" s="26">
        <v>902637</v>
      </c>
      <c r="E36" s="29">
        <v>280390</v>
      </c>
      <c r="F36" s="19" t="e">
        <v>#N/A</v>
      </c>
      <c r="G36" s="19">
        <v>3837094</v>
      </c>
      <c r="H36" s="19">
        <v>449736</v>
      </c>
      <c r="I36" s="29">
        <v>902637</v>
      </c>
      <c r="J36" s="19" t="e">
        <v>#N/A</v>
      </c>
      <c r="K36" s="19">
        <v>3837094</v>
      </c>
      <c r="L36" s="19">
        <v>449736</v>
      </c>
      <c r="M36" s="29">
        <v>902637</v>
      </c>
      <c r="N36" s="26" t="e">
        <v>#N/A</v>
      </c>
      <c r="O36" s="26">
        <v>3837094</v>
      </c>
      <c r="P36" s="19">
        <v>449736</v>
      </c>
      <c r="Q36" s="29">
        <v>902637</v>
      </c>
      <c r="R36" s="26" t="e">
        <v>#N/A</v>
      </c>
      <c r="S36" s="26">
        <v>3837094</v>
      </c>
      <c r="T36" s="19">
        <v>449736</v>
      </c>
      <c r="U36" s="29">
        <v>902637</v>
      </c>
      <c r="V36" s="26" t="e">
        <v>#N/A</v>
      </c>
      <c r="W36" s="26">
        <v>3837094</v>
      </c>
      <c r="X36" s="19">
        <v>449736</v>
      </c>
      <c r="Y36" s="29">
        <v>902637</v>
      </c>
      <c r="Z36" s="26" t="e">
        <v>#N/A</v>
      </c>
      <c r="AA36" s="26">
        <v>3837094</v>
      </c>
      <c r="AB36" s="19">
        <v>449736</v>
      </c>
      <c r="AC36" s="29">
        <v>902637</v>
      </c>
      <c r="AD36" s="26" t="e">
        <v>#N/A</v>
      </c>
      <c r="AE36" s="26">
        <v>3837094</v>
      </c>
      <c r="AF36" s="19">
        <v>449736</v>
      </c>
      <c r="AG36" s="29">
        <v>902637</v>
      </c>
      <c r="AH36" s="26" t="e">
        <v>#N/A</v>
      </c>
      <c r="AI36" s="26">
        <v>3837094</v>
      </c>
      <c r="AJ36" s="19">
        <v>449736</v>
      </c>
      <c r="AK36" s="29">
        <v>902637</v>
      </c>
      <c r="AL36" s="28">
        <v>14600000</v>
      </c>
      <c r="AM36">
        <v>31800000</v>
      </c>
      <c r="AN36">
        <v>52800000</v>
      </c>
    </row>
    <row r="37" spans="1:40" x14ac:dyDescent="0.2">
      <c r="A37" s="18">
        <v>44213</v>
      </c>
      <c r="B37" s="19">
        <v>4062501</v>
      </c>
      <c r="C37" s="19">
        <v>452301</v>
      </c>
      <c r="D37" s="26">
        <v>950730.94285714289</v>
      </c>
      <c r="E37" s="29">
        <v>227972</v>
      </c>
      <c r="F37" s="19">
        <v>318000.81632652879</v>
      </c>
      <c r="G37" s="19">
        <v>4062501</v>
      </c>
      <c r="H37" s="19">
        <v>452301</v>
      </c>
      <c r="I37" s="29">
        <v>950730.94285714289</v>
      </c>
      <c r="J37" s="19">
        <v>318000.81632652879</v>
      </c>
      <c r="K37" s="19">
        <v>4062501</v>
      </c>
      <c r="L37" s="19">
        <v>452301</v>
      </c>
      <c r="M37" s="29">
        <v>950730.94285714289</v>
      </c>
      <c r="N37" s="26">
        <v>318000.81632652879</v>
      </c>
      <c r="O37" s="26">
        <v>4062501</v>
      </c>
      <c r="P37" s="19">
        <v>452301</v>
      </c>
      <c r="Q37" s="29">
        <v>950730.94285714289</v>
      </c>
      <c r="R37" s="26">
        <v>318000.81632652879</v>
      </c>
      <c r="S37" s="26">
        <v>4062501</v>
      </c>
      <c r="T37" s="19">
        <v>452301</v>
      </c>
      <c r="U37" s="29">
        <v>950730.94285714289</v>
      </c>
      <c r="V37" s="26">
        <v>318000.81632652879</v>
      </c>
      <c r="W37" s="26">
        <v>4062501</v>
      </c>
      <c r="X37" s="19">
        <v>452301</v>
      </c>
      <c r="Y37" s="29">
        <v>950730.94285714289</v>
      </c>
      <c r="Z37" s="26">
        <v>318000.81632652879</v>
      </c>
      <c r="AA37" s="26">
        <v>4062501</v>
      </c>
      <c r="AB37" s="19">
        <v>452301</v>
      </c>
      <c r="AC37" s="29">
        <v>950730.94285714289</v>
      </c>
      <c r="AD37" s="26">
        <v>318000.81632652879</v>
      </c>
      <c r="AE37" s="26">
        <v>4062501</v>
      </c>
      <c r="AF37" s="19">
        <v>452301</v>
      </c>
      <c r="AG37" s="29">
        <v>950730.94285714289</v>
      </c>
      <c r="AH37" s="26">
        <v>318000.81632652879</v>
      </c>
      <c r="AI37" s="26">
        <v>4062501</v>
      </c>
      <c r="AJ37" s="19">
        <v>452301</v>
      </c>
      <c r="AK37" s="29">
        <v>950730.94285714289</v>
      </c>
      <c r="AL37" s="28">
        <v>14600000</v>
      </c>
      <c r="AM37">
        <v>31800000</v>
      </c>
      <c r="AN37">
        <v>52800000</v>
      </c>
    </row>
    <row r="38" spans="1:40" x14ac:dyDescent="0.2">
      <c r="A38" s="18">
        <v>44214</v>
      </c>
      <c r="B38" s="19">
        <v>4266577</v>
      </c>
      <c r="C38" s="19">
        <v>456866</v>
      </c>
      <c r="D38" s="26">
        <v>998824.88571428577</v>
      </c>
      <c r="E38" s="29">
        <v>208641</v>
      </c>
      <c r="F38" s="19">
        <v>322117.59303721786</v>
      </c>
      <c r="G38" s="19">
        <v>4266577</v>
      </c>
      <c r="H38" s="19">
        <v>456866</v>
      </c>
      <c r="I38" s="29">
        <v>998824.88571428577</v>
      </c>
      <c r="J38" s="19">
        <v>322117.59303721786</v>
      </c>
      <c r="K38" s="19">
        <v>4266577</v>
      </c>
      <c r="L38" s="19">
        <v>456866</v>
      </c>
      <c r="M38" s="29">
        <v>998824.88571428577</v>
      </c>
      <c r="N38" s="26">
        <v>322117.59303721786</v>
      </c>
      <c r="O38" s="26">
        <v>4266577</v>
      </c>
      <c r="P38" s="19">
        <v>456866</v>
      </c>
      <c r="Q38" s="29">
        <v>998824.88571428577</v>
      </c>
      <c r="R38" s="26">
        <v>322117.59303721786</v>
      </c>
      <c r="S38" s="26">
        <v>4266577</v>
      </c>
      <c r="T38" s="19">
        <v>456866</v>
      </c>
      <c r="U38" s="29">
        <v>998824.88571428577</v>
      </c>
      <c r="V38" s="26">
        <v>322117.59303721786</v>
      </c>
      <c r="W38" s="26">
        <v>4266577</v>
      </c>
      <c r="X38" s="19">
        <v>456866</v>
      </c>
      <c r="Y38" s="29">
        <v>998824.88571428577</v>
      </c>
      <c r="Z38" s="26">
        <v>322117.59303721786</v>
      </c>
      <c r="AA38" s="26">
        <v>4266577</v>
      </c>
      <c r="AB38" s="19">
        <v>456866</v>
      </c>
      <c r="AC38" s="29">
        <v>998824.88571428577</v>
      </c>
      <c r="AD38" s="26">
        <v>322117.59303721786</v>
      </c>
      <c r="AE38" s="26">
        <v>4266577</v>
      </c>
      <c r="AF38" s="19">
        <v>456866</v>
      </c>
      <c r="AG38" s="29">
        <v>998824.88571428577</v>
      </c>
      <c r="AH38" s="26">
        <v>322117.59303721786</v>
      </c>
      <c r="AI38" s="26">
        <v>4266577</v>
      </c>
      <c r="AJ38" s="19">
        <v>456866</v>
      </c>
      <c r="AK38" s="29">
        <v>998824.88571428577</v>
      </c>
      <c r="AL38" s="28">
        <v>14600000</v>
      </c>
      <c r="AM38">
        <v>31800000</v>
      </c>
      <c r="AN38">
        <v>52800000</v>
      </c>
    </row>
    <row r="39" spans="1:40" x14ac:dyDescent="0.2">
      <c r="A39" s="18">
        <v>44215</v>
      </c>
      <c r="B39" s="19">
        <v>4609740</v>
      </c>
      <c r="C39" s="19">
        <v>460625</v>
      </c>
      <c r="D39" s="26">
        <v>1046918.8285714284</v>
      </c>
      <c r="E39" s="29">
        <v>346922</v>
      </c>
      <c r="F39" s="19">
        <v>326234.36974790692</v>
      </c>
      <c r="G39" s="19">
        <v>4609740</v>
      </c>
      <c r="H39" s="19">
        <v>460625</v>
      </c>
      <c r="I39" s="29">
        <v>1046918.8285714284</v>
      </c>
      <c r="J39" s="19">
        <v>326234.36974790692</v>
      </c>
      <c r="K39" s="19">
        <v>4609740</v>
      </c>
      <c r="L39" s="19">
        <v>460625</v>
      </c>
      <c r="M39" s="29">
        <v>1046918.8285714284</v>
      </c>
      <c r="N39" s="26">
        <v>326234.36974790692</v>
      </c>
      <c r="O39" s="26">
        <v>4609740</v>
      </c>
      <c r="P39" s="19">
        <v>460625</v>
      </c>
      <c r="Q39" s="29">
        <v>1046918.8285714284</v>
      </c>
      <c r="R39" s="26">
        <v>326234.36974790692</v>
      </c>
      <c r="S39" s="26">
        <v>4609740</v>
      </c>
      <c r="T39" s="19">
        <v>460625</v>
      </c>
      <c r="U39" s="29">
        <v>1046918.8285714284</v>
      </c>
      <c r="V39" s="26">
        <v>326234.36974790692</v>
      </c>
      <c r="W39" s="26">
        <v>4609740</v>
      </c>
      <c r="X39" s="19">
        <v>460625</v>
      </c>
      <c r="Y39" s="29">
        <v>1046918.8285714284</v>
      </c>
      <c r="Z39" s="26">
        <v>326234.36974790692</v>
      </c>
      <c r="AA39" s="26">
        <v>4609740</v>
      </c>
      <c r="AB39" s="19">
        <v>460625</v>
      </c>
      <c r="AC39" s="29">
        <v>1046918.8285714284</v>
      </c>
      <c r="AD39" s="26">
        <v>326234.36974790692</v>
      </c>
      <c r="AE39" s="26">
        <v>4609740</v>
      </c>
      <c r="AF39" s="19">
        <v>460625</v>
      </c>
      <c r="AG39" s="29">
        <v>1046918.8285714284</v>
      </c>
      <c r="AH39" s="26">
        <v>326234.36974790692</v>
      </c>
      <c r="AI39" s="26">
        <v>4609740</v>
      </c>
      <c r="AJ39" s="19">
        <v>460625</v>
      </c>
      <c r="AK39" s="29">
        <v>1046918.8285714284</v>
      </c>
      <c r="AL39" s="28">
        <v>14600000</v>
      </c>
      <c r="AM39">
        <v>31800000</v>
      </c>
      <c r="AN39">
        <v>52800000</v>
      </c>
    </row>
    <row r="40" spans="1:40" x14ac:dyDescent="0.2">
      <c r="A40" s="18">
        <v>44216</v>
      </c>
      <c r="B40" s="19">
        <v>4973248</v>
      </c>
      <c r="C40" s="19">
        <v>464036</v>
      </c>
      <c r="D40" s="26">
        <v>1095012.7714285713</v>
      </c>
      <c r="E40" s="29">
        <v>366919</v>
      </c>
      <c r="F40" s="19">
        <v>330351.14645856619</v>
      </c>
      <c r="G40" s="19">
        <v>4973248</v>
      </c>
      <c r="H40" s="19">
        <v>464036</v>
      </c>
      <c r="I40" s="29">
        <v>1095012.7714285713</v>
      </c>
      <c r="J40" s="19">
        <v>330351.14645856619</v>
      </c>
      <c r="K40" s="19">
        <v>4973248</v>
      </c>
      <c r="L40" s="19">
        <v>464036</v>
      </c>
      <c r="M40" s="29">
        <v>1095012.7714285713</v>
      </c>
      <c r="N40" s="26">
        <v>330351.14645856619</v>
      </c>
      <c r="O40" s="26">
        <v>4973248</v>
      </c>
      <c r="P40" s="19">
        <v>464036</v>
      </c>
      <c r="Q40" s="29">
        <v>1095012.7714285713</v>
      </c>
      <c r="R40" s="26">
        <v>330351.14645856619</v>
      </c>
      <c r="S40" s="26">
        <v>4973248</v>
      </c>
      <c r="T40" s="19">
        <v>464036</v>
      </c>
      <c r="U40" s="29">
        <v>1095012.7714285713</v>
      </c>
      <c r="V40" s="26">
        <v>330351.14645856619</v>
      </c>
      <c r="W40" s="26">
        <v>4973248</v>
      </c>
      <c r="X40" s="19">
        <v>464036</v>
      </c>
      <c r="Y40" s="29">
        <v>1095012.7714285713</v>
      </c>
      <c r="Z40" s="26">
        <v>330351.14645856619</v>
      </c>
      <c r="AA40" s="26">
        <v>4973248</v>
      </c>
      <c r="AB40" s="19">
        <v>464036</v>
      </c>
      <c r="AC40" s="29">
        <v>1095012.7714285713</v>
      </c>
      <c r="AD40" s="26">
        <v>330351.14645856619</v>
      </c>
      <c r="AE40" s="26">
        <v>4973248</v>
      </c>
      <c r="AF40" s="19">
        <v>464036</v>
      </c>
      <c r="AG40" s="29">
        <v>1095012.7714285713</v>
      </c>
      <c r="AH40" s="26">
        <v>330351.14645856619</v>
      </c>
      <c r="AI40" s="26">
        <v>4973248</v>
      </c>
      <c r="AJ40" s="19">
        <v>464036</v>
      </c>
      <c r="AK40" s="29">
        <v>1095012.7714285713</v>
      </c>
      <c r="AL40" s="28">
        <v>14600000</v>
      </c>
      <c r="AM40">
        <v>31800000</v>
      </c>
      <c r="AN40">
        <v>52800000</v>
      </c>
    </row>
    <row r="41" spans="1:40" x14ac:dyDescent="0.2">
      <c r="A41" s="18">
        <v>44217</v>
      </c>
      <c r="B41" s="19">
        <v>5383103</v>
      </c>
      <c r="C41" s="19">
        <v>466796</v>
      </c>
      <c r="D41" s="26">
        <v>1143106.7142857143</v>
      </c>
      <c r="E41" s="29">
        <v>412615</v>
      </c>
      <c r="F41" s="19">
        <v>334467.92316925526</v>
      </c>
      <c r="G41" s="19">
        <v>5383103</v>
      </c>
      <c r="H41" s="19">
        <v>466796</v>
      </c>
      <c r="I41" s="29">
        <v>1143106.7142857143</v>
      </c>
      <c r="J41" s="19">
        <v>334467.92316925526</v>
      </c>
      <c r="K41" s="19">
        <v>5383103</v>
      </c>
      <c r="L41" s="19">
        <v>466796</v>
      </c>
      <c r="M41" s="29">
        <v>1143106.7142857143</v>
      </c>
      <c r="N41" s="26">
        <v>334467.92316925526</v>
      </c>
      <c r="O41" s="26">
        <v>5383103</v>
      </c>
      <c r="P41" s="19">
        <v>466796</v>
      </c>
      <c r="Q41" s="29">
        <v>1143106.7142857143</v>
      </c>
      <c r="R41" s="26">
        <v>334467.92316925526</v>
      </c>
      <c r="S41" s="26">
        <v>5383103</v>
      </c>
      <c r="T41" s="19">
        <v>466796</v>
      </c>
      <c r="U41" s="29">
        <v>1143106.7142857143</v>
      </c>
      <c r="V41" s="26">
        <v>334467.92316925526</v>
      </c>
      <c r="W41" s="26">
        <v>5383103</v>
      </c>
      <c r="X41" s="19">
        <v>466796</v>
      </c>
      <c r="Y41" s="29">
        <v>1143106.7142857143</v>
      </c>
      <c r="Z41" s="26">
        <v>334467.92316925526</v>
      </c>
      <c r="AA41" s="26">
        <v>5383103</v>
      </c>
      <c r="AB41" s="19">
        <v>466796</v>
      </c>
      <c r="AC41" s="29">
        <v>1143106.7142857143</v>
      </c>
      <c r="AD41" s="26">
        <v>334467.92316925526</v>
      </c>
      <c r="AE41" s="26">
        <v>5383103</v>
      </c>
      <c r="AF41" s="19">
        <v>466796</v>
      </c>
      <c r="AG41" s="29">
        <v>1143106.7142857143</v>
      </c>
      <c r="AH41" s="26">
        <v>334467.92316925526</v>
      </c>
      <c r="AI41" s="26">
        <v>5383103</v>
      </c>
      <c r="AJ41" s="19">
        <v>466796</v>
      </c>
      <c r="AK41" s="29">
        <v>1143106.7142857143</v>
      </c>
      <c r="AL41" s="28">
        <v>14600000</v>
      </c>
      <c r="AM41">
        <v>31800000</v>
      </c>
      <c r="AN41">
        <v>52800000</v>
      </c>
    </row>
    <row r="42" spans="1:40" x14ac:dyDescent="0.2">
      <c r="A42" s="18">
        <v>44218</v>
      </c>
      <c r="B42" s="19">
        <v>5861351</v>
      </c>
      <c r="C42" s="19">
        <v>468617</v>
      </c>
      <c r="D42" s="26">
        <v>1191200.6571428571</v>
      </c>
      <c r="E42" s="29">
        <v>480069</v>
      </c>
      <c r="F42" s="19">
        <v>338584.69987994432</v>
      </c>
      <c r="G42" s="19">
        <v>5861351</v>
      </c>
      <c r="H42" s="19">
        <v>468617</v>
      </c>
      <c r="I42" s="29">
        <v>1191200.6571428571</v>
      </c>
      <c r="J42" s="19">
        <v>338584.69987994432</v>
      </c>
      <c r="K42" s="19">
        <v>5861351</v>
      </c>
      <c r="L42" s="19">
        <v>468617</v>
      </c>
      <c r="M42" s="29">
        <v>1191200.6571428571</v>
      </c>
      <c r="N42" s="26">
        <v>338584.69987994432</v>
      </c>
      <c r="O42" s="26">
        <v>5861351</v>
      </c>
      <c r="P42" s="19">
        <v>468617</v>
      </c>
      <c r="Q42" s="29">
        <v>1191200.6571428571</v>
      </c>
      <c r="R42" s="26">
        <v>338584.69987994432</v>
      </c>
      <c r="S42" s="26">
        <v>5861351</v>
      </c>
      <c r="T42" s="19">
        <v>468617</v>
      </c>
      <c r="U42" s="29">
        <v>1191200.6571428571</v>
      </c>
      <c r="V42" s="26">
        <v>338584.69987994432</v>
      </c>
      <c r="W42" s="26">
        <v>5861351</v>
      </c>
      <c r="X42" s="19">
        <v>468617</v>
      </c>
      <c r="Y42" s="29">
        <v>1191200.6571428571</v>
      </c>
      <c r="Z42" s="26">
        <v>338584.69987994432</v>
      </c>
      <c r="AA42" s="26">
        <v>5861351</v>
      </c>
      <c r="AB42" s="19">
        <v>468617</v>
      </c>
      <c r="AC42" s="29">
        <v>1191200.6571428571</v>
      </c>
      <c r="AD42" s="26">
        <v>338584.69987994432</v>
      </c>
      <c r="AE42" s="26">
        <v>5861351</v>
      </c>
      <c r="AF42" s="19">
        <v>468617</v>
      </c>
      <c r="AG42" s="29">
        <v>1191200.6571428571</v>
      </c>
      <c r="AH42" s="26">
        <v>338584.69987994432</v>
      </c>
      <c r="AI42" s="26">
        <v>5861351</v>
      </c>
      <c r="AJ42" s="19">
        <v>468617</v>
      </c>
      <c r="AK42" s="29">
        <v>1191200.6571428571</v>
      </c>
      <c r="AL42" s="28">
        <v>14600000</v>
      </c>
      <c r="AM42">
        <v>31800000</v>
      </c>
      <c r="AN42">
        <v>52800000</v>
      </c>
    </row>
    <row r="43" spans="1:40" x14ac:dyDescent="0.2">
      <c r="A43" s="18">
        <v>44219</v>
      </c>
      <c r="B43" s="19">
        <v>6353321</v>
      </c>
      <c r="C43" s="19">
        <v>469660</v>
      </c>
      <c r="D43" s="26">
        <v>1240389.8500000001</v>
      </c>
      <c r="E43" s="29">
        <v>493013</v>
      </c>
      <c r="F43" s="19">
        <v>342701.47659063339</v>
      </c>
      <c r="G43" s="19">
        <v>6353321</v>
      </c>
      <c r="H43" s="19">
        <v>469660</v>
      </c>
      <c r="I43" s="29">
        <v>1240389.8500000001</v>
      </c>
      <c r="J43" s="19">
        <v>342701.47659063339</v>
      </c>
      <c r="K43" s="19">
        <v>6353321</v>
      </c>
      <c r="L43" s="19">
        <v>469660</v>
      </c>
      <c r="M43" s="29">
        <v>1240389.8500000001</v>
      </c>
      <c r="N43" s="26">
        <v>342701.47659063339</v>
      </c>
      <c r="O43" s="26">
        <v>6353321</v>
      </c>
      <c r="P43" s="19">
        <v>469660</v>
      </c>
      <c r="Q43" s="29">
        <v>1240389.8500000001</v>
      </c>
      <c r="R43" s="26">
        <v>342701.47659063339</v>
      </c>
      <c r="S43" s="26">
        <v>6353321</v>
      </c>
      <c r="T43" s="19">
        <v>469660</v>
      </c>
      <c r="U43" s="29">
        <v>1240389.8500000001</v>
      </c>
      <c r="V43" s="26">
        <v>342701.47659063339</v>
      </c>
      <c r="W43" s="26">
        <v>6353321</v>
      </c>
      <c r="X43" s="19">
        <v>469660</v>
      </c>
      <c r="Y43" s="29">
        <v>1240389.8500000001</v>
      </c>
      <c r="Z43" s="26">
        <v>342701.47659063339</v>
      </c>
      <c r="AA43" s="26">
        <v>6353321</v>
      </c>
      <c r="AB43" s="19">
        <v>469660</v>
      </c>
      <c r="AC43" s="29">
        <v>1240389.8500000001</v>
      </c>
      <c r="AD43" s="26">
        <v>342701.47659063339</v>
      </c>
      <c r="AE43" s="26">
        <v>6353321</v>
      </c>
      <c r="AF43" s="19">
        <v>469660</v>
      </c>
      <c r="AG43" s="29">
        <v>1240389.8500000001</v>
      </c>
      <c r="AH43" s="26">
        <v>342701.47659063339</v>
      </c>
      <c r="AI43" s="26">
        <v>6353321</v>
      </c>
      <c r="AJ43" s="19">
        <v>469660</v>
      </c>
      <c r="AK43" s="29">
        <v>1240389.8500000001</v>
      </c>
      <c r="AL43" s="28">
        <v>14600000</v>
      </c>
      <c r="AM43">
        <v>31800000</v>
      </c>
      <c r="AN43">
        <v>52800000</v>
      </c>
    </row>
    <row r="44" spans="1:40" x14ac:dyDescent="0.2">
      <c r="A44" s="18">
        <v>44220</v>
      </c>
      <c r="B44" s="19">
        <v>6573570</v>
      </c>
      <c r="C44" s="19">
        <v>470478</v>
      </c>
      <c r="D44" s="26">
        <v>1361477.5625</v>
      </c>
      <c r="E44" s="29">
        <v>221067</v>
      </c>
      <c r="F44" s="19">
        <v>346818.25330132246</v>
      </c>
      <c r="G44" s="19">
        <v>6573570</v>
      </c>
      <c r="H44" s="19">
        <v>470478</v>
      </c>
      <c r="I44" s="29">
        <v>1361477.5625</v>
      </c>
      <c r="J44" s="19">
        <v>346818.25330132246</v>
      </c>
      <c r="K44" s="19">
        <v>6573570</v>
      </c>
      <c r="L44" s="19">
        <v>470478</v>
      </c>
      <c r="M44" s="29">
        <v>1361477.5625</v>
      </c>
      <c r="N44" s="26">
        <v>346818.25330132246</v>
      </c>
      <c r="O44" s="26">
        <v>6573570</v>
      </c>
      <c r="P44" s="19">
        <v>470478</v>
      </c>
      <c r="Q44" s="29">
        <v>1361477.5625</v>
      </c>
      <c r="R44" s="26">
        <v>346818.25330132246</v>
      </c>
      <c r="S44" s="26">
        <v>6573570</v>
      </c>
      <c r="T44" s="19">
        <v>470478</v>
      </c>
      <c r="U44" s="29">
        <v>1361477.5625</v>
      </c>
      <c r="V44" s="26">
        <v>346818.25330132246</v>
      </c>
      <c r="W44" s="26">
        <v>6573570</v>
      </c>
      <c r="X44" s="19">
        <v>470478</v>
      </c>
      <c r="Y44" s="29">
        <v>1361477.5625</v>
      </c>
      <c r="Z44" s="26">
        <v>346818.25330132246</v>
      </c>
      <c r="AA44" s="26">
        <v>6573570</v>
      </c>
      <c r="AB44" s="19">
        <v>470478</v>
      </c>
      <c r="AC44" s="29">
        <v>1361477.5625</v>
      </c>
      <c r="AD44" s="26">
        <v>346818.25330132246</v>
      </c>
      <c r="AE44" s="26">
        <v>6573570</v>
      </c>
      <c r="AF44" s="19">
        <v>470478</v>
      </c>
      <c r="AG44" s="29">
        <v>1361477.5625</v>
      </c>
      <c r="AH44" s="26">
        <v>346818.25330132246</v>
      </c>
      <c r="AI44" s="26">
        <v>6573570</v>
      </c>
      <c r="AJ44" s="19">
        <v>470478</v>
      </c>
      <c r="AK44" s="29">
        <v>1361477.5625</v>
      </c>
      <c r="AL44" s="28">
        <v>14600000</v>
      </c>
      <c r="AM44">
        <v>31800000</v>
      </c>
      <c r="AN44">
        <v>52800000</v>
      </c>
    </row>
    <row r="45" spans="1:40" x14ac:dyDescent="0.2">
      <c r="A45" s="18">
        <v>44221</v>
      </c>
      <c r="B45" s="19">
        <v>6853372</v>
      </c>
      <c r="C45" s="19">
        <v>472446</v>
      </c>
      <c r="D45" s="26">
        <v>1482565.2749999999</v>
      </c>
      <c r="E45" s="29">
        <v>281770</v>
      </c>
      <c r="F45" s="19">
        <v>350935.03001201153</v>
      </c>
      <c r="G45" s="19">
        <v>6853372</v>
      </c>
      <c r="H45" s="19">
        <v>472446</v>
      </c>
      <c r="I45" s="29">
        <v>1482565.2749999999</v>
      </c>
      <c r="J45" s="19">
        <v>350935.03001201153</v>
      </c>
      <c r="K45" s="19">
        <v>6853372</v>
      </c>
      <c r="L45" s="19">
        <v>472446</v>
      </c>
      <c r="M45" s="29">
        <v>1482565.2749999999</v>
      </c>
      <c r="N45" s="26">
        <v>350935.03001201153</v>
      </c>
      <c r="O45" s="26">
        <v>6853372</v>
      </c>
      <c r="P45" s="19">
        <v>472446</v>
      </c>
      <c r="Q45" s="29">
        <v>1482565.2749999999</v>
      </c>
      <c r="R45" s="26">
        <v>350935.03001201153</v>
      </c>
      <c r="S45" s="26">
        <v>6853372</v>
      </c>
      <c r="T45" s="19">
        <v>472446</v>
      </c>
      <c r="U45" s="29">
        <v>1482565.2749999999</v>
      </c>
      <c r="V45" s="26">
        <v>350935.03001201153</v>
      </c>
      <c r="W45" s="26">
        <v>6853372</v>
      </c>
      <c r="X45" s="19">
        <v>472446</v>
      </c>
      <c r="Y45" s="29">
        <v>1482565.2749999999</v>
      </c>
      <c r="Z45" s="26">
        <v>350935.03001201153</v>
      </c>
      <c r="AA45" s="26">
        <v>6853372</v>
      </c>
      <c r="AB45" s="19">
        <v>472446</v>
      </c>
      <c r="AC45" s="29">
        <v>1482565.2749999999</v>
      </c>
      <c r="AD45" s="26">
        <v>350935.03001201153</v>
      </c>
      <c r="AE45" s="26">
        <v>6853372</v>
      </c>
      <c r="AF45" s="19">
        <v>472446</v>
      </c>
      <c r="AG45" s="29">
        <v>1482565.2749999999</v>
      </c>
      <c r="AH45" s="26">
        <v>350935.03001201153</v>
      </c>
      <c r="AI45" s="26">
        <v>6853372</v>
      </c>
      <c r="AJ45" s="19">
        <v>472446</v>
      </c>
      <c r="AK45" s="29">
        <v>1482565.2749999999</v>
      </c>
      <c r="AL45" s="28">
        <v>14600000</v>
      </c>
      <c r="AM45">
        <v>31800000</v>
      </c>
      <c r="AN45">
        <v>52800000</v>
      </c>
    </row>
    <row r="46" spans="1:40" x14ac:dyDescent="0.2">
      <c r="A46" s="18">
        <v>44222</v>
      </c>
      <c r="B46" s="19">
        <v>7164387</v>
      </c>
      <c r="C46" s="19">
        <v>474156</v>
      </c>
      <c r="D46" s="26">
        <v>1603652.9875</v>
      </c>
      <c r="E46" s="29">
        <v>312725</v>
      </c>
      <c r="F46" s="19">
        <v>355051.8067227006</v>
      </c>
      <c r="G46" s="19">
        <v>7164387</v>
      </c>
      <c r="H46" s="19">
        <v>474156</v>
      </c>
      <c r="I46" s="29">
        <v>1603652.9875</v>
      </c>
      <c r="J46" s="19">
        <v>355051.8067227006</v>
      </c>
      <c r="K46" s="19">
        <v>7164387</v>
      </c>
      <c r="L46" s="19">
        <v>474156</v>
      </c>
      <c r="M46" s="29">
        <v>1603652.9875</v>
      </c>
      <c r="N46" s="26">
        <v>355051.8067227006</v>
      </c>
      <c r="O46" s="26">
        <v>7164387</v>
      </c>
      <c r="P46" s="19">
        <v>474156</v>
      </c>
      <c r="Q46" s="29">
        <v>1603652.9875</v>
      </c>
      <c r="R46" s="26">
        <v>355051.8067227006</v>
      </c>
      <c r="S46" s="26">
        <v>7164387</v>
      </c>
      <c r="T46" s="19">
        <v>474156</v>
      </c>
      <c r="U46" s="29">
        <v>1603652.9875</v>
      </c>
      <c r="V46" s="26">
        <v>355051.8067227006</v>
      </c>
      <c r="W46" s="26">
        <v>7164387</v>
      </c>
      <c r="X46" s="19">
        <v>474156</v>
      </c>
      <c r="Y46" s="29">
        <v>1603652.9875</v>
      </c>
      <c r="Z46" s="26">
        <v>355051.8067227006</v>
      </c>
      <c r="AA46" s="26">
        <v>7164387</v>
      </c>
      <c r="AB46" s="19">
        <v>474156</v>
      </c>
      <c r="AC46" s="29">
        <v>1603652.9875</v>
      </c>
      <c r="AD46" s="26">
        <v>355051.8067227006</v>
      </c>
      <c r="AE46" s="26">
        <v>7164387</v>
      </c>
      <c r="AF46" s="19">
        <v>474156</v>
      </c>
      <c r="AG46" s="29">
        <v>1603652.9875</v>
      </c>
      <c r="AH46" s="26">
        <v>355051.8067227006</v>
      </c>
      <c r="AI46" s="26">
        <v>7164387</v>
      </c>
      <c r="AJ46" s="19">
        <v>474156</v>
      </c>
      <c r="AK46" s="29">
        <v>1603652.9875</v>
      </c>
      <c r="AL46" s="28">
        <v>14600000</v>
      </c>
      <c r="AM46">
        <v>31800000</v>
      </c>
      <c r="AN46">
        <v>52800000</v>
      </c>
    </row>
    <row r="47" spans="1:40" x14ac:dyDescent="0.2">
      <c r="A47" s="18">
        <v>44223</v>
      </c>
      <c r="B47" s="19">
        <v>7447199</v>
      </c>
      <c r="C47" s="19">
        <v>476485</v>
      </c>
      <c r="D47" s="26">
        <v>1724740.7000000002</v>
      </c>
      <c r="E47" s="29">
        <v>285141</v>
      </c>
      <c r="F47" s="19">
        <v>359168.58343335986</v>
      </c>
      <c r="G47" s="19">
        <v>7447199</v>
      </c>
      <c r="H47" s="19">
        <v>476485</v>
      </c>
      <c r="I47" s="29">
        <v>1724740.7000000002</v>
      </c>
      <c r="J47" s="19">
        <v>359168.58343335986</v>
      </c>
      <c r="K47" s="19">
        <v>7447199</v>
      </c>
      <c r="L47" s="19">
        <v>476485</v>
      </c>
      <c r="M47" s="29">
        <v>1724740.7000000002</v>
      </c>
      <c r="N47" s="26">
        <v>359168.58343335986</v>
      </c>
      <c r="O47" s="26">
        <v>7447199</v>
      </c>
      <c r="P47" s="19">
        <v>476485</v>
      </c>
      <c r="Q47" s="29">
        <v>1724740.7000000002</v>
      </c>
      <c r="R47" s="26">
        <v>359168.58343335986</v>
      </c>
      <c r="S47" s="26">
        <v>7447199</v>
      </c>
      <c r="T47" s="19">
        <v>476485</v>
      </c>
      <c r="U47" s="29">
        <v>1724740.7000000002</v>
      </c>
      <c r="V47" s="26">
        <v>359168.58343335986</v>
      </c>
      <c r="W47" s="26">
        <v>7447199</v>
      </c>
      <c r="X47" s="19">
        <v>476485</v>
      </c>
      <c r="Y47" s="29">
        <v>1724740.7000000002</v>
      </c>
      <c r="Z47" s="26">
        <v>359168.58343335986</v>
      </c>
      <c r="AA47" s="26">
        <v>7447199</v>
      </c>
      <c r="AB47" s="19">
        <v>476485</v>
      </c>
      <c r="AC47" s="29">
        <v>1724740.7000000002</v>
      </c>
      <c r="AD47" s="26">
        <v>359168.58343335986</v>
      </c>
      <c r="AE47" s="26">
        <v>7447199</v>
      </c>
      <c r="AF47" s="19">
        <v>476485</v>
      </c>
      <c r="AG47" s="29">
        <v>1724740.7000000002</v>
      </c>
      <c r="AH47" s="26">
        <v>359168.58343335986</v>
      </c>
      <c r="AI47" s="26">
        <v>7447199</v>
      </c>
      <c r="AJ47" s="19">
        <v>476485</v>
      </c>
      <c r="AK47" s="29">
        <v>1724740.7000000002</v>
      </c>
      <c r="AL47" s="28">
        <v>14600000</v>
      </c>
      <c r="AM47">
        <v>31800000</v>
      </c>
      <c r="AN47">
        <v>52800000</v>
      </c>
    </row>
    <row r="48" spans="1:40" x14ac:dyDescent="0.2">
      <c r="A48" s="18">
        <v>44224</v>
      </c>
      <c r="B48" s="19">
        <v>7891184</v>
      </c>
      <c r="C48" s="19">
        <v>478254</v>
      </c>
      <c r="D48" s="26">
        <v>1845828.4125000001</v>
      </c>
      <c r="E48" s="29">
        <v>445754</v>
      </c>
      <c r="F48" s="19">
        <v>363285.36014404893</v>
      </c>
      <c r="G48" s="19">
        <v>7891184</v>
      </c>
      <c r="H48" s="19">
        <v>478254</v>
      </c>
      <c r="I48" s="29">
        <v>1845828.4125000001</v>
      </c>
      <c r="J48" s="19">
        <v>363285.36014404893</v>
      </c>
      <c r="K48" s="19">
        <v>7891184</v>
      </c>
      <c r="L48" s="19">
        <v>478254</v>
      </c>
      <c r="M48" s="29">
        <v>1845828.4125000001</v>
      </c>
      <c r="N48" s="26">
        <v>363285.36014404893</v>
      </c>
      <c r="O48" s="26">
        <v>7891184</v>
      </c>
      <c r="P48" s="19">
        <v>478254</v>
      </c>
      <c r="Q48" s="29">
        <v>1845828.4125000001</v>
      </c>
      <c r="R48" s="26">
        <v>363285.36014404893</v>
      </c>
      <c r="S48" s="26">
        <v>7891184</v>
      </c>
      <c r="T48" s="19">
        <v>478254</v>
      </c>
      <c r="U48" s="29">
        <v>1845828.4125000001</v>
      </c>
      <c r="V48" s="26">
        <v>363285.36014404893</v>
      </c>
      <c r="W48" s="26">
        <v>7891184</v>
      </c>
      <c r="X48" s="19">
        <v>478254</v>
      </c>
      <c r="Y48" s="29">
        <v>1845828.4125000001</v>
      </c>
      <c r="Z48" s="26">
        <v>363285.36014404893</v>
      </c>
      <c r="AA48" s="26">
        <v>7891184</v>
      </c>
      <c r="AB48" s="19">
        <v>478254</v>
      </c>
      <c r="AC48" s="29">
        <v>1845828.4125000001</v>
      </c>
      <c r="AD48" s="26">
        <v>363285.36014404893</v>
      </c>
      <c r="AE48" s="26">
        <v>7891184</v>
      </c>
      <c r="AF48" s="19">
        <v>478254</v>
      </c>
      <c r="AG48" s="29">
        <v>1845828.4125000001</v>
      </c>
      <c r="AH48" s="26">
        <v>363285.36014404893</v>
      </c>
      <c r="AI48" s="26">
        <v>7891184</v>
      </c>
      <c r="AJ48" s="19">
        <v>478254</v>
      </c>
      <c r="AK48" s="29">
        <v>1845828.4125000001</v>
      </c>
      <c r="AL48" s="28">
        <v>14600000</v>
      </c>
      <c r="AM48">
        <v>31800000</v>
      </c>
      <c r="AN48">
        <v>52800000</v>
      </c>
    </row>
    <row r="49" spans="1:40" x14ac:dyDescent="0.2">
      <c r="A49" s="18">
        <v>44225</v>
      </c>
      <c r="B49" s="19">
        <v>8378940</v>
      </c>
      <c r="C49" s="19">
        <v>480432</v>
      </c>
      <c r="D49" s="26">
        <v>1966916.125</v>
      </c>
      <c r="E49" s="29">
        <v>489934</v>
      </c>
      <c r="F49" s="19">
        <v>367402.136854738</v>
      </c>
      <c r="G49" s="19">
        <v>8378940</v>
      </c>
      <c r="H49" s="19">
        <v>480432</v>
      </c>
      <c r="I49" s="29">
        <v>1966916.125</v>
      </c>
      <c r="J49" s="19">
        <v>367402.136854738</v>
      </c>
      <c r="K49" s="19">
        <v>8378940</v>
      </c>
      <c r="L49" s="19">
        <v>480432</v>
      </c>
      <c r="M49" s="29">
        <v>1966916.125</v>
      </c>
      <c r="N49" s="26">
        <v>367402.136854738</v>
      </c>
      <c r="O49" s="26">
        <v>8378940</v>
      </c>
      <c r="P49" s="19">
        <v>480432</v>
      </c>
      <c r="Q49" s="29">
        <v>1966916.125</v>
      </c>
      <c r="R49" s="26">
        <v>367402.136854738</v>
      </c>
      <c r="S49" s="26">
        <v>8378940</v>
      </c>
      <c r="T49" s="19">
        <v>480432</v>
      </c>
      <c r="U49" s="29">
        <v>1966916.125</v>
      </c>
      <c r="V49" s="26">
        <v>367402.136854738</v>
      </c>
      <c r="W49" s="26">
        <v>8378940</v>
      </c>
      <c r="X49" s="19">
        <v>480432</v>
      </c>
      <c r="Y49" s="29">
        <v>1966916.125</v>
      </c>
      <c r="Z49" s="26">
        <v>367402.136854738</v>
      </c>
      <c r="AA49" s="26">
        <v>8378940</v>
      </c>
      <c r="AB49" s="19">
        <v>480432</v>
      </c>
      <c r="AC49" s="29">
        <v>1966916.125</v>
      </c>
      <c r="AD49" s="26">
        <v>367402.136854738</v>
      </c>
      <c r="AE49" s="26">
        <v>8378940</v>
      </c>
      <c r="AF49" s="19">
        <v>480432</v>
      </c>
      <c r="AG49" s="29">
        <v>1966916.125</v>
      </c>
      <c r="AH49" s="26">
        <v>367402.136854738</v>
      </c>
      <c r="AI49" s="26">
        <v>8378940</v>
      </c>
      <c r="AJ49" s="19">
        <v>480432</v>
      </c>
      <c r="AK49" s="29">
        <v>1966916.125</v>
      </c>
      <c r="AL49" s="28">
        <v>14600000</v>
      </c>
      <c r="AM49">
        <v>31800000</v>
      </c>
      <c r="AN49">
        <v>52800000</v>
      </c>
    </row>
    <row r="50" spans="1:40" x14ac:dyDescent="0.2">
      <c r="A50" s="18">
        <v>44226</v>
      </c>
      <c r="B50" s="19">
        <v>8977329</v>
      </c>
      <c r="C50" s="19">
        <v>491053</v>
      </c>
      <c r="D50" s="26">
        <v>2088003.8374999999</v>
      </c>
      <c r="E50" s="29">
        <v>609010</v>
      </c>
      <c r="F50" s="19">
        <v>371518.91356542706</v>
      </c>
      <c r="G50" s="19">
        <v>8977329</v>
      </c>
      <c r="H50" s="19">
        <v>491053</v>
      </c>
      <c r="I50" s="29">
        <v>2088003.8374999999</v>
      </c>
      <c r="J50" s="19">
        <v>371518.91356542706</v>
      </c>
      <c r="K50" s="19">
        <v>8977329</v>
      </c>
      <c r="L50" s="19">
        <v>491053</v>
      </c>
      <c r="M50" s="29">
        <v>2088003.8374999999</v>
      </c>
      <c r="N50" s="26">
        <v>371518.91356542706</v>
      </c>
      <c r="O50" s="26">
        <v>8977329</v>
      </c>
      <c r="P50" s="19">
        <v>491053</v>
      </c>
      <c r="Q50" s="29">
        <v>2088003.8374999999</v>
      </c>
      <c r="R50" s="26">
        <v>371518.91356542706</v>
      </c>
      <c r="S50" s="26">
        <v>8977329</v>
      </c>
      <c r="T50" s="19">
        <v>491053</v>
      </c>
      <c r="U50" s="29">
        <v>2088003.8374999999</v>
      </c>
      <c r="V50" s="26">
        <v>371518.91356542706</v>
      </c>
      <c r="W50" s="26">
        <v>8977329</v>
      </c>
      <c r="X50" s="19">
        <v>491053</v>
      </c>
      <c r="Y50" s="29">
        <v>2088003.8374999999</v>
      </c>
      <c r="Z50" s="26">
        <v>371518.91356542706</v>
      </c>
      <c r="AA50" s="26">
        <v>8977329</v>
      </c>
      <c r="AB50" s="19">
        <v>491053</v>
      </c>
      <c r="AC50" s="29">
        <v>2088003.8374999999</v>
      </c>
      <c r="AD50" s="26">
        <v>371518.91356542706</v>
      </c>
      <c r="AE50" s="26">
        <v>8977329</v>
      </c>
      <c r="AF50" s="19">
        <v>491053</v>
      </c>
      <c r="AG50" s="29">
        <v>2088003.8374999999</v>
      </c>
      <c r="AH50" s="26">
        <v>371518.91356542706</v>
      </c>
      <c r="AI50" s="26">
        <v>8977329</v>
      </c>
      <c r="AJ50" s="19">
        <v>491053</v>
      </c>
      <c r="AK50" s="29">
        <v>2088003.8374999999</v>
      </c>
      <c r="AL50" s="28">
        <v>14600000</v>
      </c>
      <c r="AM50">
        <v>31800000</v>
      </c>
      <c r="AN50">
        <v>52800000</v>
      </c>
    </row>
    <row r="51" spans="1:40" x14ac:dyDescent="0.2">
      <c r="A51" s="18">
        <v>44227</v>
      </c>
      <c r="B51" s="19">
        <v>9296367</v>
      </c>
      <c r="C51" s="19">
        <v>494209</v>
      </c>
      <c r="D51" s="26">
        <v>2209091.5500000003</v>
      </c>
      <c r="E51" s="29">
        <v>322194</v>
      </c>
      <c r="F51" s="19">
        <v>375635.69027611613</v>
      </c>
      <c r="G51" s="19">
        <v>9296367</v>
      </c>
      <c r="H51" s="19">
        <v>494209</v>
      </c>
      <c r="I51" s="29">
        <v>2209091.5500000003</v>
      </c>
      <c r="J51" s="19">
        <v>375635.69027611613</v>
      </c>
      <c r="K51" s="19">
        <v>9296367</v>
      </c>
      <c r="L51" s="19">
        <v>494209</v>
      </c>
      <c r="M51" s="29">
        <v>2209091.5500000003</v>
      </c>
      <c r="N51" s="26">
        <v>375635.69027611613</v>
      </c>
      <c r="O51" s="26">
        <v>9296367</v>
      </c>
      <c r="P51" s="19">
        <v>494209</v>
      </c>
      <c r="Q51" s="29">
        <v>2209091.5500000003</v>
      </c>
      <c r="R51" s="26">
        <v>375635.69027611613</v>
      </c>
      <c r="S51" s="26">
        <v>9296367</v>
      </c>
      <c r="T51" s="19">
        <v>494209</v>
      </c>
      <c r="U51" s="29">
        <v>2209091.5500000003</v>
      </c>
      <c r="V51" s="26">
        <v>375635.69027611613</v>
      </c>
      <c r="W51" s="26">
        <v>9296367</v>
      </c>
      <c r="X51" s="19">
        <v>494209</v>
      </c>
      <c r="Y51" s="29">
        <v>2209091.5500000003</v>
      </c>
      <c r="Z51" s="26">
        <v>375635.69027611613</v>
      </c>
      <c r="AA51" s="26">
        <v>9296367</v>
      </c>
      <c r="AB51" s="19">
        <v>494209</v>
      </c>
      <c r="AC51" s="29">
        <v>2209091.5500000003</v>
      </c>
      <c r="AD51" s="26">
        <v>375635.69027611613</v>
      </c>
      <c r="AE51" s="26">
        <v>9296367</v>
      </c>
      <c r="AF51" s="19">
        <v>494209</v>
      </c>
      <c r="AG51" s="29">
        <v>2209091.5500000003</v>
      </c>
      <c r="AH51" s="26">
        <v>375635.69027611613</v>
      </c>
      <c r="AI51" s="26">
        <v>9296367</v>
      </c>
      <c r="AJ51" s="19">
        <v>494209</v>
      </c>
      <c r="AK51" s="29">
        <v>2209091.5500000003</v>
      </c>
      <c r="AL51" s="28">
        <v>14600000</v>
      </c>
      <c r="AM51">
        <v>31800000</v>
      </c>
      <c r="AN51">
        <v>52800000</v>
      </c>
    </row>
    <row r="52" spans="1:40" x14ac:dyDescent="0.2">
      <c r="A52" s="18">
        <v>44228</v>
      </c>
      <c r="B52" s="19">
        <v>9646715</v>
      </c>
      <c r="C52" s="19">
        <v>496796</v>
      </c>
      <c r="D52" s="26">
        <v>2209091.5500000003</v>
      </c>
      <c r="E52" s="29">
        <v>352935</v>
      </c>
      <c r="F52" s="19">
        <v>379752.4669868052</v>
      </c>
      <c r="G52" s="19">
        <v>9646715</v>
      </c>
      <c r="H52" s="19">
        <v>496796</v>
      </c>
      <c r="I52" s="29">
        <v>2209091.5500000003</v>
      </c>
      <c r="J52" s="19">
        <v>379752.4669868052</v>
      </c>
      <c r="K52" s="19">
        <v>9646715</v>
      </c>
      <c r="L52" s="19">
        <v>496796</v>
      </c>
      <c r="M52" s="29">
        <v>2209091.5500000003</v>
      </c>
      <c r="N52" s="26">
        <v>379752.4669868052</v>
      </c>
      <c r="O52" s="26">
        <v>9646715</v>
      </c>
      <c r="P52" s="19">
        <v>496796</v>
      </c>
      <c r="Q52" s="29">
        <v>2209091.5500000003</v>
      </c>
      <c r="R52" s="26">
        <v>379752.4669868052</v>
      </c>
      <c r="S52" s="26">
        <v>9646715</v>
      </c>
      <c r="T52" s="19">
        <v>496796</v>
      </c>
      <c r="U52" s="29">
        <v>2209091.5500000003</v>
      </c>
      <c r="V52" s="26">
        <v>379752.4669868052</v>
      </c>
      <c r="W52" s="26">
        <v>9646715</v>
      </c>
      <c r="X52" s="19">
        <v>496796</v>
      </c>
      <c r="Y52" s="29">
        <v>2188483.2000000002</v>
      </c>
      <c r="Z52" s="26">
        <v>379752.4669868052</v>
      </c>
      <c r="AA52" s="26">
        <v>9646715</v>
      </c>
      <c r="AB52" s="19">
        <v>496796</v>
      </c>
      <c r="AC52" s="29">
        <v>2209091.5500000003</v>
      </c>
      <c r="AD52" s="26">
        <v>379752.4669868052</v>
      </c>
      <c r="AE52" s="26">
        <v>9646715</v>
      </c>
      <c r="AF52" s="19">
        <v>496796</v>
      </c>
      <c r="AG52" s="29">
        <v>2209091.5500000003</v>
      </c>
      <c r="AH52" s="26">
        <v>379752.4669868052</v>
      </c>
      <c r="AI52" s="26">
        <v>9646715</v>
      </c>
      <c r="AJ52" s="19">
        <v>496796</v>
      </c>
      <c r="AK52" s="29">
        <v>2209091.5500000003</v>
      </c>
      <c r="AL52" s="28">
        <v>14600000</v>
      </c>
      <c r="AM52">
        <v>31800000</v>
      </c>
      <c r="AN52">
        <v>52800000</v>
      </c>
    </row>
    <row r="53" spans="1:40" x14ac:dyDescent="0.2">
      <c r="A53" s="18">
        <v>44229</v>
      </c>
      <c r="B53" s="19">
        <v>10021471</v>
      </c>
      <c r="C53" s="19">
        <v>498962</v>
      </c>
      <c r="D53" s="26">
        <v>2396789.7000000002</v>
      </c>
      <c r="E53" s="29">
        <v>376922</v>
      </c>
      <c r="F53" s="19">
        <v>383869.24369746447</v>
      </c>
      <c r="G53" s="19">
        <v>10021471</v>
      </c>
      <c r="H53" s="19">
        <v>498962</v>
      </c>
      <c r="I53" s="29">
        <v>2396789.7000000002</v>
      </c>
      <c r="J53" s="19">
        <v>383869.24369746447</v>
      </c>
      <c r="K53" s="19">
        <v>10021471</v>
      </c>
      <c r="L53" s="19">
        <v>498962</v>
      </c>
      <c r="M53" s="29">
        <v>2396789.7000000002</v>
      </c>
      <c r="N53" s="26">
        <v>383869.24369746447</v>
      </c>
      <c r="O53" s="26">
        <v>10021471</v>
      </c>
      <c r="P53" s="19">
        <v>498962</v>
      </c>
      <c r="Q53" s="29">
        <v>2396789.7000000002</v>
      </c>
      <c r="R53" s="26">
        <v>383869.24369746447</v>
      </c>
      <c r="S53" s="26">
        <v>10021471</v>
      </c>
      <c r="T53" s="19">
        <v>498962</v>
      </c>
      <c r="U53" s="29">
        <v>2396789.7000000002</v>
      </c>
      <c r="V53" s="26">
        <v>383869.24369746447</v>
      </c>
      <c r="W53" s="26">
        <v>10021471</v>
      </c>
      <c r="X53" s="19">
        <v>498962</v>
      </c>
      <c r="Y53" s="29">
        <v>2396789.7000000002</v>
      </c>
      <c r="Z53" s="26">
        <v>383869.24369746447</v>
      </c>
      <c r="AA53" s="26">
        <v>10021471</v>
      </c>
      <c r="AB53" s="19">
        <v>498962</v>
      </c>
      <c r="AC53" s="29">
        <v>2396789.7000000002</v>
      </c>
      <c r="AD53" s="26">
        <v>383869.24369746447</v>
      </c>
      <c r="AE53" s="26">
        <v>10021471</v>
      </c>
      <c r="AF53" s="19">
        <v>498962</v>
      </c>
      <c r="AG53" s="29">
        <v>2396789.7000000002</v>
      </c>
      <c r="AH53" s="26">
        <v>383869.24369746447</v>
      </c>
      <c r="AI53" s="26">
        <v>10021471</v>
      </c>
      <c r="AJ53" s="19">
        <v>498962</v>
      </c>
      <c r="AK53" s="29">
        <v>2396789.7000000002</v>
      </c>
      <c r="AL53" s="28">
        <v>14600000</v>
      </c>
      <c r="AM53">
        <v>31800000</v>
      </c>
      <c r="AN53">
        <v>52800000</v>
      </c>
    </row>
    <row r="54" spans="1:40" x14ac:dyDescent="0.2">
      <c r="A54" s="18">
        <v>44230</v>
      </c>
      <c r="B54" s="19">
        <v>10490487</v>
      </c>
      <c r="C54" s="19">
        <v>501957</v>
      </c>
      <c r="D54" s="26">
        <v>2648325.6500000004</v>
      </c>
      <c r="E54" s="29">
        <v>472011</v>
      </c>
      <c r="F54" s="19">
        <v>387986.02040815353</v>
      </c>
      <c r="G54" s="19">
        <v>10490487</v>
      </c>
      <c r="H54" s="19">
        <v>501957</v>
      </c>
      <c r="I54" s="29">
        <v>2648325.6500000004</v>
      </c>
      <c r="J54" s="19">
        <v>387986.02040815353</v>
      </c>
      <c r="K54" s="19">
        <v>10490487</v>
      </c>
      <c r="L54" s="19">
        <v>501957</v>
      </c>
      <c r="M54" s="29">
        <v>2648325.6500000004</v>
      </c>
      <c r="N54" s="26">
        <v>387986.02040815353</v>
      </c>
      <c r="O54" s="26">
        <v>10490487</v>
      </c>
      <c r="P54" s="19">
        <v>501957</v>
      </c>
      <c r="Q54" s="29">
        <v>2648325.6500000004</v>
      </c>
      <c r="R54" s="26">
        <v>387986.02040815353</v>
      </c>
      <c r="S54" s="26">
        <v>10490487</v>
      </c>
      <c r="T54" s="19">
        <v>501957</v>
      </c>
      <c r="U54" s="29">
        <v>2648325.6500000004</v>
      </c>
      <c r="V54" s="26">
        <v>387986.02040815353</v>
      </c>
      <c r="W54" s="26">
        <v>10490487</v>
      </c>
      <c r="X54" s="19">
        <v>501957</v>
      </c>
      <c r="Y54" s="29">
        <v>2648325.6500000004</v>
      </c>
      <c r="Z54" s="26">
        <v>387986.02040815353</v>
      </c>
      <c r="AA54" s="26">
        <v>10490487</v>
      </c>
      <c r="AB54" s="19">
        <v>501957</v>
      </c>
      <c r="AC54" s="29">
        <v>2648325.6500000004</v>
      </c>
      <c r="AD54" s="26">
        <v>387986.02040815353</v>
      </c>
      <c r="AE54" s="26">
        <v>10490487</v>
      </c>
      <c r="AF54" s="19">
        <v>501957</v>
      </c>
      <c r="AG54" s="29">
        <v>2648325.6500000004</v>
      </c>
      <c r="AH54" s="26">
        <v>387986.02040815353</v>
      </c>
      <c r="AI54" s="26">
        <v>10490487</v>
      </c>
      <c r="AJ54" s="19">
        <v>501957</v>
      </c>
      <c r="AK54" s="29">
        <v>2648325.6500000004</v>
      </c>
      <c r="AL54" s="28">
        <v>14600000</v>
      </c>
      <c r="AM54">
        <v>31800000</v>
      </c>
      <c r="AN54">
        <v>52800000</v>
      </c>
    </row>
    <row r="55" spans="1:40" x14ac:dyDescent="0.2">
      <c r="A55" s="18">
        <v>44231</v>
      </c>
      <c r="B55" s="19">
        <v>10971047</v>
      </c>
      <c r="C55" s="19">
        <v>505993</v>
      </c>
      <c r="D55" s="26">
        <v>2933613.1</v>
      </c>
      <c r="E55" s="29">
        <v>484596</v>
      </c>
      <c r="F55" s="19">
        <v>392102.7971188426</v>
      </c>
      <c r="G55" s="19">
        <v>10971047</v>
      </c>
      <c r="H55" s="19">
        <v>505993</v>
      </c>
      <c r="I55" s="29">
        <v>2933613.1</v>
      </c>
      <c r="J55" s="19">
        <v>392102.7971188426</v>
      </c>
      <c r="K55" s="19">
        <v>10971047</v>
      </c>
      <c r="L55" s="19">
        <v>505993</v>
      </c>
      <c r="M55" s="29">
        <v>2933613.1</v>
      </c>
      <c r="N55" s="26">
        <v>392102.7971188426</v>
      </c>
      <c r="O55" s="26">
        <v>10971047</v>
      </c>
      <c r="P55" s="19">
        <v>505993</v>
      </c>
      <c r="Q55" s="29">
        <v>2933613.1</v>
      </c>
      <c r="R55" s="26">
        <v>392102.7971188426</v>
      </c>
      <c r="S55" s="26">
        <v>10971047</v>
      </c>
      <c r="T55" s="19">
        <v>505993</v>
      </c>
      <c r="U55" s="29">
        <v>2933613.1</v>
      </c>
      <c r="V55" s="26">
        <v>392102.7971188426</v>
      </c>
      <c r="W55" s="26">
        <v>10971047</v>
      </c>
      <c r="X55" s="19">
        <v>505993</v>
      </c>
      <c r="Y55" s="29">
        <v>2933613.1</v>
      </c>
      <c r="Z55" s="26">
        <v>392102.7971188426</v>
      </c>
      <c r="AA55" s="26">
        <v>10971047</v>
      </c>
      <c r="AB55" s="19">
        <v>505993</v>
      </c>
      <c r="AC55" s="29">
        <v>2933613.1</v>
      </c>
      <c r="AD55" s="26">
        <v>392102.7971188426</v>
      </c>
      <c r="AE55" s="26">
        <v>10971047</v>
      </c>
      <c r="AF55" s="19">
        <v>505993</v>
      </c>
      <c r="AG55" s="29">
        <v>2933613.1</v>
      </c>
      <c r="AH55" s="26">
        <v>392102.7971188426</v>
      </c>
      <c r="AI55" s="26">
        <v>10971047</v>
      </c>
      <c r="AJ55" s="19">
        <v>505993</v>
      </c>
      <c r="AK55" s="29">
        <v>2933613.1</v>
      </c>
      <c r="AL55" s="28">
        <v>14600000</v>
      </c>
      <c r="AM55">
        <v>31800000</v>
      </c>
      <c r="AN55">
        <v>52800000</v>
      </c>
    </row>
    <row r="56" spans="1:40" x14ac:dyDescent="0.2">
      <c r="A56" s="18">
        <v>44232</v>
      </c>
      <c r="B56" s="19">
        <v>11465210</v>
      </c>
      <c r="C56" s="19">
        <v>510057</v>
      </c>
      <c r="D56" s="26">
        <v>3225624.15</v>
      </c>
      <c r="E56" s="29">
        <v>498227</v>
      </c>
      <c r="F56" s="19">
        <v>396219.57382953167</v>
      </c>
      <c r="G56" s="19">
        <v>11465210</v>
      </c>
      <c r="H56" s="19">
        <v>510057</v>
      </c>
      <c r="I56" s="29">
        <v>3225624.15</v>
      </c>
      <c r="J56" s="19">
        <v>396219.57382953167</v>
      </c>
      <c r="K56" s="19">
        <v>11465210</v>
      </c>
      <c r="L56" s="19">
        <v>510057</v>
      </c>
      <c r="M56" s="29">
        <v>3225624.15</v>
      </c>
      <c r="N56" s="26">
        <v>396219.57382953167</v>
      </c>
      <c r="O56" s="26">
        <v>11465210</v>
      </c>
      <c r="P56" s="19">
        <v>510057</v>
      </c>
      <c r="Q56" s="29">
        <v>3225624.15</v>
      </c>
      <c r="R56" s="26">
        <v>396219.57382953167</v>
      </c>
      <c r="S56" s="26">
        <v>11465210</v>
      </c>
      <c r="T56" s="19">
        <v>510057</v>
      </c>
      <c r="U56" s="29">
        <v>3225624.15</v>
      </c>
      <c r="V56" s="26">
        <v>396219.57382953167</v>
      </c>
      <c r="W56" s="26">
        <v>11465210</v>
      </c>
      <c r="X56" s="19">
        <v>510057</v>
      </c>
      <c r="Y56" s="29">
        <v>3225624.15</v>
      </c>
      <c r="Z56" s="26">
        <v>396219.57382953167</v>
      </c>
      <c r="AA56" s="26">
        <v>11465210</v>
      </c>
      <c r="AB56" s="19">
        <v>510057</v>
      </c>
      <c r="AC56" s="29">
        <v>3225624.15</v>
      </c>
      <c r="AD56" s="26">
        <v>396219.57382953167</v>
      </c>
      <c r="AE56" s="26">
        <v>11465210</v>
      </c>
      <c r="AF56" s="19">
        <v>510057</v>
      </c>
      <c r="AG56" s="29">
        <v>3225624.15</v>
      </c>
      <c r="AH56" s="26">
        <v>396219.57382953167</v>
      </c>
      <c r="AI56" s="26">
        <v>11465210</v>
      </c>
      <c r="AJ56" s="19">
        <v>510057</v>
      </c>
      <c r="AK56" s="29">
        <v>3225624.15</v>
      </c>
      <c r="AL56" s="28">
        <v>14600000</v>
      </c>
      <c r="AM56">
        <v>31800000</v>
      </c>
      <c r="AN56">
        <v>52800000</v>
      </c>
    </row>
    <row r="57" spans="1:40" x14ac:dyDescent="0.2">
      <c r="A57" s="18">
        <v>44233</v>
      </c>
      <c r="B57" s="19">
        <v>12014288</v>
      </c>
      <c r="C57" s="19">
        <v>511447</v>
      </c>
      <c r="D57" s="26">
        <v>3475871.4</v>
      </c>
      <c r="E57" s="29">
        <v>550468</v>
      </c>
      <c r="F57" s="19">
        <v>400336.35054022074</v>
      </c>
      <c r="G57" s="19">
        <v>12014288</v>
      </c>
      <c r="H57" s="19">
        <v>511447</v>
      </c>
      <c r="I57" s="29">
        <v>3475871.4</v>
      </c>
      <c r="J57" s="19">
        <v>400336.35054022074</v>
      </c>
      <c r="K57" s="19">
        <v>12014288</v>
      </c>
      <c r="L57" s="19">
        <v>511447</v>
      </c>
      <c r="M57" s="29">
        <v>3475871.4</v>
      </c>
      <c r="N57" s="26">
        <v>400336.35054022074</v>
      </c>
      <c r="O57" s="26">
        <v>12014288</v>
      </c>
      <c r="P57" s="19">
        <v>511447</v>
      </c>
      <c r="Q57" s="29">
        <v>3475871.4</v>
      </c>
      <c r="R57" s="26">
        <v>400336.35054022074</v>
      </c>
      <c r="S57" s="26">
        <v>12014288</v>
      </c>
      <c r="T57" s="19">
        <v>511447</v>
      </c>
      <c r="U57" s="29">
        <v>3475871.4</v>
      </c>
      <c r="V57" s="26">
        <v>400336.35054022074</v>
      </c>
      <c r="W57" s="26">
        <v>12014288</v>
      </c>
      <c r="X57" s="19">
        <v>511447</v>
      </c>
      <c r="Y57" s="29">
        <v>3475871.4</v>
      </c>
      <c r="Z57" s="26">
        <v>400336.35054022074</v>
      </c>
      <c r="AA57" s="26">
        <v>12014288</v>
      </c>
      <c r="AB57" s="19">
        <v>511447</v>
      </c>
      <c r="AC57" s="29">
        <v>3475871.4</v>
      </c>
      <c r="AD57" s="26">
        <v>400336.35054022074</v>
      </c>
      <c r="AE57" s="26">
        <v>12014288</v>
      </c>
      <c r="AF57" s="19">
        <v>511447</v>
      </c>
      <c r="AG57" s="29">
        <v>3475871.4</v>
      </c>
      <c r="AH57" s="26">
        <v>400336.35054022074</v>
      </c>
      <c r="AI57" s="26">
        <v>12014288</v>
      </c>
      <c r="AJ57" s="19">
        <v>511447</v>
      </c>
      <c r="AK57" s="29">
        <v>3475871.4</v>
      </c>
      <c r="AL57" s="28">
        <v>14600000</v>
      </c>
      <c r="AM57">
        <v>31800000</v>
      </c>
      <c r="AN57">
        <v>52800000</v>
      </c>
    </row>
    <row r="58" spans="1:40" x14ac:dyDescent="0.2">
      <c r="A58" s="18">
        <v>44234</v>
      </c>
      <c r="B58" s="19">
        <v>12294006</v>
      </c>
      <c r="C58" s="19">
        <v>512581</v>
      </c>
      <c r="D58" s="26">
        <v>3678865.9499999997</v>
      </c>
      <c r="E58" s="29">
        <v>280852</v>
      </c>
      <c r="F58" s="19">
        <v>404453.12725090981</v>
      </c>
      <c r="G58" s="19">
        <v>12294006</v>
      </c>
      <c r="H58" s="19">
        <v>512581</v>
      </c>
      <c r="I58" s="29">
        <v>3678865.9499999997</v>
      </c>
      <c r="J58" s="19">
        <v>404453.12725090981</v>
      </c>
      <c r="K58" s="19">
        <v>12294006</v>
      </c>
      <c r="L58" s="19">
        <v>512581</v>
      </c>
      <c r="M58" s="29">
        <v>3678865.9499999997</v>
      </c>
      <c r="N58" s="26">
        <v>404453.12725090981</v>
      </c>
      <c r="O58" s="26">
        <v>12294006</v>
      </c>
      <c r="P58" s="19">
        <v>512581</v>
      </c>
      <c r="Q58" s="29">
        <v>3678865.9499999997</v>
      </c>
      <c r="R58" s="26">
        <v>404453.12725090981</v>
      </c>
      <c r="S58" s="26">
        <v>12294006</v>
      </c>
      <c r="T58" s="19">
        <v>512581</v>
      </c>
      <c r="U58" s="29">
        <v>3678865.9499999997</v>
      </c>
      <c r="V58" s="26">
        <v>404453.12725090981</v>
      </c>
      <c r="W58" s="26">
        <v>12294006</v>
      </c>
      <c r="X58" s="19">
        <v>512581</v>
      </c>
      <c r="Y58" s="29">
        <v>3678865.9499999997</v>
      </c>
      <c r="Z58" s="26">
        <v>404453.12725090981</v>
      </c>
      <c r="AA58" s="26">
        <v>12294006</v>
      </c>
      <c r="AB58" s="19">
        <v>512581</v>
      </c>
      <c r="AC58" s="29">
        <v>3678865.9499999997</v>
      </c>
      <c r="AD58" s="26">
        <v>404453.12725090981</v>
      </c>
      <c r="AE58" s="26">
        <v>12294006</v>
      </c>
      <c r="AF58" s="19">
        <v>512581</v>
      </c>
      <c r="AG58" s="29">
        <v>3678865.9499999997</v>
      </c>
      <c r="AH58" s="26">
        <v>404453.12725090981</v>
      </c>
      <c r="AI58" s="26">
        <v>12294006</v>
      </c>
      <c r="AJ58" s="19">
        <v>512581</v>
      </c>
      <c r="AK58" s="29">
        <v>3678865.9499999997</v>
      </c>
      <c r="AL58" s="28">
        <v>14600000</v>
      </c>
      <c r="AM58">
        <v>31800000</v>
      </c>
      <c r="AN58">
        <v>52800000</v>
      </c>
    </row>
    <row r="59" spans="1:40" x14ac:dyDescent="0.2">
      <c r="A59" s="18">
        <v>44235</v>
      </c>
      <c r="B59" s="19">
        <v>12646486</v>
      </c>
      <c r="C59" s="19">
        <v>516392</v>
      </c>
      <c r="D59" s="26">
        <v>3862762.6</v>
      </c>
      <c r="E59" s="29">
        <v>356291</v>
      </c>
      <c r="F59" s="19">
        <v>408569.90396156907</v>
      </c>
      <c r="G59" s="19">
        <v>12646486</v>
      </c>
      <c r="H59" s="19">
        <v>516392</v>
      </c>
      <c r="I59" s="29">
        <v>3862762.6</v>
      </c>
      <c r="J59" s="19">
        <v>408569.90396156907</v>
      </c>
      <c r="K59" s="19">
        <v>12646486</v>
      </c>
      <c r="L59" s="19">
        <v>516392</v>
      </c>
      <c r="M59" s="29">
        <v>3862762.6</v>
      </c>
      <c r="N59" s="26">
        <v>408569.90396156907</v>
      </c>
      <c r="O59" s="26">
        <v>12646486</v>
      </c>
      <c r="P59" s="19">
        <v>516392</v>
      </c>
      <c r="Q59" s="29">
        <v>3862762.6</v>
      </c>
      <c r="R59" s="26">
        <v>408569.90396156907</v>
      </c>
      <c r="S59" s="26">
        <v>12646486</v>
      </c>
      <c r="T59" s="19">
        <v>516392</v>
      </c>
      <c r="U59" s="29">
        <v>3862762.6</v>
      </c>
      <c r="V59" s="26">
        <v>408569.90396156907</v>
      </c>
      <c r="W59" s="26">
        <v>12646486</v>
      </c>
      <c r="X59" s="19">
        <v>516392</v>
      </c>
      <c r="Y59" s="29">
        <v>3862762.6</v>
      </c>
      <c r="Z59" s="26">
        <v>408569.90396156907</v>
      </c>
      <c r="AA59" s="26">
        <v>12646486</v>
      </c>
      <c r="AB59" s="19">
        <v>516392</v>
      </c>
      <c r="AC59" s="29">
        <v>3862762.6</v>
      </c>
      <c r="AD59" s="26">
        <v>408569.90396156907</v>
      </c>
      <c r="AE59" s="26">
        <v>12646486</v>
      </c>
      <c r="AF59" s="19">
        <v>516392</v>
      </c>
      <c r="AG59" s="29">
        <v>3862762.6</v>
      </c>
      <c r="AH59" s="26">
        <v>408569.90396156907</v>
      </c>
      <c r="AI59" s="26">
        <v>12646486</v>
      </c>
      <c r="AJ59" s="19">
        <v>516392</v>
      </c>
      <c r="AK59" s="29">
        <v>3862762.6</v>
      </c>
      <c r="AL59" s="28">
        <v>14600000</v>
      </c>
      <c r="AM59">
        <v>31800000</v>
      </c>
      <c r="AN59">
        <v>52800000</v>
      </c>
    </row>
    <row r="60" spans="1:40" x14ac:dyDescent="0.2">
      <c r="A60" s="18">
        <v>44236</v>
      </c>
      <c r="B60" s="19">
        <v>13058298</v>
      </c>
      <c r="C60" s="19">
        <v>519553</v>
      </c>
      <c r="D60" s="26">
        <v>4171797.25</v>
      </c>
      <c r="E60" s="29">
        <v>414973</v>
      </c>
      <c r="F60" s="19">
        <v>412686.68067225814</v>
      </c>
      <c r="G60" s="19">
        <v>13058298</v>
      </c>
      <c r="H60" s="19">
        <v>519553</v>
      </c>
      <c r="I60" s="29">
        <v>4171797.25</v>
      </c>
      <c r="J60" s="19">
        <v>412686.68067225814</v>
      </c>
      <c r="K60" s="19">
        <v>13058298</v>
      </c>
      <c r="L60" s="19">
        <v>519553</v>
      </c>
      <c r="M60" s="29">
        <v>4171797.25</v>
      </c>
      <c r="N60" s="26">
        <v>412686.68067225814</v>
      </c>
      <c r="O60" s="26">
        <v>13058298</v>
      </c>
      <c r="P60" s="19">
        <v>519553</v>
      </c>
      <c r="Q60" s="29">
        <v>4171797.25</v>
      </c>
      <c r="R60" s="26">
        <v>412686.68067225814</v>
      </c>
      <c r="S60" s="26">
        <v>13058298</v>
      </c>
      <c r="T60" s="19">
        <v>519553</v>
      </c>
      <c r="U60" s="29">
        <v>4171797.25</v>
      </c>
      <c r="V60" s="26">
        <v>412686.68067225814</v>
      </c>
      <c r="W60" s="26">
        <v>13058298</v>
      </c>
      <c r="X60" s="19">
        <v>519553</v>
      </c>
      <c r="Y60" s="29">
        <v>4171797.25</v>
      </c>
      <c r="Z60" s="26">
        <v>412686.68067225814</v>
      </c>
      <c r="AA60" s="26">
        <v>13058298</v>
      </c>
      <c r="AB60" s="19">
        <v>519553</v>
      </c>
      <c r="AC60" s="29">
        <v>4171797.25</v>
      </c>
      <c r="AD60" s="26">
        <v>412686.68067225814</v>
      </c>
      <c r="AE60" s="26">
        <v>13058298</v>
      </c>
      <c r="AF60" s="19">
        <v>519553</v>
      </c>
      <c r="AG60" s="29">
        <v>4171797.25</v>
      </c>
      <c r="AH60" s="26">
        <v>412686.68067225814</v>
      </c>
      <c r="AI60" s="26">
        <v>13058298</v>
      </c>
      <c r="AJ60" s="19">
        <v>519553</v>
      </c>
      <c r="AK60" s="29">
        <v>4171797.25</v>
      </c>
      <c r="AL60" s="28">
        <v>14600000</v>
      </c>
      <c r="AM60">
        <v>31800000</v>
      </c>
      <c r="AN60">
        <v>52800000</v>
      </c>
    </row>
    <row r="61" spans="1:40" x14ac:dyDescent="0.2">
      <c r="A61" s="18">
        <v>44237</v>
      </c>
      <c r="B61" s="19">
        <v>13509108</v>
      </c>
      <c r="C61" s="19">
        <v>524447</v>
      </c>
      <c r="D61" s="26">
        <v>4499125</v>
      </c>
      <c r="E61" s="29">
        <v>455704</v>
      </c>
      <c r="F61" s="19">
        <v>416803.45738294721</v>
      </c>
      <c r="G61" s="19">
        <v>13509108</v>
      </c>
      <c r="H61" s="19">
        <v>524447</v>
      </c>
      <c r="I61" s="29">
        <v>4499125</v>
      </c>
      <c r="J61" s="19">
        <v>416803.45738294721</v>
      </c>
      <c r="K61" s="19">
        <v>13509108</v>
      </c>
      <c r="L61" s="19">
        <v>524447</v>
      </c>
      <c r="M61" s="29">
        <v>4499125</v>
      </c>
      <c r="N61" s="26">
        <v>416803.45738294721</v>
      </c>
      <c r="O61" s="26">
        <v>13509108</v>
      </c>
      <c r="P61" s="19">
        <v>524447</v>
      </c>
      <c r="Q61" s="29">
        <v>4499125</v>
      </c>
      <c r="R61" s="26">
        <v>416803.45738294721</v>
      </c>
      <c r="S61" s="26">
        <v>13509108</v>
      </c>
      <c r="T61" s="19">
        <v>524447</v>
      </c>
      <c r="U61" s="29">
        <v>4499125</v>
      </c>
      <c r="V61" s="26">
        <v>416803.45738294721</v>
      </c>
      <c r="W61" s="26">
        <v>13509108</v>
      </c>
      <c r="X61" s="19">
        <v>524447</v>
      </c>
      <c r="Y61" s="29">
        <v>4499125</v>
      </c>
      <c r="Z61" s="26">
        <v>416803.45738294721</v>
      </c>
      <c r="AA61" s="26">
        <v>13509108</v>
      </c>
      <c r="AB61" s="19">
        <v>524447</v>
      </c>
      <c r="AC61" s="29">
        <v>4499125</v>
      </c>
      <c r="AD61" s="26">
        <v>416803.45738294721</v>
      </c>
      <c r="AE61" s="26">
        <v>13509108</v>
      </c>
      <c r="AF61" s="19">
        <v>524447</v>
      </c>
      <c r="AG61" s="29">
        <v>4499125</v>
      </c>
      <c r="AH61" s="26">
        <v>416803.45738294721</v>
      </c>
      <c r="AI61" s="26">
        <v>13509108</v>
      </c>
      <c r="AJ61" s="19">
        <v>524447</v>
      </c>
      <c r="AK61" s="29">
        <v>4499125</v>
      </c>
      <c r="AL61" s="28">
        <v>14600000</v>
      </c>
      <c r="AM61">
        <v>31800000</v>
      </c>
      <c r="AN61">
        <v>52800000</v>
      </c>
    </row>
    <row r="62" spans="1:40" x14ac:dyDescent="0.2">
      <c r="A62" s="18">
        <v>44238</v>
      </c>
      <c r="B62" s="19">
        <v>14012224</v>
      </c>
      <c r="C62" s="19">
        <v>530094</v>
      </c>
      <c r="D62" s="26">
        <v>4868132.5</v>
      </c>
      <c r="E62" s="29">
        <v>508763</v>
      </c>
      <c r="F62" s="19">
        <v>420920.23409363627</v>
      </c>
      <c r="G62" s="19">
        <v>14012224</v>
      </c>
      <c r="H62" s="19">
        <v>530094</v>
      </c>
      <c r="I62" s="29">
        <v>4868132.5</v>
      </c>
      <c r="J62" s="19">
        <v>420920.23409363627</v>
      </c>
      <c r="K62" s="19">
        <v>14012224</v>
      </c>
      <c r="L62" s="19">
        <v>530094</v>
      </c>
      <c r="M62" s="29">
        <v>4868132.5</v>
      </c>
      <c r="N62" s="26">
        <v>420920.23409363627</v>
      </c>
      <c r="O62" s="26">
        <v>14012224</v>
      </c>
      <c r="P62" s="19">
        <v>530094</v>
      </c>
      <c r="Q62" s="29">
        <v>4868132.5</v>
      </c>
      <c r="R62" s="26">
        <v>420920.23409363627</v>
      </c>
      <c r="S62" s="26">
        <v>14012224</v>
      </c>
      <c r="T62" s="19">
        <v>530094</v>
      </c>
      <c r="U62" s="29">
        <v>4868132.5</v>
      </c>
      <c r="V62" s="26">
        <v>420920.23409363627</v>
      </c>
      <c r="W62" s="26">
        <v>14012224</v>
      </c>
      <c r="X62" s="19">
        <v>530094</v>
      </c>
      <c r="Y62" s="29">
        <v>4868132.5</v>
      </c>
      <c r="Z62" s="26">
        <v>420920.23409363627</v>
      </c>
      <c r="AA62" s="26">
        <v>14012224</v>
      </c>
      <c r="AB62" s="19">
        <v>530094</v>
      </c>
      <c r="AC62" s="29">
        <v>4868132.5</v>
      </c>
      <c r="AD62" s="26">
        <v>420920.23409363627</v>
      </c>
      <c r="AE62" s="26">
        <v>14012224</v>
      </c>
      <c r="AF62" s="19">
        <v>530094</v>
      </c>
      <c r="AG62" s="29">
        <v>4868132.5</v>
      </c>
      <c r="AH62" s="26">
        <v>420920.23409363627</v>
      </c>
      <c r="AI62" s="26">
        <v>14012224</v>
      </c>
      <c r="AJ62" s="19">
        <v>530094</v>
      </c>
      <c r="AK62" s="29">
        <v>4868132.5</v>
      </c>
      <c r="AL62" s="28">
        <v>14600000</v>
      </c>
      <c r="AM62">
        <v>31800000</v>
      </c>
      <c r="AN62">
        <v>52800000</v>
      </c>
    </row>
    <row r="63" spans="1:40" x14ac:dyDescent="0.2">
      <c r="A63" s="18">
        <v>44239</v>
      </c>
      <c r="B63" s="19">
        <v>14556827</v>
      </c>
      <c r="C63" s="19">
        <v>534869</v>
      </c>
      <c r="D63" s="26">
        <v>5298646.75</v>
      </c>
      <c r="E63" s="29">
        <v>549378</v>
      </c>
      <c r="F63" s="19">
        <v>425037.01080432534</v>
      </c>
      <c r="G63" s="19">
        <v>14556827</v>
      </c>
      <c r="H63" s="19">
        <v>534869</v>
      </c>
      <c r="I63" s="29">
        <v>5298646.75</v>
      </c>
      <c r="J63" s="19">
        <v>425037.01080432534</v>
      </c>
      <c r="K63" s="19">
        <v>14556827</v>
      </c>
      <c r="L63" s="19">
        <v>534869</v>
      </c>
      <c r="M63" s="29">
        <v>5298646.75</v>
      </c>
      <c r="N63" s="26">
        <v>425037.01080432534</v>
      </c>
      <c r="O63" s="26">
        <v>14556827</v>
      </c>
      <c r="P63" s="19">
        <v>534869</v>
      </c>
      <c r="Q63" s="29">
        <v>5298646.75</v>
      </c>
      <c r="R63" s="26">
        <v>425037.01080432534</v>
      </c>
      <c r="S63" s="26">
        <v>14556827</v>
      </c>
      <c r="T63" s="19">
        <v>534869</v>
      </c>
      <c r="U63" s="29">
        <v>5298646.75</v>
      </c>
      <c r="V63" s="26">
        <v>425037.01080432534</v>
      </c>
      <c r="W63" s="26">
        <v>14556827</v>
      </c>
      <c r="X63" s="19">
        <v>534869</v>
      </c>
      <c r="Y63" s="29">
        <v>5298646.75</v>
      </c>
      <c r="Z63" s="26">
        <v>425037.01080432534</v>
      </c>
      <c r="AA63" s="26">
        <v>14556827</v>
      </c>
      <c r="AB63" s="19">
        <v>534869</v>
      </c>
      <c r="AC63" s="29">
        <v>5298646.75</v>
      </c>
      <c r="AD63" s="26">
        <v>425037.01080432534</v>
      </c>
      <c r="AE63" s="26">
        <v>14556827</v>
      </c>
      <c r="AF63" s="19">
        <v>534869</v>
      </c>
      <c r="AG63" s="29">
        <v>5298646.75</v>
      </c>
      <c r="AH63" s="26">
        <v>425037.01080432534</v>
      </c>
      <c r="AI63" s="26">
        <v>14556827</v>
      </c>
      <c r="AJ63" s="19">
        <v>534869</v>
      </c>
      <c r="AK63" s="29">
        <v>5298646.75</v>
      </c>
      <c r="AL63" s="28">
        <v>14600000</v>
      </c>
      <c r="AM63">
        <v>31800000</v>
      </c>
      <c r="AN63">
        <v>52800000</v>
      </c>
    </row>
    <row r="64" spans="1:40" x14ac:dyDescent="0.2">
      <c r="A64" s="18">
        <v>44240</v>
      </c>
      <c r="B64" s="19">
        <v>15062189</v>
      </c>
      <c r="C64" s="19">
        <v>537715</v>
      </c>
      <c r="D64" s="26">
        <v>5741471.9000000004</v>
      </c>
      <c r="E64" s="29">
        <v>508208</v>
      </c>
      <c r="F64" s="19">
        <v>429153.78751501441</v>
      </c>
      <c r="G64" s="19">
        <v>15062189</v>
      </c>
      <c r="H64" s="19">
        <v>537715</v>
      </c>
      <c r="I64" s="29">
        <v>5741471.9000000004</v>
      </c>
      <c r="J64" s="19">
        <v>429153.78751501441</v>
      </c>
      <c r="K64" s="19">
        <v>15062189</v>
      </c>
      <c r="L64" s="19">
        <v>537715</v>
      </c>
      <c r="M64" s="29">
        <v>5741471.9000000004</v>
      </c>
      <c r="N64" s="26">
        <v>429153.78751501441</v>
      </c>
      <c r="O64" s="26">
        <v>15062189</v>
      </c>
      <c r="P64" s="19">
        <v>537715</v>
      </c>
      <c r="Q64" s="29">
        <v>5741471.9000000004</v>
      </c>
      <c r="R64" s="26">
        <v>429153.78751501441</v>
      </c>
      <c r="S64" s="26">
        <v>15062189</v>
      </c>
      <c r="T64" s="19">
        <v>537715</v>
      </c>
      <c r="U64" s="29">
        <v>5741471.9000000004</v>
      </c>
      <c r="V64" s="26">
        <v>429153.78751501441</v>
      </c>
      <c r="W64" s="26">
        <v>15062189</v>
      </c>
      <c r="X64" s="19">
        <v>537715</v>
      </c>
      <c r="Y64" s="29">
        <v>5741471.9000000004</v>
      </c>
      <c r="Z64" s="26">
        <v>429153.78751501441</v>
      </c>
      <c r="AA64" s="26">
        <v>15062189</v>
      </c>
      <c r="AB64" s="19">
        <v>537715</v>
      </c>
      <c r="AC64" s="29">
        <v>5741471.9000000004</v>
      </c>
      <c r="AD64" s="26">
        <v>429153.78751501441</v>
      </c>
      <c r="AE64" s="26">
        <v>15062189</v>
      </c>
      <c r="AF64" s="19">
        <v>537715</v>
      </c>
      <c r="AG64" s="29">
        <v>5741471.9000000004</v>
      </c>
      <c r="AH64" s="26">
        <v>429153.78751501441</v>
      </c>
      <c r="AI64" s="26">
        <v>15062189</v>
      </c>
      <c r="AJ64" s="19">
        <v>537715</v>
      </c>
      <c r="AK64" s="29">
        <v>5741471.9000000004</v>
      </c>
      <c r="AL64" s="28">
        <v>14600000</v>
      </c>
      <c r="AM64">
        <v>31800000</v>
      </c>
      <c r="AN64">
        <v>52800000</v>
      </c>
    </row>
    <row r="65" spans="1:40" x14ac:dyDescent="0.2">
      <c r="A65" s="18">
        <v>44241</v>
      </c>
      <c r="B65" s="19">
        <v>15300151</v>
      </c>
      <c r="C65" s="19">
        <v>539630</v>
      </c>
      <c r="D65" s="26">
        <v>5939736.9000000004</v>
      </c>
      <c r="E65" s="29">
        <v>239877</v>
      </c>
      <c r="F65" s="19">
        <v>433270.56422567368</v>
      </c>
      <c r="G65" s="19">
        <v>15300151</v>
      </c>
      <c r="H65" s="19">
        <v>539630</v>
      </c>
      <c r="I65" s="29">
        <v>5939736.9000000004</v>
      </c>
      <c r="J65" s="19">
        <v>433270.56422567368</v>
      </c>
      <c r="K65" s="19">
        <v>15300151</v>
      </c>
      <c r="L65" s="19">
        <v>539630</v>
      </c>
      <c r="M65" s="29">
        <v>5939736.9000000004</v>
      </c>
      <c r="N65" s="26">
        <v>433270.56422567368</v>
      </c>
      <c r="O65" s="26">
        <v>15300151</v>
      </c>
      <c r="P65" s="19">
        <v>539630</v>
      </c>
      <c r="Q65" s="29">
        <v>5939736.9000000004</v>
      </c>
      <c r="R65" s="26">
        <v>433270.56422567368</v>
      </c>
      <c r="S65" s="26">
        <v>15300151</v>
      </c>
      <c r="T65" s="19">
        <v>539630</v>
      </c>
      <c r="U65" s="29">
        <v>5939736.9000000004</v>
      </c>
      <c r="V65" s="26">
        <v>433270.56422567368</v>
      </c>
      <c r="W65" s="26">
        <v>15300151</v>
      </c>
      <c r="X65" s="19">
        <v>539630</v>
      </c>
      <c r="Y65" s="29">
        <v>5939736.9000000004</v>
      </c>
      <c r="Z65" s="26">
        <v>433270.56422567368</v>
      </c>
      <c r="AA65" s="26">
        <v>15300151</v>
      </c>
      <c r="AB65" s="19">
        <v>539630</v>
      </c>
      <c r="AC65" s="29">
        <v>5939736.9000000004</v>
      </c>
      <c r="AD65" s="26">
        <v>433270.56422567368</v>
      </c>
      <c r="AE65" s="26">
        <v>15300151</v>
      </c>
      <c r="AF65" s="19">
        <v>539630</v>
      </c>
      <c r="AG65" s="29">
        <v>5939736.9000000004</v>
      </c>
      <c r="AH65" s="26">
        <v>433270.56422567368</v>
      </c>
      <c r="AI65" s="26">
        <v>15300151</v>
      </c>
      <c r="AJ65" s="19">
        <v>539630</v>
      </c>
      <c r="AK65" s="29">
        <v>5939736.9000000004</v>
      </c>
      <c r="AL65" s="28">
        <v>14600000</v>
      </c>
      <c r="AM65">
        <v>31800000</v>
      </c>
      <c r="AN65">
        <v>52800000</v>
      </c>
    </row>
    <row r="66" spans="1:40" x14ac:dyDescent="0.2">
      <c r="A66" s="18">
        <v>44242</v>
      </c>
      <c r="B66" s="19">
        <v>15576107</v>
      </c>
      <c r="C66" s="19">
        <v>546615</v>
      </c>
      <c r="D66" s="26">
        <v>6191657.0999999996</v>
      </c>
      <c r="E66" s="29">
        <v>282941</v>
      </c>
      <c r="F66" s="19">
        <v>437387.34093636274</v>
      </c>
      <c r="G66" s="19">
        <v>15576107</v>
      </c>
      <c r="H66" s="19">
        <v>546615</v>
      </c>
      <c r="I66" s="29">
        <v>6191657.0999999996</v>
      </c>
      <c r="J66" s="19">
        <v>437387.34093636274</v>
      </c>
      <c r="K66" s="19">
        <v>15576107</v>
      </c>
      <c r="L66" s="19">
        <v>546615</v>
      </c>
      <c r="M66" s="29">
        <v>6191657.0999999996</v>
      </c>
      <c r="N66" s="26">
        <v>437387.34093636274</v>
      </c>
      <c r="O66" s="26">
        <v>15576107</v>
      </c>
      <c r="P66" s="19">
        <v>546615</v>
      </c>
      <c r="Q66" s="29">
        <v>6191657.0999999996</v>
      </c>
      <c r="R66" s="26">
        <v>437387.34093636274</v>
      </c>
      <c r="S66" s="26">
        <v>15576107</v>
      </c>
      <c r="T66" s="19">
        <v>546615</v>
      </c>
      <c r="U66" s="29">
        <v>6191657.0999999996</v>
      </c>
      <c r="V66" s="26">
        <v>437387.34093636274</v>
      </c>
      <c r="W66" s="26">
        <v>15576107</v>
      </c>
      <c r="X66" s="19">
        <v>546615</v>
      </c>
      <c r="Y66" s="29">
        <v>6191657.0999999996</v>
      </c>
      <c r="Z66" s="26">
        <v>437387.34093636274</v>
      </c>
      <c r="AA66" s="26">
        <v>15576107</v>
      </c>
      <c r="AB66" s="19">
        <v>546615</v>
      </c>
      <c r="AC66" s="29">
        <v>6191657.0999999996</v>
      </c>
      <c r="AD66" s="26">
        <v>437387.34093636274</v>
      </c>
      <c r="AE66" s="26">
        <v>15576107</v>
      </c>
      <c r="AF66" s="19">
        <v>546615</v>
      </c>
      <c r="AG66" s="29">
        <v>6191657.0999999996</v>
      </c>
      <c r="AH66" s="26">
        <v>437387.34093636274</v>
      </c>
      <c r="AI66" s="26">
        <v>15576107</v>
      </c>
      <c r="AJ66" s="19">
        <v>546615</v>
      </c>
      <c r="AK66" s="29">
        <v>6191657.0999999996</v>
      </c>
      <c r="AL66" s="28">
        <v>14600000</v>
      </c>
      <c r="AM66">
        <v>31800000</v>
      </c>
      <c r="AN66">
        <v>52800000</v>
      </c>
    </row>
    <row r="67" spans="1:40" x14ac:dyDescent="0.2">
      <c r="A67" s="18">
        <v>44243</v>
      </c>
      <c r="B67" s="19">
        <v>15940972</v>
      </c>
      <c r="C67" s="19">
        <v>558577</v>
      </c>
      <c r="D67" s="26">
        <v>6471656.0999999996</v>
      </c>
      <c r="E67" s="29">
        <v>376827</v>
      </c>
      <c r="F67" s="19">
        <v>441504.11764705181</v>
      </c>
      <c r="G67" s="19">
        <v>15940972</v>
      </c>
      <c r="H67" s="19">
        <v>558577</v>
      </c>
      <c r="I67" s="29">
        <v>6471656.0999999996</v>
      </c>
      <c r="J67" s="19">
        <v>441504.11764705181</v>
      </c>
      <c r="K67" s="19">
        <v>15940972</v>
      </c>
      <c r="L67" s="19">
        <v>558577</v>
      </c>
      <c r="M67" s="29">
        <v>6471656.0999999996</v>
      </c>
      <c r="N67" s="26">
        <v>441504.11764705181</v>
      </c>
      <c r="O67" s="26">
        <v>15940972</v>
      </c>
      <c r="P67" s="19">
        <v>558577</v>
      </c>
      <c r="Q67" s="29">
        <v>6471656.0999999996</v>
      </c>
      <c r="R67" s="26">
        <v>441504.11764705181</v>
      </c>
      <c r="S67" s="26">
        <v>15940972</v>
      </c>
      <c r="T67" s="19">
        <v>558577</v>
      </c>
      <c r="U67" s="29">
        <v>6471656.0999999996</v>
      </c>
      <c r="V67" s="26">
        <v>441504.11764705181</v>
      </c>
      <c r="W67" s="26">
        <v>15940972</v>
      </c>
      <c r="X67" s="19">
        <v>558577</v>
      </c>
      <c r="Y67" s="29">
        <v>6471656.0999999996</v>
      </c>
      <c r="Z67" s="26">
        <v>441504.11764705181</v>
      </c>
      <c r="AA67" s="26">
        <v>15940972</v>
      </c>
      <c r="AB67" s="19">
        <v>558577</v>
      </c>
      <c r="AC67" s="29">
        <v>6471656.0999999996</v>
      </c>
      <c r="AD67" s="26">
        <v>441504.11764705181</v>
      </c>
      <c r="AE67" s="26">
        <v>15940972</v>
      </c>
      <c r="AF67" s="19">
        <v>558577</v>
      </c>
      <c r="AG67" s="29">
        <v>6471656.0999999996</v>
      </c>
      <c r="AH67" s="26">
        <v>441504.11764705181</v>
      </c>
      <c r="AI67" s="26">
        <v>15940972</v>
      </c>
      <c r="AJ67" s="19">
        <v>558577</v>
      </c>
      <c r="AK67" s="29">
        <v>6471656.0999999996</v>
      </c>
      <c r="AL67" s="28">
        <v>14600000</v>
      </c>
      <c r="AM67">
        <v>31800000</v>
      </c>
      <c r="AN67">
        <v>52800000</v>
      </c>
    </row>
    <row r="68" spans="1:40" x14ac:dyDescent="0.2">
      <c r="A68" s="18">
        <v>44244</v>
      </c>
      <c r="B68" s="19">
        <v>16423082</v>
      </c>
      <c r="C68" s="19">
        <v>573724</v>
      </c>
      <c r="D68" s="26">
        <v>6726303.3500000006</v>
      </c>
      <c r="E68" s="29">
        <v>497257</v>
      </c>
      <c r="F68" s="19">
        <v>445620.89435774088</v>
      </c>
      <c r="G68" s="19">
        <v>16423082</v>
      </c>
      <c r="H68" s="19">
        <v>573724</v>
      </c>
      <c r="I68" s="29">
        <v>6726303.3500000006</v>
      </c>
      <c r="J68" s="19">
        <v>445620.89435774088</v>
      </c>
      <c r="K68" s="19">
        <v>16423082</v>
      </c>
      <c r="L68" s="19">
        <v>573724</v>
      </c>
      <c r="M68" s="29">
        <v>6726303.3500000006</v>
      </c>
      <c r="N68" s="26">
        <v>445620.89435774088</v>
      </c>
      <c r="O68" s="26">
        <v>16423082</v>
      </c>
      <c r="P68" s="19">
        <v>573724</v>
      </c>
      <c r="Q68" s="29">
        <v>6726303.3500000006</v>
      </c>
      <c r="R68" s="26">
        <v>445620.89435774088</v>
      </c>
      <c r="S68" s="26">
        <v>16423082</v>
      </c>
      <c r="T68" s="19">
        <v>573724</v>
      </c>
      <c r="U68" s="29">
        <v>6726303.3500000006</v>
      </c>
      <c r="V68" s="26">
        <v>445620.89435774088</v>
      </c>
      <c r="W68" s="26">
        <v>16423082</v>
      </c>
      <c r="X68" s="19">
        <v>573724</v>
      </c>
      <c r="Y68" s="29">
        <v>6726303.3500000006</v>
      </c>
      <c r="Z68" s="26">
        <v>445620.89435774088</v>
      </c>
      <c r="AA68" s="26">
        <v>16423082</v>
      </c>
      <c r="AB68" s="19">
        <v>573724</v>
      </c>
      <c r="AC68" s="29">
        <v>6726303.3500000006</v>
      </c>
      <c r="AD68" s="26">
        <v>445620.89435774088</v>
      </c>
      <c r="AE68" s="26">
        <v>16423082</v>
      </c>
      <c r="AF68" s="19">
        <v>573724</v>
      </c>
      <c r="AG68" s="29">
        <v>6726303.3500000006</v>
      </c>
      <c r="AH68" s="26">
        <v>445620.89435774088</v>
      </c>
      <c r="AI68" s="26">
        <v>16423082</v>
      </c>
      <c r="AJ68" s="19">
        <v>573724</v>
      </c>
      <c r="AK68" s="29">
        <v>6726303.3500000006</v>
      </c>
      <c r="AL68" s="28">
        <v>14600000</v>
      </c>
      <c r="AM68">
        <v>31800000</v>
      </c>
      <c r="AN68">
        <v>52800000</v>
      </c>
    </row>
    <row r="69" spans="1:40" x14ac:dyDescent="0.2">
      <c r="A69" s="18">
        <v>44245</v>
      </c>
      <c r="B69" s="19">
        <v>16875536</v>
      </c>
      <c r="C69" s="19">
        <v>589591</v>
      </c>
      <c r="D69" s="26">
        <v>7125978.3000000007</v>
      </c>
      <c r="E69" s="29">
        <v>468321</v>
      </c>
      <c r="F69" s="19">
        <v>449737.67106842995</v>
      </c>
      <c r="G69" s="19">
        <v>16875536</v>
      </c>
      <c r="H69" s="19">
        <v>589591</v>
      </c>
      <c r="I69" s="29">
        <v>7125978.3000000007</v>
      </c>
      <c r="J69" s="19">
        <v>449737.67106842995</v>
      </c>
      <c r="K69" s="19">
        <v>16875536</v>
      </c>
      <c r="L69" s="19">
        <v>589591</v>
      </c>
      <c r="M69" s="29">
        <v>7125978.3000000007</v>
      </c>
      <c r="N69" s="26">
        <v>449737.67106842995</v>
      </c>
      <c r="O69" s="26">
        <v>16875536</v>
      </c>
      <c r="P69" s="19">
        <v>589591</v>
      </c>
      <c r="Q69" s="29">
        <v>7125978.3000000007</v>
      </c>
      <c r="R69" s="26">
        <v>449737.67106842995</v>
      </c>
      <c r="S69" s="26">
        <v>16875536</v>
      </c>
      <c r="T69" s="19">
        <v>589591</v>
      </c>
      <c r="U69" s="29">
        <v>7125978.3000000007</v>
      </c>
      <c r="V69" s="26">
        <v>449737.67106842995</v>
      </c>
      <c r="W69" s="26">
        <v>16875536</v>
      </c>
      <c r="X69" s="19">
        <v>589591</v>
      </c>
      <c r="Y69" s="29">
        <v>7125978.3000000007</v>
      </c>
      <c r="Z69" s="26">
        <v>449737.67106842995</v>
      </c>
      <c r="AA69" s="26">
        <v>16875536</v>
      </c>
      <c r="AB69" s="19">
        <v>589591</v>
      </c>
      <c r="AC69" s="29">
        <v>7125978.3000000007</v>
      </c>
      <c r="AD69" s="26">
        <v>449737.67106842995</v>
      </c>
      <c r="AE69" s="26">
        <v>16875536</v>
      </c>
      <c r="AF69" s="19">
        <v>589591</v>
      </c>
      <c r="AG69" s="29">
        <v>7125978.3000000007</v>
      </c>
      <c r="AH69" s="26">
        <v>449737.67106842995</v>
      </c>
      <c r="AI69" s="26">
        <v>16875536</v>
      </c>
      <c r="AJ69" s="19">
        <v>589591</v>
      </c>
      <c r="AK69" s="29">
        <v>7125978.3000000007</v>
      </c>
      <c r="AL69" s="28">
        <v>14600000</v>
      </c>
      <c r="AM69">
        <v>31800000</v>
      </c>
      <c r="AN69">
        <v>52800000</v>
      </c>
    </row>
    <row r="70" spans="1:40" x14ac:dyDescent="0.2">
      <c r="A70" s="18">
        <v>44246</v>
      </c>
      <c r="B70" s="19">
        <v>17247442</v>
      </c>
      <c r="C70" s="19">
        <v>604885</v>
      </c>
      <c r="D70" s="26">
        <v>7565067.5999999996</v>
      </c>
      <c r="E70" s="29">
        <v>387200</v>
      </c>
      <c r="F70" s="19">
        <v>450000</v>
      </c>
      <c r="G70" s="19">
        <v>17247442</v>
      </c>
      <c r="H70" s="19">
        <v>604885</v>
      </c>
      <c r="I70" s="29">
        <v>7565067.5999999996</v>
      </c>
      <c r="J70" s="19">
        <v>453854.44777911901</v>
      </c>
      <c r="K70" s="19">
        <v>17247442</v>
      </c>
      <c r="L70" s="19">
        <v>604885</v>
      </c>
      <c r="M70" s="29">
        <v>7565067.5999999996</v>
      </c>
      <c r="N70" s="26">
        <v>453854.44777911901</v>
      </c>
      <c r="O70" s="26">
        <v>17247442</v>
      </c>
      <c r="P70" s="19">
        <v>604885</v>
      </c>
      <c r="Q70" s="29">
        <v>7565067.5999999996</v>
      </c>
      <c r="R70" s="26">
        <v>453854.44777911901</v>
      </c>
      <c r="S70" s="26">
        <v>17247442</v>
      </c>
      <c r="T70" s="19">
        <v>604885</v>
      </c>
      <c r="U70" s="29">
        <v>7565067.5999999996</v>
      </c>
      <c r="V70" s="26">
        <v>453854.44777911901</v>
      </c>
      <c r="W70" s="26">
        <v>17247442</v>
      </c>
      <c r="X70" s="19">
        <v>604885</v>
      </c>
      <c r="Y70" s="29">
        <v>7565067.5999999996</v>
      </c>
      <c r="Z70" s="26">
        <v>453854.44777911901</v>
      </c>
      <c r="AA70" s="26">
        <v>17247442</v>
      </c>
      <c r="AB70" s="19">
        <v>604885</v>
      </c>
      <c r="AC70" s="29">
        <v>7565067.5999999996</v>
      </c>
      <c r="AD70" s="26">
        <v>453854.44777911901</v>
      </c>
      <c r="AE70" s="26">
        <v>17247442</v>
      </c>
      <c r="AF70" s="19">
        <v>604885</v>
      </c>
      <c r="AG70" s="29">
        <v>7565067.5999999996</v>
      </c>
      <c r="AH70" s="26">
        <v>453854.44777911901</v>
      </c>
      <c r="AI70" s="26">
        <v>17247442</v>
      </c>
      <c r="AJ70" s="19">
        <v>604885</v>
      </c>
      <c r="AK70" s="29">
        <v>7565067.5999999996</v>
      </c>
      <c r="AL70" s="28">
        <v>14600000</v>
      </c>
      <c r="AM70">
        <v>31800000</v>
      </c>
      <c r="AN70">
        <v>52800000</v>
      </c>
    </row>
    <row r="71" spans="1:40" x14ac:dyDescent="0.2">
      <c r="A71" s="18">
        <v>44247</v>
      </c>
      <c r="B71" s="19">
        <v>17582121</v>
      </c>
      <c r="C71" s="19">
        <v>615148</v>
      </c>
      <c r="D71" s="26">
        <v>8104148.7500000009</v>
      </c>
      <c r="E71" s="29">
        <v>344942</v>
      </c>
      <c r="F71" s="19">
        <v>450000</v>
      </c>
      <c r="G71" s="19">
        <v>17582121</v>
      </c>
      <c r="H71" s="19">
        <v>615148</v>
      </c>
      <c r="I71" s="29">
        <v>8104148.7500000009</v>
      </c>
      <c r="J71" s="19">
        <v>457971.22448980808</v>
      </c>
      <c r="K71" s="19">
        <v>17582121</v>
      </c>
      <c r="L71" s="19">
        <v>615148</v>
      </c>
      <c r="M71" s="29">
        <v>8104148.7500000009</v>
      </c>
      <c r="N71" s="26">
        <v>457971.22448980808</v>
      </c>
      <c r="O71" s="26">
        <v>17582121</v>
      </c>
      <c r="P71" s="19">
        <v>615148</v>
      </c>
      <c r="Q71" s="29">
        <v>8104148.7500000009</v>
      </c>
      <c r="R71" s="26">
        <v>457971.22448980808</v>
      </c>
      <c r="S71" s="26">
        <v>17582121</v>
      </c>
      <c r="T71" s="19">
        <v>615148</v>
      </c>
      <c r="U71" s="29">
        <v>8104148.7500000009</v>
      </c>
      <c r="V71" s="26">
        <v>457971.22448980808</v>
      </c>
      <c r="W71" s="26">
        <v>17582121</v>
      </c>
      <c r="X71" s="19">
        <v>615148</v>
      </c>
      <c r="Y71" s="29">
        <v>8104148.7500000009</v>
      </c>
      <c r="Z71" s="26">
        <v>457971.22448980808</v>
      </c>
      <c r="AA71" s="26">
        <v>17582121</v>
      </c>
      <c r="AB71" s="19">
        <v>615148</v>
      </c>
      <c r="AC71" s="29">
        <v>8104148.7500000009</v>
      </c>
      <c r="AD71" s="26">
        <v>457971.22448980808</v>
      </c>
      <c r="AE71" s="26">
        <v>17582121</v>
      </c>
      <c r="AF71" s="19">
        <v>615148</v>
      </c>
      <c r="AG71" s="29">
        <v>8104148.7500000009</v>
      </c>
      <c r="AH71" s="26">
        <v>457971.22448980808</v>
      </c>
      <c r="AI71" s="26">
        <v>17582121</v>
      </c>
      <c r="AJ71" s="19">
        <v>615148</v>
      </c>
      <c r="AK71" s="29">
        <v>8104148.7500000009</v>
      </c>
      <c r="AL71" s="28">
        <v>14600000</v>
      </c>
      <c r="AM71">
        <v>31800000</v>
      </c>
      <c r="AN71">
        <v>52800000</v>
      </c>
    </row>
    <row r="72" spans="1:40" x14ac:dyDescent="0.2">
      <c r="A72" s="18">
        <v>44248</v>
      </c>
      <c r="B72" s="19">
        <v>0</v>
      </c>
      <c r="C72" s="19">
        <v>0</v>
      </c>
      <c r="D72" s="26" t="e">
        <v>#N/A</v>
      </c>
      <c r="E72" s="29" t="e">
        <v>#N/A</v>
      </c>
      <c r="F72" s="19">
        <v>450000</v>
      </c>
      <c r="G72" s="19">
        <v>18018749.206896551</v>
      </c>
      <c r="H72" s="19">
        <v>628519.79310344823</v>
      </c>
      <c r="I72" s="29">
        <v>8391440.75</v>
      </c>
      <c r="J72" s="19">
        <v>462088.00120046735</v>
      </c>
      <c r="K72" s="19">
        <v>18030837.208097018</v>
      </c>
      <c r="L72" s="19">
        <v>628519.79310344823</v>
      </c>
      <c r="M72" s="29">
        <v>8391440.75</v>
      </c>
      <c r="N72" s="26">
        <v>462088.00120046735</v>
      </c>
      <c r="O72" s="26">
        <v>18030837.208097018</v>
      </c>
      <c r="P72" s="19">
        <v>628519.79310344823</v>
      </c>
      <c r="Q72" s="29">
        <v>8391440.75</v>
      </c>
      <c r="R72" s="26">
        <v>462088.00120046735</v>
      </c>
      <c r="S72" s="26">
        <v>18030837.208097018</v>
      </c>
      <c r="T72" s="19">
        <v>628519.79310344823</v>
      </c>
      <c r="U72" s="29">
        <v>8391440.75</v>
      </c>
      <c r="V72" s="26">
        <v>462088.00120046735</v>
      </c>
      <c r="W72" s="26">
        <v>18030837.208097018</v>
      </c>
      <c r="X72" s="19">
        <v>628519.79310344823</v>
      </c>
      <c r="Y72" s="29">
        <v>8391440.75</v>
      </c>
      <c r="Z72" s="26">
        <v>462088.00120046735</v>
      </c>
      <c r="AA72" s="26">
        <v>18030837.208097018</v>
      </c>
      <c r="AB72" s="19">
        <v>628519.79310344823</v>
      </c>
      <c r="AC72" s="29">
        <v>8391440.75</v>
      </c>
      <c r="AD72" s="26">
        <v>462088.00120046735</v>
      </c>
      <c r="AE72" s="26">
        <v>18030837.208097018</v>
      </c>
      <c r="AF72" s="19">
        <v>628519.79310344823</v>
      </c>
      <c r="AG72" s="29">
        <v>8391440.75</v>
      </c>
      <c r="AH72" s="26">
        <v>462088.00120046735</v>
      </c>
      <c r="AI72" s="26">
        <v>18030837.208097018</v>
      </c>
      <c r="AJ72" s="19">
        <v>628519.79310344823</v>
      </c>
      <c r="AK72" s="29">
        <v>8391440.75</v>
      </c>
      <c r="AL72" s="28">
        <v>14600000</v>
      </c>
      <c r="AM72">
        <v>31800000</v>
      </c>
      <c r="AN72">
        <v>52800000</v>
      </c>
    </row>
    <row r="73" spans="1:40" x14ac:dyDescent="0.2">
      <c r="A73" s="18">
        <v>44249</v>
      </c>
      <c r="B73" s="19">
        <v>0</v>
      </c>
      <c r="C73" s="19">
        <v>0</v>
      </c>
      <c r="D73" s="26" t="e">
        <v>#N/A</v>
      </c>
      <c r="E73" s="29" t="e">
        <v>#N/A</v>
      </c>
      <c r="F73" s="19">
        <v>450000</v>
      </c>
      <c r="G73" s="19">
        <v>18455377.413793102</v>
      </c>
      <c r="H73" s="19">
        <v>641891.58620689658</v>
      </c>
      <c r="I73" s="29">
        <v>8706883.3000000007</v>
      </c>
      <c r="J73" s="19">
        <v>466204.77791115642</v>
      </c>
      <c r="K73" s="19">
        <v>18483670.192904726</v>
      </c>
      <c r="L73" s="19">
        <v>641891.58620689658</v>
      </c>
      <c r="M73" s="29">
        <v>8706883.3000000007</v>
      </c>
      <c r="N73" s="26">
        <v>466204.77791115642</v>
      </c>
      <c r="O73" s="26">
        <v>18483670.192904726</v>
      </c>
      <c r="P73" s="19">
        <v>641891.58620689658</v>
      </c>
      <c r="Q73" s="29">
        <v>8706883.3000000007</v>
      </c>
      <c r="R73" s="26">
        <v>466204.77791115642</v>
      </c>
      <c r="S73" s="26">
        <v>18483670.192904726</v>
      </c>
      <c r="T73" s="19">
        <v>641891.58620689658</v>
      </c>
      <c r="U73" s="29">
        <v>8706883.3000000007</v>
      </c>
      <c r="V73" s="26">
        <v>466204.77791115642</v>
      </c>
      <c r="W73" s="26">
        <v>18483670.192904726</v>
      </c>
      <c r="X73" s="19">
        <v>641891.58620689658</v>
      </c>
      <c r="Y73" s="29">
        <v>8706883.3000000007</v>
      </c>
      <c r="Z73" s="26">
        <v>466204.77791115642</v>
      </c>
      <c r="AA73" s="26">
        <v>18483670.192904726</v>
      </c>
      <c r="AB73" s="19">
        <v>641891.58620689658</v>
      </c>
      <c r="AC73" s="29">
        <v>8706883.3000000007</v>
      </c>
      <c r="AD73" s="26">
        <v>466204.77791115642</v>
      </c>
      <c r="AE73" s="26">
        <v>18483670.192904726</v>
      </c>
      <c r="AF73" s="19">
        <v>641891.58620689658</v>
      </c>
      <c r="AG73" s="29">
        <v>8706883.3000000007</v>
      </c>
      <c r="AH73" s="26">
        <v>466204.77791115642</v>
      </c>
      <c r="AI73" s="26">
        <v>18483670.192904726</v>
      </c>
      <c r="AJ73" s="19">
        <v>641891.58620689658</v>
      </c>
      <c r="AK73" s="29">
        <v>8706883.3000000007</v>
      </c>
      <c r="AL73" s="28">
        <v>14600000</v>
      </c>
      <c r="AM73">
        <v>31800000</v>
      </c>
      <c r="AN73">
        <v>52800000</v>
      </c>
    </row>
    <row r="74" spans="1:40" x14ac:dyDescent="0.2">
      <c r="A74" s="18">
        <v>44250</v>
      </c>
      <c r="B74" s="19">
        <v>0</v>
      </c>
      <c r="C74" s="19">
        <v>0</v>
      </c>
      <c r="D74" s="26" t="e">
        <v>#N/A</v>
      </c>
      <c r="E74" s="29" t="e">
        <v>#N/A</v>
      </c>
      <c r="F74" s="19">
        <v>450000</v>
      </c>
      <c r="G74" s="19">
        <v>18892005.620689653</v>
      </c>
      <c r="H74" s="19">
        <v>655263.37931034481</v>
      </c>
      <c r="I74" s="29">
        <v>9044272</v>
      </c>
      <c r="J74" s="19">
        <v>470321.55462184548</v>
      </c>
      <c r="K74" s="19">
        <v>18940619.954423122</v>
      </c>
      <c r="L74" s="19">
        <v>655263.37931034481</v>
      </c>
      <c r="M74" s="29">
        <v>9044272</v>
      </c>
      <c r="N74" s="26">
        <v>470321.55462184548</v>
      </c>
      <c r="O74" s="26">
        <v>18940619.954423122</v>
      </c>
      <c r="P74" s="19">
        <v>655263.37931034481</v>
      </c>
      <c r="Q74" s="29">
        <v>9044272</v>
      </c>
      <c r="R74" s="26">
        <v>470321.55462184548</v>
      </c>
      <c r="S74" s="26">
        <v>18940619.954423122</v>
      </c>
      <c r="T74" s="19">
        <v>655263.37931034481</v>
      </c>
      <c r="U74" s="29">
        <v>9044272</v>
      </c>
      <c r="V74" s="26">
        <v>470321.55462184548</v>
      </c>
      <c r="W74" s="26">
        <v>18940619.954423122</v>
      </c>
      <c r="X74" s="19">
        <v>655263.37931034481</v>
      </c>
      <c r="Y74" s="29">
        <v>9044272</v>
      </c>
      <c r="Z74" s="26">
        <v>470321.55462184548</v>
      </c>
      <c r="AA74" s="26">
        <v>18940619.954423122</v>
      </c>
      <c r="AB74" s="19">
        <v>655263.37931034481</v>
      </c>
      <c r="AC74" s="29">
        <v>9044272</v>
      </c>
      <c r="AD74" s="26">
        <v>470321.55462184548</v>
      </c>
      <c r="AE74" s="26">
        <v>18940619.954423122</v>
      </c>
      <c r="AF74" s="19">
        <v>655263.37931034481</v>
      </c>
      <c r="AG74" s="29">
        <v>9044272</v>
      </c>
      <c r="AH74" s="26">
        <v>470321.55462184548</v>
      </c>
      <c r="AI74" s="26">
        <v>18940619.954423122</v>
      </c>
      <c r="AJ74" s="19">
        <v>655263.37931034481</v>
      </c>
      <c r="AK74" s="29">
        <v>9044272</v>
      </c>
      <c r="AL74" s="28">
        <v>14600000</v>
      </c>
      <c r="AM74">
        <v>31800000</v>
      </c>
      <c r="AN74">
        <v>52800000</v>
      </c>
    </row>
    <row r="75" spans="1:40" x14ac:dyDescent="0.2">
      <c r="A75" s="18">
        <v>44251</v>
      </c>
      <c r="B75" s="19">
        <v>0</v>
      </c>
      <c r="C75" s="19">
        <v>0</v>
      </c>
      <c r="D75" s="26" t="e">
        <v>#N/A</v>
      </c>
      <c r="E75" s="29" t="e">
        <v>#N/A</v>
      </c>
      <c r="F75" s="19">
        <v>450000</v>
      </c>
      <c r="G75" s="19">
        <v>19328633.827586204</v>
      </c>
      <c r="H75" s="19">
        <v>668635.17241379316</v>
      </c>
      <c r="I75" s="29">
        <v>9466536.1500000004</v>
      </c>
      <c r="J75" s="19">
        <v>474438.33133253455</v>
      </c>
      <c r="K75" s="19">
        <v>19401686.492652208</v>
      </c>
      <c r="L75" s="19">
        <v>668635.17241379316</v>
      </c>
      <c r="M75" s="29">
        <v>9466536.1500000004</v>
      </c>
      <c r="N75" s="26">
        <v>474438.33133253455</v>
      </c>
      <c r="O75" s="26">
        <v>19401686.492652208</v>
      </c>
      <c r="P75" s="19">
        <v>668635.17241379316</v>
      </c>
      <c r="Q75" s="29">
        <v>9466536.1500000004</v>
      </c>
      <c r="R75" s="26">
        <v>474438.33133253455</v>
      </c>
      <c r="S75" s="26">
        <v>19401686.492652208</v>
      </c>
      <c r="T75" s="19">
        <v>668635.17241379316</v>
      </c>
      <c r="U75" s="29">
        <v>9466536.1500000004</v>
      </c>
      <c r="V75" s="26">
        <v>474438.33133253455</v>
      </c>
      <c r="W75" s="26">
        <v>19401686.492652208</v>
      </c>
      <c r="X75" s="19">
        <v>668635.17241379316</v>
      </c>
      <c r="Y75" s="29">
        <v>9466536.1500000004</v>
      </c>
      <c r="Z75" s="26">
        <v>474438.33133253455</v>
      </c>
      <c r="AA75" s="26">
        <v>19401686.492652208</v>
      </c>
      <c r="AB75" s="19">
        <v>668635.17241379316</v>
      </c>
      <c r="AC75" s="29">
        <v>9466536.1500000004</v>
      </c>
      <c r="AD75" s="26">
        <v>474438.33133253455</v>
      </c>
      <c r="AE75" s="26">
        <v>19401686.492652208</v>
      </c>
      <c r="AF75" s="19">
        <v>668635.17241379316</v>
      </c>
      <c r="AG75" s="29">
        <v>9466536.1500000004</v>
      </c>
      <c r="AH75" s="26">
        <v>474438.33133253455</v>
      </c>
      <c r="AI75" s="26">
        <v>19401686.492652208</v>
      </c>
      <c r="AJ75" s="19">
        <v>668635.17241379316</v>
      </c>
      <c r="AK75" s="29">
        <v>9466536.1500000004</v>
      </c>
      <c r="AL75" s="28">
        <v>14600000</v>
      </c>
      <c r="AM75">
        <v>31800000</v>
      </c>
      <c r="AN75">
        <v>52800000</v>
      </c>
    </row>
    <row r="76" spans="1:40" x14ac:dyDescent="0.2">
      <c r="A76" s="18">
        <v>44252</v>
      </c>
      <c r="B76" s="19">
        <v>0</v>
      </c>
      <c r="C76" s="19">
        <v>0</v>
      </c>
      <c r="D76" s="26" t="e">
        <v>#N/A</v>
      </c>
      <c r="E76" s="29" t="e">
        <v>#N/A</v>
      </c>
      <c r="F76" s="19">
        <v>450000</v>
      </c>
      <c r="G76" s="19">
        <v>19765262.034482755</v>
      </c>
      <c r="H76" s="19">
        <v>682006.96551724139</v>
      </c>
      <c r="I76" s="29">
        <v>9899241.9500000011</v>
      </c>
      <c r="J76" s="19">
        <v>478555.10804322362</v>
      </c>
      <c r="K76" s="19">
        <v>19866869.807591982</v>
      </c>
      <c r="L76" s="19">
        <v>682006.96551724139</v>
      </c>
      <c r="M76" s="29">
        <v>9899241.9500000011</v>
      </c>
      <c r="N76" s="26">
        <v>478555.10804322362</v>
      </c>
      <c r="O76" s="26">
        <v>19866869.807591982</v>
      </c>
      <c r="P76" s="19">
        <v>682006.96551724139</v>
      </c>
      <c r="Q76" s="29">
        <v>9899241.9500000011</v>
      </c>
      <c r="R76" s="26">
        <v>478555.10804322362</v>
      </c>
      <c r="S76" s="26">
        <v>19866869.807591982</v>
      </c>
      <c r="T76" s="19">
        <v>682006.96551724139</v>
      </c>
      <c r="U76" s="29">
        <v>9899241.9500000011</v>
      </c>
      <c r="V76" s="26">
        <v>478555.10804322362</v>
      </c>
      <c r="W76" s="26">
        <v>19866869.807591982</v>
      </c>
      <c r="X76" s="19">
        <v>682006.96551724139</v>
      </c>
      <c r="Y76" s="29">
        <v>9899241.9500000011</v>
      </c>
      <c r="Z76" s="26">
        <v>478555.10804322362</v>
      </c>
      <c r="AA76" s="26">
        <v>19866869.807591982</v>
      </c>
      <c r="AB76" s="19">
        <v>682006.96551724139</v>
      </c>
      <c r="AC76" s="29">
        <v>9899241.9500000011</v>
      </c>
      <c r="AD76" s="26">
        <v>478555.10804322362</v>
      </c>
      <c r="AE76" s="26">
        <v>19866869.807591982</v>
      </c>
      <c r="AF76" s="19">
        <v>682006.96551724139</v>
      </c>
      <c r="AG76" s="29">
        <v>9899241.9500000011</v>
      </c>
      <c r="AH76" s="26">
        <v>478555.10804322362</v>
      </c>
      <c r="AI76" s="26">
        <v>19866869.807591982</v>
      </c>
      <c r="AJ76" s="19">
        <v>682006.96551724139</v>
      </c>
      <c r="AK76" s="29">
        <v>9899241.9500000011</v>
      </c>
      <c r="AL76" s="28">
        <v>14600000</v>
      </c>
      <c r="AM76">
        <v>31800000</v>
      </c>
      <c r="AN76">
        <v>52800000</v>
      </c>
    </row>
    <row r="77" spans="1:40" x14ac:dyDescent="0.2">
      <c r="A77" s="18">
        <v>44253</v>
      </c>
      <c r="B77" s="19">
        <v>0</v>
      </c>
      <c r="C77" s="19">
        <v>0</v>
      </c>
      <c r="D77" s="26" t="e">
        <v>#N/A</v>
      </c>
      <c r="E77" s="29" t="e">
        <v>#N/A</v>
      </c>
      <c r="F77" s="19">
        <v>450000</v>
      </c>
      <c r="G77" s="19">
        <v>20201890.241379306</v>
      </c>
      <c r="H77" s="19">
        <v>695378.75862068962</v>
      </c>
      <c r="I77" s="29">
        <v>10344191.85</v>
      </c>
      <c r="J77" s="19">
        <v>482671.88475391269</v>
      </c>
      <c r="K77" s="19">
        <v>20336169.899242446</v>
      </c>
      <c r="L77" s="19">
        <v>695378.75862068962</v>
      </c>
      <c r="M77" s="29">
        <v>10344191.85</v>
      </c>
      <c r="N77" s="26">
        <v>482671.88475391269</v>
      </c>
      <c r="O77" s="26">
        <v>20336169.899242446</v>
      </c>
      <c r="P77" s="19">
        <v>695378.75862068962</v>
      </c>
      <c r="Q77" s="29">
        <v>10344191.85</v>
      </c>
      <c r="R77" s="26">
        <v>482671.88475391269</v>
      </c>
      <c r="S77" s="26">
        <v>20336169.899242446</v>
      </c>
      <c r="T77" s="19">
        <v>695378.75862068962</v>
      </c>
      <c r="U77" s="29">
        <v>10344191.85</v>
      </c>
      <c r="V77" s="26">
        <v>482671.88475391269</v>
      </c>
      <c r="W77" s="26">
        <v>20336169.899242446</v>
      </c>
      <c r="X77" s="19">
        <v>695378.75862068962</v>
      </c>
      <c r="Y77" s="29">
        <v>10344191.85</v>
      </c>
      <c r="Z77" s="26">
        <v>482671.88475391269</v>
      </c>
      <c r="AA77" s="26">
        <v>20336169.899242446</v>
      </c>
      <c r="AB77" s="19">
        <v>695378.75862068962</v>
      </c>
      <c r="AC77" s="29">
        <v>10344191.85</v>
      </c>
      <c r="AD77" s="26">
        <v>482671.88475391269</v>
      </c>
      <c r="AE77" s="26">
        <v>20336169.899242446</v>
      </c>
      <c r="AF77" s="19">
        <v>695378.75862068962</v>
      </c>
      <c r="AG77" s="29">
        <v>10344191.85</v>
      </c>
      <c r="AH77" s="26">
        <v>482671.88475391269</v>
      </c>
      <c r="AI77" s="26">
        <v>20336169.899242446</v>
      </c>
      <c r="AJ77" s="19">
        <v>695378.75862068962</v>
      </c>
      <c r="AK77" s="29">
        <v>10344191.85</v>
      </c>
      <c r="AL77" s="28">
        <v>14600000</v>
      </c>
      <c r="AM77">
        <v>31800000</v>
      </c>
      <c r="AN77">
        <v>52800000</v>
      </c>
    </row>
    <row r="78" spans="1:40" x14ac:dyDescent="0.2">
      <c r="A78" s="18">
        <v>44254</v>
      </c>
      <c r="B78" s="19">
        <v>0</v>
      </c>
      <c r="C78" s="19">
        <v>0</v>
      </c>
      <c r="D78" s="26" t="e">
        <v>#N/A</v>
      </c>
      <c r="E78" s="29" t="e">
        <v>#N/A</v>
      </c>
      <c r="F78" s="19">
        <v>450000</v>
      </c>
      <c r="G78" s="19">
        <v>20638518.448275857</v>
      </c>
      <c r="H78" s="19">
        <v>708750.55172413797</v>
      </c>
      <c r="I78" s="29">
        <v>10838431.550000001</v>
      </c>
      <c r="J78" s="19">
        <v>486788.66146457195</v>
      </c>
      <c r="K78" s="19">
        <v>20809586.767603569</v>
      </c>
      <c r="L78" s="19">
        <v>708750.55172413797</v>
      </c>
      <c r="M78" s="29">
        <v>10838431.550000001</v>
      </c>
      <c r="N78" s="26">
        <v>486788.66146457195</v>
      </c>
      <c r="O78" s="26">
        <v>20809586.767603569</v>
      </c>
      <c r="P78" s="19">
        <v>708750.55172413797</v>
      </c>
      <c r="Q78" s="29">
        <v>10838431.550000001</v>
      </c>
      <c r="R78" s="26">
        <v>486788.66146457195</v>
      </c>
      <c r="S78" s="26">
        <v>20809586.767603569</v>
      </c>
      <c r="T78" s="19">
        <v>708750.55172413797</v>
      </c>
      <c r="U78" s="29">
        <v>10838431.550000001</v>
      </c>
      <c r="V78" s="26">
        <v>486788.66146457195</v>
      </c>
      <c r="W78" s="26">
        <v>20809586.767603569</v>
      </c>
      <c r="X78" s="19">
        <v>708750.55172413797</v>
      </c>
      <c r="Y78" s="29">
        <v>10838431.550000001</v>
      </c>
      <c r="Z78" s="26">
        <v>486788.66146457195</v>
      </c>
      <c r="AA78" s="26">
        <v>20809586.767603569</v>
      </c>
      <c r="AB78" s="19">
        <v>708750.55172413797</v>
      </c>
      <c r="AC78" s="29">
        <v>10838431.550000001</v>
      </c>
      <c r="AD78" s="26">
        <v>486788.66146457195</v>
      </c>
      <c r="AE78" s="26">
        <v>20809586.767603569</v>
      </c>
      <c r="AF78" s="19">
        <v>708750.55172413797</v>
      </c>
      <c r="AG78" s="29">
        <v>10838431.550000001</v>
      </c>
      <c r="AH78" s="26">
        <v>486788.66146457195</v>
      </c>
      <c r="AI78" s="26">
        <v>20809586.767603569</v>
      </c>
      <c r="AJ78" s="19">
        <v>708750.55172413797</v>
      </c>
      <c r="AK78" s="29">
        <v>10838431.550000001</v>
      </c>
      <c r="AL78" s="28">
        <v>14600000</v>
      </c>
      <c r="AM78">
        <v>31800000</v>
      </c>
      <c r="AN78">
        <v>52800000</v>
      </c>
    </row>
    <row r="79" spans="1:40" x14ac:dyDescent="0.2">
      <c r="A79" s="18">
        <v>44255</v>
      </c>
      <c r="B79" s="19">
        <v>0</v>
      </c>
      <c r="C79" s="19">
        <v>0</v>
      </c>
      <c r="D79" s="26" t="e">
        <v>#N/A</v>
      </c>
      <c r="E79" s="29" t="e">
        <v>#N/A</v>
      </c>
      <c r="F79" s="19">
        <v>450000</v>
      </c>
      <c r="G79" s="19">
        <v>21075146.655172408</v>
      </c>
      <c r="H79" s="19">
        <v>722122.3448275862</v>
      </c>
      <c r="I79" s="29">
        <v>11090234.450000001</v>
      </c>
      <c r="J79" s="19">
        <v>490905.43817526102</v>
      </c>
      <c r="K79" s="19">
        <v>21287120.412675381</v>
      </c>
      <c r="L79" s="19">
        <v>722122.3448275862</v>
      </c>
      <c r="M79" s="29">
        <v>11090234.450000001</v>
      </c>
      <c r="N79" s="26">
        <v>490905.43817526102</v>
      </c>
      <c r="O79" s="26">
        <v>21287120.412675381</v>
      </c>
      <c r="P79" s="19">
        <v>722122.3448275862</v>
      </c>
      <c r="Q79" s="29">
        <v>11090234.450000001</v>
      </c>
      <c r="R79" s="26">
        <v>490905.43817526102</v>
      </c>
      <c r="S79" s="26">
        <v>21287120.412675381</v>
      </c>
      <c r="T79" s="19">
        <v>722122.3448275862</v>
      </c>
      <c r="U79" s="29">
        <v>11090234.450000001</v>
      </c>
      <c r="V79" s="26">
        <v>490905.43817526102</v>
      </c>
      <c r="W79" s="26">
        <v>21287120.412675381</v>
      </c>
      <c r="X79" s="19">
        <v>722122.3448275862</v>
      </c>
      <c r="Y79" s="29">
        <v>11090234.450000001</v>
      </c>
      <c r="Z79" s="26">
        <v>490905.43817526102</v>
      </c>
      <c r="AA79" s="26">
        <v>21287120.412675381</v>
      </c>
      <c r="AB79" s="19">
        <v>722122.3448275862</v>
      </c>
      <c r="AC79" s="29">
        <v>11090234.450000001</v>
      </c>
      <c r="AD79" s="26">
        <v>490905.43817526102</v>
      </c>
      <c r="AE79" s="26">
        <v>21287120.412675381</v>
      </c>
      <c r="AF79" s="19">
        <v>722122.3448275862</v>
      </c>
      <c r="AG79" s="29">
        <v>11090234.450000001</v>
      </c>
      <c r="AH79" s="26">
        <v>490905.43817526102</v>
      </c>
      <c r="AI79" s="26">
        <v>21287120.412675381</v>
      </c>
      <c r="AJ79" s="19">
        <v>722122.3448275862</v>
      </c>
      <c r="AK79" s="29">
        <v>11090234.450000001</v>
      </c>
      <c r="AL79" s="28">
        <v>14600000</v>
      </c>
      <c r="AM79">
        <v>31800000</v>
      </c>
      <c r="AN79">
        <v>52800000</v>
      </c>
    </row>
    <row r="80" spans="1:40" x14ac:dyDescent="0.2">
      <c r="A80" s="18">
        <v>44256</v>
      </c>
      <c r="B80" s="19">
        <v>0</v>
      </c>
      <c r="C80" s="19">
        <v>0</v>
      </c>
      <c r="D80" s="26" t="e">
        <v>#N/A</v>
      </c>
      <c r="E80" s="29" t="e">
        <v>#N/A</v>
      </c>
      <c r="F80" s="19">
        <v>450000</v>
      </c>
      <c r="G80" s="19">
        <v>21511774.862068959</v>
      </c>
      <c r="H80" s="19">
        <v>735494.13793103443</v>
      </c>
      <c r="I80" s="29">
        <v>11407657</v>
      </c>
      <c r="J80" s="19">
        <v>495022.21488595009</v>
      </c>
      <c r="K80" s="19">
        <v>21768770.834457882</v>
      </c>
      <c r="L80" s="19">
        <v>735494.13793103443</v>
      </c>
      <c r="M80" s="29">
        <v>11407657</v>
      </c>
      <c r="N80" s="26">
        <v>495022.21488595009</v>
      </c>
      <c r="O80" s="26">
        <v>21768770.834457882</v>
      </c>
      <c r="P80" s="19">
        <v>735494.13793103443</v>
      </c>
      <c r="Q80" s="29">
        <v>11407657</v>
      </c>
      <c r="R80" s="26">
        <v>495022.21488595009</v>
      </c>
      <c r="S80" s="26">
        <v>21768770.834457882</v>
      </c>
      <c r="T80" s="19">
        <v>735494.13793103443</v>
      </c>
      <c r="U80" s="29">
        <v>11407657</v>
      </c>
      <c r="V80" s="26">
        <v>495022.21488595009</v>
      </c>
      <c r="W80" s="26">
        <v>21768770.834457882</v>
      </c>
      <c r="X80" s="19">
        <v>735494.13793103443</v>
      </c>
      <c r="Y80" s="29">
        <v>11407657</v>
      </c>
      <c r="Z80" s="26">
        <v>495022.21488595009</v>
      </c>
      <c r="AA80" s="26">
        <v>21768770.834457882</v>
      </c>
      <c r="AB80" s="19">
        <v>735494.13793103443</v>
      </c>
      <c r="AC80" s="29">
        <v>11407657</v>
      </c>
      <c r="AD80" s="26">
        <v>495022.21488595009</v>
      </c>
      <c r="AE80" s="26">
        <v>21768770.834457882</v>
      </c>
      <c r="AF80" s="19">
        <v>735494.13793103443</v>
      </c>
      <c r="AG80" s="29">
        <v>11407657</v>
      </c>
      <c r="AH80" s="26">
        <v>495022.21488595009</v>
      </c>
      <c r="AI80" s="26">
        <v>21768770.834457882</v>
      </c>
      <c r="AJ80" s="19">
        <v>735494.13793103443</v>
      </c>
      <c r="AK80" s="29">
        <v>11407657</v>
      </c>
      <c r="AL80" s="28">
        <v>14600000</v>
      </c>
      <c r="AM80">
        <v>31800000</v>
      </c>
      <c r="AN80">
        <v>52800000</v>
      </c>
    </row>
    <row r="81" spans="1:40" x14ac:dyDescent="0.2">
      <c r="A81" s="18">
        <v>44257</v>
      </c>
      <c r="B81" s="19">
        <v>0</v>
      </c>
      <c r="C81" s="19">
        <v>0</v>
      </c>
      <c r="D81" s="26" t="e">
        <v>#N/A</v>
      </c>
      <c r="E81" s="29" t="e">
        <v>#N/A</v>
      </c>
      <c r="F81" s="19">
        <v>450000</v>
      </c>
      <c r="G81" s="19">
        <v>21948403.06896551</v>
      </c>
      <c r="H81" s="19">
        <v>748865.93103448278</v>
      </c>
      <c r="I81" s="29">
        <v>11778445.850000001</v>
      </c>
      <c r="J81" s="19">
        <v>499138.99159663916</v>
      </c>
      <c r="K81" s="19">
        <v>22254538.032951072</v>
      </c>
      <c r="L81" s="19">
        <v>748865.93103448278</v>
      </c>
      <c r="M81" s="29">
        <v>11778445.850000001</v>
      </c>
      <c r="N81" s="26">
        <v>499138.99159663916</v>
      </c>
      <c r="O81" s="26">
        <v>22254538.032951072</v>
      </c>
      <c r="P81" s="19">
        <v>748865.93103448278</v>
      </c>
      <c r="Q81" s="29">
        <v>11778445.850000001</v>
      </c>
      <c r="R81" s="26">
        <v>499138.99159663916</v>
      </c>
      <c r="S81" s="26">
        <v>22254538.032951072</v>
      </c>
      <c r="T81" s="19">
        <v>748865.93103448278</v>
      </c>
      <c r="U81" s="29">
        <v>11778445.850000001</v>
      </c>
      <c r="V81" s="26">
        <v>499138.99159663916</v>
      </c>
      <c r="W81" s="26">
        <v>22254538.032951072</v>
      </c>
      <c r="X81" s="19">
        <v>748865.93103448278</v>
      </c>
      <c r="Y81" s="29">
        <v>11778445.850000001</v>
      </c>
      <c r="Z81" s="26">
        <v>499138.99159663916</v>
      </c>
      <c r="AA81" s="26">
        <v>22254538.032951072</v>
      </c>
      <c r="AB81" s="19">
        <v>748865.93103448278</v>
      </c>
      <c r="AC81" s="29">
        <v>11778445.850000001</v>
      </c>
      <c r="AD81" s="26">
        <v>499138.99159663916</v>
      </c>
      <c r="AE81" s="26">
        <v>22254538.032951072</v>
      </c>
      <c r="AF81" s="19">
        <v>748865.93103448278</v>
      </c>
      <c r="AG81" s="29">
        <v>11778445.850000001</v>
      </c>
      <c r="AH81" s="26">
        <v>499138.99159663916</v>
      </c>
      <c r="AI81" s="26">
        <v>22254538.032951072</v>
      </c>
      <c r="AJ81" s="19">
        <v>748865.93103448278</v>
      </c>
      <c r="AK81" s="29">
        <v>11778445.850000001</v>
      </c>
      <c r="AL81" s="28">
        <v>14600000</v>
      </c>
      <c r="AM81">
        <v>31800000</v>
      </c>
      <c r="AN81">
        <v>52800000</v>
      </c>
    </row>
    <row r="82" spans="1:40" x14ac:dyDescent="0.2">
      <c r="A82" s="18">
        <v>44258</v>
      </c>
      <c r="B82" s="19">
        <v>0</v>
      </c>
      <c r="C82" s="19">
        <v>0</v>
      </c>
      <c r="D82" s="26" t="e">
        <v>#N/A</v>
      </c>
      <c r="E82" s="29" t="e">
        <v>#N/A</v>
      </c>
      <c r="F82" s="19">
        <v>450000</v>
      </c>
      <c r="G82" s="19">
        <v>22385031.27586206</v>
      </c>
      <c r="H82" s="19">
        <v>762237.72413793101</v>
      </c>
      <c r="I82" s="29">
        <v>12184419.550000001</v>
      </c>
      <c r="J82" s="19">
        <v>500000</v>
      </c>
      <c r="K82" s="19">
        <v>22741166.239847623</v>
      </c>
      <c r="L82" s="19">
        <v>762237.72413793101</v>
      </c>
      <c r="M82" s="29">
        <v>12184419.550000001</v>
      </c>
      <c r="N82" s="26">
        <v>503255.76830732822</v>
      </c>
      <c r="O82" s="26">
        <v>22744422.008154951</v>
      </c>
      <c r="P82" s="19">
        <v>762237.72413793101</v>
      </c>
      <c r="Q82" s="29">
        <v>12184419.550000001</v>
      </c>
      <c r="R82" s="26">
        <v>503255.76830732822</v>
      </c>
      <c r="S82" s="26">
        <v>22744422.008154951</v>
      </c>
      <c r="T82" s="19">
        <v>762237.72413793101</v>
      </c>
      <c r="U82" s="29">
        <v>12184419.550000001</v>
      </c>
      <c r="V82" s="26">
        <v>503255.76830732822</v>
      </c>
      <c r="W82" s="26">
        <v>22744422.008154951</v>
      </c>
      <c r="X82" s="19">
        <v>762237.72413793101</v>
      </c>
      <c r="Y82" s="29">
        <v>12184419.550000001</v>
      </c>
      <c r="Z82" s="26">
        <v>503255.76830732822</v>
      </c>
      <c r="AA82" s="26">
        <v>22744422.008154951</v>
      </c>
      <c r="AB82" s="19">
        <v>762237.72413793101</v>
      </c>
      <c r="AC82" s="29">
        <v>12184419.550000001</v>
      </c>
      <c r="AD82" s="26">
        <v>503255.76830732822</v>
      </c>
      <c r="AE82" s="26">
        <v>22744422.008154951</v>
      </c>
      <c r="AF82" s="19">
        <v>762237.72413793101</v>
      </c>
      <c r="AG82" s="29">
        <v>12184419.550000001</v>
      </c>
      <c r="AH82" s="26">
        <v>503255.76830732822</v>
      </c>
      <c r="AI82" s="26">
        <v>22744422.008154951</v>
      </c>
      <c r="AJ82" s="19">
        <v>762237.72413793101</v>
      </c>
      <c r="AK82" s="29">
        <v>12184419.550000001</v>
      </c>
      <c r="AL82" s="28">
        <v>14600000</v>
      </c>
      <c r="AM82">
        <v>31800000</v>
      </c>
      <c r="AN82">
        <v>52800000</v>
      </c>
    </row>
    <row r="83" spans="1:40" x14ac:dyDescent="0.2">
      <c r="A83" s="18">
        <v>44259</v>
      </c>
      <c r="B83" s="19">
        <v>0</v>
      </c>
      <c r="C83" s="19">
        <v>0</v>
      </c>
      <c r="D83" s="26" t="e">
        <v>#N/A</v>
      </c>
      <c r="E83" s="29" t="e">
        <v>#N/A</v>
      </c>
      <c r="F83" s="19">
        <v>450000</v>
      </c>
      <c r="G83" s="19">
        <v>22821659.482758611</v>
      </c>
      <c r="H83" s="19">
        <v>775609.51724137925</v>
      </c>
      <c r="I83" s="29">
        <v>12637506.299999999</v>
      </c>
      <c r="J83" s="19">
        <v>500000</v>
      </c>
      <c r="K83" s="19">
        <v>23227794.446744174</v>
      </c>
      <c r="L83" s="19">
        <v>775609.51724137925</v>
      </c>
      <c r="M83" s="29">
        <v>12637506.299999999</v>
      </c>
      <c r="N83" s="26">
        <v>507372.54501801729</v>
      </c>
      <c r="O83" s="26">
        <v>23238422.760069519</v>
      </c>
      <c r="P83" s="19">
        <v>775609.51724137925</v>
      </c>
      <c r="Q83" s="29">
        <v>12637506.299999999</v>
      </c>
      <c r="R83" s="26">
        <v>507372.54501801729</v>
      </c>
      <c r="S83" s="26">
        <v>23238422.760069519</v>
      </c>
      <c r="T83" s="19">
        <v>775609.51724137925</v>
      </c>
      <c r="U83" s="29">
        <v>12637506.299999999</v>
      </c>
      <c r="V83" s="26">
        <v>507372.54501801729</v>
      </c>
      <c r="W83" s="26">
        <v>23238422.760069519</v>
      </c>
      <c r="X83" s="19">
        <v>775609.51724137925</v>
      </c>
      <c r="Y83" s="29">
        <v>12637506.299999999</v>
      </c>
      <c r="Z83" s="26">
        <v>507372.54501801729</v>
      </c>
      <c r="AA83" s="26">
        <v>23238422.760069519</v>
      </c>
      <c r="AB83" s="19">
        <v>775609.51724137925</v>
      </c>
      <c r="AC83" s="29">
        <v>12637506.299999999</v>
      </c>
      <c r="AD83" s="26">
        <v>507372.54501801729</v>
      </c>
      <c r="AE83" s="26">
        <v>23238422.760069519</v>
      </c>
      <c r="AF83" s="19">
        <v>775609.51724137925</v>
      </c>
      <c r="AG83" s="29">
        <v>12637506.299999999</v>
      </c>
      <c r="AH83" s="26">
        <v>507372.54501801729</v>
      </c>
      <c r="AI83" s="26">
        <v>23238422.760069519</v>
      </c>
      <c r="AJ83" s="19">
        <v>775609.51724137925</v>
      </c>
      <c r="AK83" s="29">
        <v>12637506.299999999</v>
      </c>
      <c r="AL83" s="28">
        <v>14600000</v>
      </c>
      <c r="AM83">
        <v>31800000</v>
      </c>
      <c r="AN83">
        <v>52800000</v>
      </c>
    </row>
    <row r="84" spans="1:40" x14ac:dyDescent="0.2">
      <c r="A84" s="18">
        <v>44260</v>
      </c>
      <c r="B84" s="19">
        <v>0</v>
      </c>
      <c r="C84" s="19">
        <v>0</v>
      </c>
      <c r="D84" s="26" t="e">
        <v>#N/A</v>
      </c>
      <c r="E84" s="29" t="e">
        <v>#N/A</v>
      </c>
      <c r="F84" s="19">
        <v>450000</v>
      </c>
      <c r="G84" s="19">
        <v>23258287.689655162</v>
      </c>
      <c r="H84" s="19">
        <v>788981.31034482759</v>
      </c>
      <c r="I84" s="29">
        <v>13127887.75</v>
      </c>
      <c r="J84" s="19">
        <v>500000</v>
      </c>
      <c r="K84" s="19">
        <v>23714422.653640725</v>
      </c>
      <c r="L84" s="19">
        <v>788981.31034482759</v>
      </c>
      <c r="M84" s="29">
        <v>13127887.75</v>
      </c>
      <c r="N84" s="26">
        <v>511489.32172867656</v>
      </c>
      <c r="O84" s="26">
        <v>23736540.288694747</v>
      </c>
      <c r="P84" s="19">
        <v>788981.31034482759</v>
      </c>
      <c r="Q84" s="29">
        <v>13127887.75</v>
      </c>
      <c r="R84" s="26">
        <v>511489.32172867656</v>
      </c>
      <c r="S84" s="26">
        <v>23736540.288694747</v>
      </c>
      <c r="T84" s="19">
        <v>788981.31034482759</v>
      </c>
      <c r="U84" s="29">
        <v>13127887.75</v>
      </c>
      <c r="V84" s="26">
        <v>511489.32172867656</v>
      </c>
      <c r="W84" s="26">
        <v>23736540.288694747</v>
      </c>
      <c r="X84" s="19">
        <v>788981.31034482759</v>
      </c>
      <c r="Y84" s="29">
        <v>13127887.75</v>
      </c>
      <c r="Z84" s="26">
        <v>511489.32172867656</v>
      </c>
      <c r="AA84" s="26">
        <v>23736540.288694747</v>
      </c>
      <c r="AB84" s="19">
        <v>788981.31034482759</v>
      </c>
      <c r="AC84" s="29">
        <v>13127887.75</v>
      </c>
      <c r="AD84" s="26">
        <v>511489.32172867656</v>
      </c>
      <c r="AE84" s="26">
        <v>23736540.288694747</v>
      </c>
      <c r="AF84" s="19">
        <v>788981.31034482759</v>
      </c>
      <c r="AG84" s="29">
        <v>13127887.75</v>
      </c>
      <c r="AH84" s="26">
        <v>511489.32172867656</v>
      </c>
      <c r="AI84" s="26">
        <v>23736540.288694747</v>
      </c>
      <c r="AJ84" s="19">
        <v>788981.31034482759</v>
      </c>
      <c r="AK84" s="29">
        <v>13127887.75</v>
      </c>
      <c r="AL84" s="28">
        <v>14600000</v>
      </c>
      <c r="AM84">
        <v>31800000</v>
      </c>
      <c r="AN84">
        <v>52800000</v>
      </c>
    </row>
    <row r="85" spans="1:40" x14ac:dyDescent="0.2">
      <c r="A85" s="18">
        <v>44261</v>
      </c>
      <c r="B85" s="19">
        <v>0</v>
      </c>
      <c r="C85" s="19">
        <v>0</v>
      </c>
      <c r="D85" s="26" t="e">
        <v>#N/A</v>
      </c>
      <c r="E85" s="29" t="e">
        <v>#N/A</v>
      </c>
      <c r="F85" s="19">
        <v>450000</v>
      </c>
      <c r="G85" s="19">
        <v>23694915.896551713</v>
      </c>
      <c r="H85" s="19">
        <v>802353.10344827583</v>
      </c>
      <c r="I85" s="29">
        <v>13582855.85</v>
      </c>
      <c r="J85" s="19">
        <v>500000</v>
      </c>
      <c r="K85" s="19">
        <v>24201050.860537276</v>
      </c>
      <c r="L85" s="19">
        <v>802353.10344827583</v>
      </c>
      <c r="M85" s="29">
        <v>13582855.85</v>
      </c>
      <c r="N85" s="26">
        <v>515606.09843936563</v>
      </c>
      <c r="O85" s="26">
        <v>24238774.594030663</v>
      </c>
      <c r="P85" s="19">
        <v>802353.10344827583</v>
      </c>
      <c r="Q85" s="29">
        <v>13582855.85</v>
      </c>
      <c r="R85" s="26">
        <v>515606.09843936563</v>
      </c>
      <c r="S85" s="26">
        <v>24238774.594030663</v>
      </c>
      <c r="T85" s="19">
        <v>802353.10344827583</v>
      </c>
      <c r="U85" s="29">
        <v>13582855.85</v>
      </c>
      <c r="V85" s="26">
        <v>515606.09843936563</v>
      </c>
      <c r="W85" s="26">
        <v>24238774.594030663</v>
      </c>
      <c r="X85" s="19">
        <v>802353.10344827583</v>
      </c>
      <c r="Y85" s="29">
        <v>13582855.85</v>
      </c>
      <c r="Z85" s="26">
        <v>515606.09843936563</v>
      </c>
      <c r="AA85" s="26">
        <v>24238774.594030663</v>
      </c>
      <c r="AB85" s="19">
        <v>802353.10344827583</v>
      </c>
      <c r="AC85" s="29">
        <v>13582855.85</v>
      </c>
      <c r="AD85" s="26">
        <v>515606.09843936563</v>
      </c>
      <c r="AE85" s="26">
        <v>24238774.594030663</v>
      </c>
      <c r="AF85" s="19">
        <v>802353.10344827583</v>
      </c>
      <c r="AG85" s="29">
        <v>13582855.85</v>
      </c>
      <c r="AH85" s="26">
        <v>515606.09843936563</v>
      </c>
      <c r="AI85" s="26">
        <v>24238774.594030663</v>
      </c>
      <c r="AJ85" s="19">
        <v>802353.10344827583</v>
      </c>
      <c r="AK85" s="29">
        <v>13582855.85</v>
      </c>
      <c r="AL85" s="28">
        <v>14600000</v>
      </c>
      <c r="AM85">
        <v>31800000</v>
      </c>
      <c r="AN85">
        <v>52800000</v>
      </c>
    </row>
    <row r="86" spans="1:40" x14ac:dyDescent="0.2">
      <c r="A86" s="18">
        <v>44262</v>
      </c>
      <c r="B86" s="19">
        <v>0</v>
      </c>
      <c r="C86" s="19">
        <v>0</v>
      </c>
      <c r="D86" s="26" t="e">
        <v>#N/A</v>
      </c>
      <c r="E86" s="29" t="e">
        <v>#N/A</v>
      </c>
      <c r="F86" s="19">
        <v>450000</v>
      </c>
      <c r="G86" s="19">
        <v>24131544.103448264</v>
      </c>
      <c r="H86" s="19">
        <v>815724.89655172406</v>
      </c>
      <c r="I86" s="29">
        <v>13797117.4</v>
      </c>
      <c r="J86" s="19">
        <v>500000</v>
      </c>
      <c r="K86" s="19">
        <v>24687679.067433827</v>
      </c>
      <c r="L86" s="19">
        <v>815724.89655172406</v>
      </c>
      <c r="M86" s="29">
        <v>13797117.4</v>
      </c>
      <c r="N86" s="26">
        <v>519722.87515005469</v>
      </c>
      <c r="O86" s="26">
        <v>24745125.676077269</v>
      </c>
      <c r="P86" s="19">
        <v>815724.89655172406</v>
      </c>
      <c r="Q86" s="29">
        <v>13797117.4</v>
      </c>
      <c r="R86" s="26">
        <v>519722.87515005469</v>
      </c>
      <c r="S86" s="26">
        <v>24745125.676077269</v>
      </c>
      <c r="T86" s="19">
        <v>815724.89655172406</v>
      </c>
      <c r="U86" s="29">
        <v>13797117.4</v>
      </c>
      <c r="V86" s="26">
        <v>519722.87515005469</v>
      </c>
      <c r="W86" s="26">
        <v>24745125.676077269</v>
      </c>
      <c r="X86" s="19">
        <v>815724.89655172406</v>
      </c>
      <c r="Y86" s="29">
        <v>13797117.4</v>
      </c>
      <c r="Z86" s="26">
        <v>519722.87515005469</v>
      </c>
      <c r="AA86" s="26">
        <v>24745125.676077269</v>
      </c>
      <c r="AB86" s="19">
        <v>815724.89655172406</v>
      </c>
      <c r="AC86" s="29">
        <v>13797117.4</v>
      </c>
      <c r="AD86" s="26">
        <v>519722.87515005469</v>
      </c>
      <c r="AE86" s="26">
        <v>24745125.676077269</v>
      </c>
      <c r="AF86" s="19">
        <v>815724.89655172406</v>
      </c>
      <c r="AG86" s="29">
        <v>13797117.4</v>
      </c>
      <c r="AH86" s="26">
        <v>519722.87515005469</v>
      </c>
      <c r="AI86" s="26">
        <v>24745125.676077269</v>
      </c>
      <c r="AJ86" s="19">
        <v>815724.89655172406</v>
      </c>
      <c r="AK86" s="29">
        <v>13797117.4</v>
      </c>
      <c r="AL86" s="28">
        <v>14600000</v>
      </c>
      <c r="AM86">
        <v>31800000</v>
      </c>
      <c r="AN86">
        <v>52800000</v>
      </c>
    </row>
    <row r="87" spans="1:40" x14ac:dyDescent="0.2">
      <c r="A87" s="18">
        <v>44263</v>
      </c>
      <c r="B87" s="19">
        <v>0</v>
      </c>
      <c r="C87" s="19">
        <v>0</v>
      </c>
      <c r="D87" s="26" t="e">
        <v>#N/A</v>
      </c>
      <c r="E87" s="29" t="e">
        <v>#N/A</v>
      </c>
      <c r="F87" s="19">
        <v>450000</v>
      </c>
      <c r="G87" s="19">
        <v>24568172.310344815</v>
      </c>
      <c r="H87" s="19">
        <v>829096.68965517241</v>
      </c>
      <c r="I87" s="29">
        <v>14045827.050000001</v>
      </c>
      <c r="J87" s="19">
        <v>500000</v>
      </c>
      <c r="K87" s="19">
        <v>25174307.274330378</v>
      </c>
      <c r="L87" s="19">
        <v>829096.68965517241</v>
      </c>
      <c r="M87" s="29">
        <v>14045827.050000001</v>
      </c>
      <c r="N87" s="26">
        <v>523839.65186074376</v>
      </c>
      <c r="O87" s="26">
        <v>25255593.534834564</v>
      </c>
      <c r="P87" s="19">
        <v>829096.68965517241</v>
      </c>
      <c r="Q87" s="29">
        <v>14045827.050000001</v>
      </c>
      <c r="R87" s="26">
        <v>523839.65186074376</v>
      </c>
      <c r="S87" s="26">
        <v>25255593.534834564</v>
      </c>
      <c r="T87" s="19">
        <v>829096.68965517241</v>
      </c>
      <c r="U87" s="29">
        <v>14045827.050000001</v>
      </c>
      <c r="V87" s="26">
        <v>523839.65186074376</v>
      </c>
      <c r="W87" s="26">
        <v>25255593.534834564</v>
      </c>
      <c r="X87" s="19">
        <v>829096.68965517241</v>
      </c>
      <c r="Y87" s="29">
        <v>14045827.050000001</v>
      </c>
      <c r="Z87" s="26">
        <v>523839.65186074376</v>
      </c>
      <c r="AA87" s="26">
        <v>25255593.534834564</v>
      </c>
      <c r="AB87" s="19">
        <v>829096.68965517241</v>
      </c>
      <c r="AC87" s="29">
        <v>14045827.050000001</v>
      </c>
      <c r="AD87" s="26">
        <v>523839.65186074376</v>
      </c>
      <c r="AE87" s="26">
        <v>25255593.534834564</v>
      </c>
      <c r="AF87" s="19">
        <v>829096.68965517241</v>
      </c>
      <c r="AG87" s="29">
        <v>14045827.050000001</v>
      </c>
      <c r="AH87" s="26">
        <v>523839.65186074376</v>
      </c>
      <c r="AI87" s="26">
        <v>25255593.534834564</v>
      </c>
      <c r="AJ87" s="19">
        <v>829096.68965517241</v>
      </c>
      <c r="AK87" s="29">
        <v>14045827.050000001</v>
      </c>
      <c r="AL87" s="28">
        <v>14600000</v>
      </c>
      <c r="AM87">
        <v>31800000</v>
      </c>
      <c r="AN87">
        <v>52800000</v>
      </c>
    </row>
    <row r="88" spans="1:40" x14ac:dyDescent="0.2">
      <c r="A88" s="18">
        <v>44264</v>
      </c>
      <c r="B88" s="19">
        <v>0</v>
      </c>
      <c r="C88" s="19">
        <v>0</v>
      </c>
      <c r="D88" s="26" t="e">
        <v>#N/A</v>
      </c>
      <c r="E88" s="29" t="e">
        <v>#N/A</v>
      </c>
      <c r="F88" s="19">
        <v>450000</v>
      </c>
      <c r="G88" s="19">
        <v>25004800.517241366</v>
      </c>
      <c r="H88" s="19">
        <v>842468.48275862075</v>
      </c>
      <c r="I88" s="29">
        <v>14374803.65</v>
      </c>
      <c r="J88" s="19">
        <v>500000</v>
      </c>
      <c r="K88" s="19">
        <v>25660935.481226929</v>
      </c>
      <c r="L88" s="19">
        <v>842468.48275862075</v>
      </c>
      <c r="M88" s="29">
        <v>14374803.65</v>
      </c>
      <c r="N88" s="26">
        <v>527956.42857143283</v>
      </c>
      <c r="O88" s="26">
        <v>25770178.170302548</v>
      </c>
      <c r="P88" s="19">
        <v>842468.48275862075</v>
      </c>
      <c r="Q88" s="29">
        <v>14374803.65</v>
      </c>
      <c r="R88" s="26">
        <v>527956.42857143283</v>
      </c>
      <c r="S88" s="26">
        <v>25770178.170302548</v>
      </c>
      <c r="T88" s="19">
        <v>842468.48275862075</v>
      </c>
      <c r="U88" s="29">
        <v>14374803.65</v>
      </c>
      <c r="V88" s="26">
        <v>527956.42857143283</v>
      </c>
      <c r="W88" s="26">
        <v>25770178.170302548</v>
      </c>
      <c r="X88" s="19">
        <v>842468.48275862075</v>
      </c>
      <c r="Y88" s="29">
        <v>14374803.65</v>
      </c>
      <c r="Z88" s="26">
        <v>527956.42857143283</v>
      </c>
      <c r="AA88" s="26">
        <v>25770178.170302548</v>
      </c>
      <c r="AB88" s="19">
        <v>842468.48275862075</v>
      </c>
      <c r="AC88" s="29">
        <v>14374803.65</v>
      </c>
      <c r="AD88" s="26">
        <v>527956.42857143283</v>
      </c>
      <c r="AE88" s="26">
        <v>25770178.170302548</v>
      </c>
      <c r="AF88" s="19">
        <v>842468.48275862075</v>
      </c>
      <c r="AG88" s="29">
        <v>14374803.65</v>
      </c>
      <c r="AH88" s="26">
        <v>527956.42857143283</v>
      </c>
      <c r="AI88" s="26">
        <v>25770178.170302548</v>
      </c>
      <c r="AJ88" s="19">
        <v>842468.48275862075</v>
      </c>
      <c r="AK88" s="29">
        <v>14374803.65</v>
      </c>
      <c r="AL88" s="28">
        <v>14600000</v>
      </c>
      <c r="AM88">
        <v>31800000</v>
      </c>
      <c r="AN88">
        <v>52800000</v>
      </c>
    </row>
    <row r="89" spans="1:40" x14ac:dyDescent="0.2">
      <c r="A89" s="18">
        <v>44265</v>
      </c>
      <c r="B89" s="19">
        <v>0</v>
      </c>
      <c r="C89" s="19">
        <v>0</v>
      </c>
      <c r="D89" s="26" t="e">
        <v>#N/A</v>
      </c>
      <c r="E89" s="29" t="e">
        <v>#N/A</v>
      </c>
      <c r="F89" s="19">
        <v>450000</v>
      </c>
      <c r="G89" s="19">
        <v>25441428.724137917</v>
      </c>
      <c r="H89" s="19">
        <v>855840.27586206899</v>
      </c>
      <c r="I89" s="29">
        <v>14809460</v>
      </c>
      <c r="J89" s="19">
        <v>500000</v>
      </c>
      <c r="K89" s="19">
        <v>26147563.688123479</v>
      </c>
      <c r="L89" s="19">
        <v>855840.27586206899</v>
      </c>
      <c r="M89" s="29">
        <v>14809460</v>
      </c>
      <c r="N89" s="26">
        <v>532073.2052821219</v>
      </c>
      <c r="O89" s="26">
        <v>26288879.58248122</v>
      </c>
      <c r="P89" s="19">
        <v>855840.27586206899</v>
      </c>
      <c r="Q89" s="29">
        <v>14809460</v>
      </c>
      <c r="R89" s="26">
        <v>532073.2052821219</v>
      </c>
      <c r="S89" s="26">
        <v>26288879.58248122</v>
      </c>
      <c r="T89" s="19">
        <v>855840.27586206899</v>
      </c>
      <c r="U89" s="29">
        <v>14809460</v>
      </c>
      <c r="V89" s="26">
        <v>532073.2052821219</v>
      </c>
      <c r="W89" s="26">
        <v>26288879.58248122</v>
      </c>
      <c r="X89" s="19">
        <v>855840.27586206899</v>
      </c>
      <c r="Y89" s="29">
        <v>14809460</v>
      </c>
      <c r="Z89" s="26">
        <v>532073.2052821219</v>
      </c>
      <c r="AA89" s="26">
        <v>26288879.58248122</v>
      </c>
      <c r="AB89" s="19">
        <v>855840.27586206899</v>
      </c>
      <c r="AC89" s="29">
        <v>14809460</v>
      </c>
      <c r="AD89" s="26">
        <v>532073.2052821219</v>
      </c>
      <c r="AE89" s="26">
        <v>26288879.58248122</v>
      </c>
      <c r="AF89" s="19">
        <v>855840.27586206899</v>
      </c>
      <c r="AG89" s="29">
        <v>14809460</v>
      </c>
      <c r="AH89" s="26">
        <v>532073.2052821219</v>
      </c>
      <c r="AI89" s="26">
        <v>26288879.58248122</v>
      </c>
      <c r="AJ89" s="19">
        <v>855840.27586206899</v>
      </c>
      <c r="AK89" s="29">
        <v>14809460</v>
      </c>
      <c r="AL89" s="28">
        <v>14600000</v>
      </c>
      <c r="AM89">
        <v>31800000</v>
      </c>
      <c r="AN89">
        <v>52800000</v>
      </c>
    </row>
    <row r="90" spans="1:40" x14ac:dyDescent="0.2">
      <c r="A90" s="18">
        <v>44266</v>
      </c>
      <c r="B90" s="19">
        <v>0</v>
      </c>
      <c r="C90" s="19">
        <v>0</v>
      </c>
      <c r="D90" s="26" t="e">
        <v>#N/A</v>
      </c>
      <c r="E90" s="29" t="e">
        <v>#N/A</v>
      </c>
      <c r="F90" s="19">
        <v>450000</v>
      </c>
      <c r="G90" s="19">
        <v>25878056.931034468</v>
      </c>
      <c r="H90" s="19">
        <v>869212.06896551722</v>
      </c>
      <c r="I90" s="29">
        <v>15217461.950000001</v>
      </c>
      <c r="J90" s="19">
        <v>500000</v>
      </c>
      <c r="K90" s="19">
        <v>26634191.89502003</v>
      </c>
      <c r="L90" s="19">
        <v>869212.06896551722</v>
      </c>
      <c r="M90" s="29">
        <v>15217461.950000001</v>
      </c>
      <c r="N90" s="26">
        <v>536189.98199278116</v>
      </c>
      <c r="O90" s="26">
        <v>26811697.771370552</v>
      </c>
      <c r="P90" s="19">
        <v>869212.06896551722</v>
      </c>
      <c r="Q90" s="29">
        <v>15217461.950000001</v>
      </c>
      <c r="R90" s="26">
        <v>536189.98199278116</v>
      </c>
      <c r="S90" s="26">
        <v>26811697.771370552</v>
      </c>
      <c r="T90" s="19">
        <v>869212.06896551722</v>
      </c>
      <c r="U90" s="29">
        <v>15217461.950000001</v>
      </c>
      <c r="V90" s="26">
        <v>536189.98199278116</v>
      </c>
      <c r="W90" s="26">
        <v>26811697.771370552</v>
      </c>
      <c r="X90" s="19">
        <v>869212.06896551722</v>
      </c>
      <c r="Y90" s="29">
        <v>15217461.950000001</v>
      </c>
      <c r="Z90" s="26">
        <v>536189.98199278116</v>
      </c>
      <c r="AA90" s="26">
        <v>26811697.771370552</v>
      </c>
      <c r="AB90" s="19">
        <v>869212.06896551722</v>
      </c>
      <c r="AC90" s="29">
        <v>15217461.950000001</v>
      </c>
      <c r="AD90" s="26">
        <v>536189.98199278116</v>
      </c>
      <c r="AE90" s="26">
        <v>26811697.771370552</v>
      </c>
      <c r="AF90" s="19">
        <v>869212.06896551722</v>
      </c>
      <c r="AG90" s="29">
        <v>15217461.950000001</v>
      </c>
      <c r="AH90" s="26">
        <v>536189.98199278116</v>
      </c>
      <c r="AI90" s="26">
        <v>26811697.771370552</v>
      </c>
      <c r="AJ90" s="19">
        <v>869212.06896551722</v>
      </c>
      <c r="AK90" s="29">
        <v>15217461.950000001</v>
      </c>
      <c r="AL90" s="28">
        <v>14600000</v>
      </c>
      <c r="AM90">
        <v>31800000</v>
      </c>
      <c r="AN90">
        <v>52800000</v>
      </c>
    </row>
    <row r="91" spans="1:40" x14ac:dyDescent="0.2">
      <c r="A91" s="18">
        <v>44267</v>
      </c>
      <c r="B91" s="19">
        <v>0</v>
      </c>
      <c r="C91" s="19">
        <v>0</v>
      </c>
      <c r="D91" s="26" t="e">
        <v>#N/A</v>
      </c>
      <c r="E91" s="29" t="e">
        <v>#N/A</v>
      </c>
      <c r="F91" s="19">
        <v>450000</v>
      </c>
      <c r="G91" s="19">
        <v>26314685.137931019</v>
      </c>
      <c r="H91" s="19">
        <v>882583.86206896557</v>
      </c>
      <c r="I91" s="29">
        <v>15552942.050000001</v>
      </c>
      <c r="J91" s="19">
        <v>500000</v>
      </c>
      <c r="K91" s="19">
        <v>27120820.101916581</v>
      </c>
      <c r="L91" s="19">
        <v>882583.86206896557</v>
      </c>
      <c r="M91" s="29">
        <v>15552942.050000001</v>
      </c>
      <c r="N91" s="26">
        <v>540306.75870347023</v>
      </c>
      <c r="O91" s="26">
        <v>27338632.736970574</v>
      </c>
      <c r="P91" s="19">
        <v>882583.86206896557</v>
      </c>
      <c r="Q91" s="29">
        <v>15552942.050000001</v>
      </c>
      <c r="R91" s="26">
        <v>540306.75870347023</v>
      </c>
      <c r="S91" s="26">
        <v>27338632.736970574</v>
      </c>
      <c r="T91" s="19">
        <v>882583.86206896557</v>
      </c>
      <c r="U91" s="29">
        <v>15552942.050000001</v>
      </c>
      <c r="V91" s="26">
        <v>540306.75870347023</v>
      </c>
      <c r="W91" s="26">
        <v>27338632.736970574</v>
      </c>
      <c r="X91" s="19">
        <v>882583.86206896557</v>
      </c>
      <c r="Y91" s="29">
        <v>15552942.050000001</v>
      </c>
      <c r="Z91" s="26">
        <v>540306.75870347023</v>
      </c>
      <c r="AA91" s="26">
        <v>27338632.736970574</v>
      </c>
      <c r="AB91" s="19">
        <v>882583.86206896557</v>
      </c>
      <c r="AC91" s="29">
        <v>15552942.050000001</v>
      </c>
      <c r="AD91" s="26">
        <v>540306.75870347023</v>
      </c>
      <c r="AE91" s="26">
        <v>27338632.736970574</v>
      </c>
      <c r="AF91" s="19">
        <v>882583.86206896557</v>
      </c>
      <c r="AG91" s="29">
        <v>15552942.050000001</v>
      </c>
      <c r="AH91" s="26">
        <v>540306.75870347023</v>
      </c>
      <c r="AI91" s="26">
        <v>27338632.736970574</v>
      </c>
      <c r="AJ91" s="19">
        <v>882583.86206896557</v>
      </c>
      <c r="AK91" s="29">
        <v>15552942.050000001</v>
      </c>
      <c r="AL91" s="28">
        <v>14600000</v>
      </c>
      <c r="AM91">
        <v>31800000</v>
      </c>
      <c r="AN91">
        <v>52800000</v>
      </c>
    </row>
    <row r="92" spans="1:40" x14ac:dyDescent="0.2">
      <c r="A92" s="18">
        <v>44268</v>
      </c>
      <c r="B92" s="19">
        <v>0</v>
      </c>
      <c r="C92" s="19">
        <v>0</v>
      </c>
      <c r="D92" s="26" t="e">
        <v>#N/A</v>
      </c>
      <c r="E92" s="29" t="e">
        <v>#N/A</v>
      </c>
      <c r="F92" s="19">
        <v>450000</v>
      </c>
      <c r="G92" s="19">
        <v>26751313.34482757</v>
      </c>
      <c r="H92" s="19">
        <v>895955.6551724138</v>
      </c>
      <c r="I92" s="29">
        <v>15854666.300000001</v>
      </c>
      <c r="J92" s="19">
        <v>500000</v>
      </c>
      <c r="K92" s="19">
        <v>27607448.308813132</v>
      </c>
      <c r="L92" s="19">
        <v>895955.6551724138</v>
      </c>
      <c r="M92" s="29">
        <v>15854666.300000001</v>
      </c>
      <c r="N92" s="26">
        <v>544423.5354141593</v>
      </c>
      <c r="O92" s="26">
        <v>27869684.479281284</v>
      </c>
      <c r="P92" s="19">
        <v>895955.6551724138</v>
      </c>
      <c r="Q92" s="29">
        <v>15854666.300000001</v>
      </c>
      <c r="R92" s="26">
        <v>544423.5354141593</v>
      </c>
      <c r="S92" s="26">
        <v>27869684.479281284</v>
      </c>
      <c r="T92" s="19">
        <v>895955.6551724138</v>
      </c>
      <c r="U92" s="29">
        <v>15854666.300000001</v>
      </c>
      <c r="V92" s="26">
        <v>544423.5354141593</v>
      </c>
      <c r="W92" s="26">
        <v>27869684.479281284</v>
      </c>
      <c r="X92" s="19">
        <v>895955.6551724138</v>
      </c>
      <c r="Y92" s="29">
        <v>15854666.300000001</v>
      </c>
      <c r="Z92" s="26">
        <v>544423.5354141593</v>
      </c>
      <c r="AA92" s="26">
        <v>27869684.479281284</v>
      </c>
      <c r="AB92" s="19">
        <v>895955.6551724138</v>
      </c>
      <c r="AC92" s="29">
        <v>15854666.300000001</v>
      </c>
      <c r="AD92" s="26">
        <v>544423.5354141593</v>
      </c>
      <c r="AE92" s="26">
        <v>27869684.479281284</v>
      </c>
      <c r="AF92" s="19">
        <v>895955.6551724138</v>
      </c>
      <c r="AG92" s="29">
        <v>15854666.300000001</v>
      </c>
      <c r="AH92" s="26">
        <v>544423.5354141593</v>
      </c>
      <c r="AI92" s="26">
        <v>27869684.479281284</v>
      </c>
      <c r="AJ92" s="19">
        <v>895955.6551724138</v>
      </c>
      <c r="AK92" s="29">
        <v>15854666.300000001</v>
      </c>
      <c r="AL92" s="28">
        <v>14600000</v>
      </c>
      <c r="AM92">
        <v>31800000</v>
      </c>
      <c r="AN92">
        <v>52800000</v>
      </c>
    </row>
    <row r="93" spans="1:40" x14ac:dyDescent="0.2">
      <c r="A93" s="18">
        <v>44269</v>
      </c>
      <c r="B93" s="19">
        <v>0</v>
      </c>
      <c r="C93" s="19">
        <v>0</v>
      </c>
      <c r="D93" s="26" t="e">
        <v>#N/A</v>
      </c>
      <c r="E93" s="29" t="e">
        <v>#N/A</v>
      </c>
      <c r="F93" s="19">
        <v>450000</v>
      </c>
      <c r="G93" s="19">
        <v>27187941.551724121</v>
      </c>
      <c r="H93" s="19">
        <v>909327.44827586203</v>
      </c>
      <c r="I93" s="29">
        <v>16248300.275862068</v>
      </c>
      <c r="J93" s="19">
        <v>500000</v>
      </c>
      <c r="K93" s="19">
        <v>28094076.515709683</v>
      </c>
      <c r="L93" s="19">
        <v>909327.44827586203</v>
      </c>
      <c r="M93" s="29">
        <v>16259179.476942489</v>
      </c>
      <c r="N93" s="26">
        <v>548540.31212484837</v>
      </c>
      <c r="O93" s="26">
        <v>28404852.998302683</v>
      </c>
      <c r="P93" s="19">
        <v>909327.44827586203</v>
      </c>
      <c r="Q93" s="29">
        <v>16259179.476942489</v>
      </c>
      <c r="R93" s="26">
        <v>548540.31212484837</v>
      </c>
      <c r="S93" s="26">
        <v>28404852.998302683</v>
      </c>
      <c r="T93" s="19">
        <v>909327.44827586203</v>
      </c>
      <c r="U93" s="29">
        <v>16259179.476942489</v>
      </c>
      <c r="V93" s="26">
        <v>548540.31212484837</v>
      </c>
      <c r="W93" s="26">
        <v>28404852.998302683</v>
      </c>
      <c r="X93" s="19">
        <v>909327.44827586203</v>
      </c>
      <c r="Y93" s="29">
        <v>16259179.476942489</v>
      </c>
      <c r="Z93" s="26">
        <v>548540.31212484837</v>
      </c>
      <c r="AA93" s="26">
        <v>28404852.998302683</v>
      </c>
      <c r="AB93" s="19">
        <v>909327.44827586203</v>
      </c>
      <c r="AC93" s="29">
        <v>16259179.476942489</v>
      </c>
      <c r="AD93" s="26">
        <v>548540.31212484837</v>
      </c>
      <c r="AE93" s="26">
        <v>28404852.998302683</v>
      </c>
      <c r="AF93" s="19">
        <v>909327.44827586203</v>
      </c>
      <c r="AG93" s="29">
        <v>16259179.476942489</v>
      </c>
      <c r="AH93" s="26">
        <v>548540.31212484837</v>
      </c>
      <c r="AI93" s="26">
        <v>28404852.998302683</v>
      </c>
      <c r="AJ93" s="19">
        <v>909327.44827586203</v>
      </c>
      <c r="AK93" s="29">
        <v>16259179.476942489</v>
      </c>
      <c r="AL93" s="28">
        <v>14600000</v>
      </c>
      <c r="AM93">
        <v>31800000</v>
      </c>
      <c r="AN93">
        <v>52800000</v>
      </c>
    </row>
    <row r="94" spans="1:40" x14ac:dyDescent="0.2">
      <c r="A94" s="18">
        <v>44270</v>
      </c>
      <c r="B94" s="19">
        <v>0</v>
      </c>
      <c r="C94" s="19">
        <v>0</v>
      </c>
      <c r="D94" s="26" t="e">
        <v>#N/A</v>
      </c>
      <c r="E94" s="29" t="e">
        <v>#N/A</v>
      </c>
      <c r="F94" s="19">
        <v>450000</v>
      </c>
      <c r="G94" s="19">
        <v>27624569.758620672</v>
      </c>
      <c r="H94" s="19">
        <v>922699.24137931038</v>
      </c>
      <c r="I94" s="29">
        <v>16641934.251724137</v>
      </c>
      <c r="J94" s="19">
        <v>500000</v>
      </c>
      <c r="K94" s="19">
        <v>28580704.722606234</v>
      </c>
      <c r="L94" s="19">
        <v>922699.24137931038</v>
      </c>
      <c r="M94" s="29">
        <v>16667397.752924599</v>
      </c>
      <c r="N94" s="26">
        <v>550000</v>
      </c>
      <c r="O94" s="26">
        <v>28941481.205199234</v>
      </c>
      <c r="P94" s="19">
        <v>922699.24137931038</v>
      </c>
      <c r="Q94" s="29">
        <v>16667397.752924599</v>
      </c>
      <c r="R94" s="26">
        <v>552657.08883553743</v>
      </c>
      <c r="S94" s="26">
        <v>28944138.294034772</v>
      </c>
      <c r="T94" s="19">
        <v>922699.24137931038</v>
      </c>
      <c r="U94" s="29">
        <v>16667397.752924599</v>
      </c>
      <c r="V94" s="26">
        <v>552657.08883553743</v>
      </c>
      <c r="W94" s="26">
        <v>28944138.294034772</v>
      </c>
      <c r="X94" s="19">
        <v>922699.24137931038</v>
      </c>
      <c r="Y94" s="29">
        <v>16667397.752924599</v>
      </c>
      <c r="Z94" s="26">
        <v>552657.08883553743</v>
      </c>
      <c r="AA94" s="26">
        <v>28944138.294034772</v>
      </c>
      <c r="AB94" s="19">
        <v>922699.24137931038</v>
      </c>
      <c r="AC94" s="29">
        <v>16667397.752924599</v>
      </c>
      <c r="AD94" s="26">
        <v>552657.08883553743</v>
      </c>
      <c r="AE94" s="26">
        <v>28944138.294034772</v>
      </c>
      <c r="AF94" s="19">
        <v>922699.24137931038</v>
      </c>
      <c r="AG94" s="29">
        <v>16667397.752924599</v>
      </c>
      <c r="AH94" s="26">
        <v>552657.08883553743</v>
      </c>
      <c r="AI94" s="26">
        <v>28944138.294034772</v>
      </c>
      <c r="AJ94" s="19">
        <v>922699.24137931038</v>
      </c>
      <c r="AK94" s="29">
        <v>16667397.752924599</v>
      </c>
      <c r="AL94" s="28">
        <v>14600000</v>
      </c>
      <c r="AM94">
        <v>31800000</v>
      </c>
      <c r="AN94">
        <v>52800000</v>
      </c>
    </row>
    <row r="95" spans="1:40" x14ac:dyDescent="0.2">
      <c r="A95" s="18">
        <v>44271</v>
      </c>
      <c r="B95" s="19">
        <v>0</v>
      </c>
      <c r="C95" s="19">
        <v>0</v>
      </c>
      <c r="D95" s="26" t="e">
        <v>#N/A</v>
      </c>
      <c r="E95" s="29" t="e">
        <v>#N/A</v>
      </c>
      <c r="F95" s="19">
        <v>450000</v>
      </c>
      <c r="G95" s="19">
        <v>28061197.965517223</v>
      </c>
      <c r="H95" s="19">
        <v>936071.03448275861</v>
      </c>
      <c r="I95" s="29">
        <v>17035568.227586206</v>
      </c>
      <c r="J95" s="19">
        <v>500000</v>
      </c>
      <c r="K95" s="19">
        <v>29067332.929502785</v>
      </c>
      <c r="L95" s="19">
        <v>936071.03448275861</v>
      </c>
      <c r="M95" s="29">
        <v>17079321.127946328</v>
      </c>
      <c r="N95" s="26">
        <v>550000</v>
      </c>
      <c r="O95" s="26">
        <v>29478109.412095785</v>
      </c>
      <c r="P95" s="19">
        <v>936071.03448275861</v>
      </c>
      <c r="Q95" s="29">
        <v>17079321.127946328</v>
      </c>
      <c r="R95" s="26">
        <v>556773.8655462265</v>
      </c>
      <c r="S95" s="26">
        <v>29487540.366477549</v>
      </c>
      <c r="T95" s="19">
        <v>936071.03448275861</v>
      </c>
      <c r="U95" s="29">
        <v>17079321.127946328</v>
      </c>
      <c r="V95" s="26">
        <v>556773.8655462265</v>
      </c>
      <c r="W95" s="26">
        <v>29487540.366477549</v>
      </c>
      <c r="X95" s="19">
        <v>936071.03448275861</v>
      </c>
      <c r="Y95" s="29">
        <v>17079321.127946328</v>
      </c>
      <c r="Z95" s="26">
        <v>556773.8655462265</v>
      </c>
      <c r="AA95" s="26">
        <v>29487540.366477549</v>
      </c>
      <c r="AB95" s="19">
        <v>936071.03448275861</v>
      </c>
      <c r="AC95" s="29">
        <v>17079321.127946328</v>
      </c>
      <c r="AD95" s="26">
        <v>556773.8655462265</v>
      </c>
      <c r="AE95" s="26">
        <v>29487540.366477549</v>
      </c>
      <c r="AF95" s="19">
        <v>936071.03448275861</v>
      </c>
      <c r="AG95" s="29">
        <v>17079321.127946328</v>
      </c>
      <c r="AH95" s="26">
        <v>556773.8655462265</v>
      </c>
      <c r="AI95" s="26">
        <v>29487540.366477549</v>
      </c>
      <c r="AJ95" s="19">
        <v>936071.03448275861</v>
      </c>
      <c r="AK95" s="29">
        <v>17079321.127946328</v>
      </c>
      <c r="AL95" s="28">
        <v>14600000</v>
      </c>
      <c r="AM95">
        <v>31800000</v>
      </c>
      <c r="AN95">
        <v>52800000</v>
      </c>
    </row>
    <row r="96" spans="1:40" x14ac:dyDescent="0.2">
      <c r="A96" s="18">
        <v>44272</v>
      </c>
      <c r="B96" s="19">
        <v>0</v>
      </c>
      <c r="C96" s="19">
        <v>0</v>
      </c>
      <c r="D96" s="26" t="e">
        <v>#N/A</v>
      </c>
      <c r="E96" s="29" t="e">
        <v>#N/A</v>
      </c>
      <c r="F96" s="19">
        <v>450000</v>
      </c>
      <c r="G96" s="19">
        <v>28497826.172413774</v>
      </c>
      <c r="H96" s="19">
        <v>949442.82758620684</v>
      </c>
      <c r="I96" s="29">
        <v>17429202.203448273</v>
      </c>
      <c r="J96" s="19">
        <v>500000</v>
      </c>
      <c r="K96" s="19">
        <v>29553961.136399336</v>
      </c>
      <c r="L96" s="19">
        <v>949442.82758620684</v>
      </c>
      <c r="M96" s="29">
        <v>17494949.60200768</v>
      </c>
      <c r="N96" s="26">
        <v>550000</v>
      </c>
      <c r="O96" s="26">
        <v>30014737.618992336</v>
      </c>
      <c r="P96" s="19">
        <v>949442.82758620684</v>
      </c>
      <c r="Q96" s="29">
        <v>17494949.60200768</v>
      </c>
      <c r="R96" s="26">
        <v>560890.64225688577</v>
      </c>
      <c r="S96" s="26">
        <v>30035059.215630986</v>
      </c>
      <c r="T96" s="19">
        <v>949442.82758620684</v>
      </c>
      <c r="U96" s="29">
        <v>17494949.60200768</v>
      </c>
      <c r="V96" s="26">
        <v>560890.64225688577</v>
      </c>
      <c r="W96" s="26">
        <v>30035059.215630986</v>
      </c>
      <c r="X96" s="19">
        <v>949442.82758620684</v>
      </c>
      <c r="Y96" s="29">
        <v>17494949.60200768</v>
      </c>
      <c r="Z96" s="26">
        <v>560890.64225688577</v>
      </c>
      <c r="AA96" s="26">
        <v>30035059.215630986</v>
      </c>
      <c r="AB96" s="19">
        <v>949442.82758620684</v>
      </c>
      <c r="AC96" s="29">
        <v>17494949.60200768</v>
      </c>
      <c r="AD96" s="26">
        <v>560890.64225688577</v>
      </c>
      <c r="AE96" s="26">
        <v>30035059.215630986</v>
      </c>
      <c r="AF96" s="19">
        <v>949442.82758620684</v>
      </c>
      <c r="AG96" s="29">
        <v>17494949.60200768</v>
      </c>
      <c r="AH96" s="26">
        <v>560890.64225688577</v>
      </c>
      <c r="AI96" s="26">
        <v>30035059.215630986</v>
      </c>
      <c r="AJ96" s="19">
        <v>949442.82758620684</v>
      </c>
      <c r="AK96" s="29">
        <v>17494949.60200768</v>
      </c>
      <c r="AL96" s="28">
        <v>14600000</v>
      </c>
      <c r="AM96">
        <v>31800000</v>
      </c>
      <c r="AN96">
        <v>52800000</v>
      </c>
    </row>
    <row r="97" spans="1:40" x14ac:dyDescent="0.2">
      <c r="A97" s="18">
        <v>44273</v>
      </c>
      <c r="B97" s="19">
        <v>0</v>
      </c>
      <c r="C97" s="19">
        <v>0</v>
      </c>
      <c r="D97" s="26" t="e">
        <v>#N/A</v>
      </c>
      <c r="E97" s="29" t="e">
        <v>#N/A</v>
      </c>
      <c r="F97" s="19">
        <v>450000</v>
      </c>
      <c r="G97" s="19">
        <v>28934454.379310325</v>
      </c>
      <c r="H97" s="19">
        <v>962814.62068965519</v>
      </c>
      <c r="I97" s="29">
        <v>17822836.179310344</v>
      </c>
      <c r="J97" s="19">
        <v>500000</v>
      </c>
      <c r="K97" s="19">
        <v>30040589.343295887</v>
      </c>
      <c r="L97" s="19">
        <v>962814.62068965519</v>
      </c>
      <c r="M97" s="29">
        <v>17914283.175108649</v>
      </c>
      <c r="N97" s="26">
        <v>550000</v>
      </c>
      <c r="O97" s="26">
        <v>30551365.825888887</v>
      </c>
      <c r="P97" s="19">
        <v>962814.62068965519</v>
      </c>
      <c r="Q97" s="29">
        <v>17914283.175108649</v>
      </c>
      <c r="R97" s="26">
        <v>565007.41896757483</v>
      </c>
      <c r="S97" s="26">
        <v>30586694.841495112</v>
      </c>
      <c r="T97" s="19">
        <v>962814.62068965519</v>
      </c>
      <c r="U97" s="29">
        <v>17914283.175108649</v>
      </c>
      <c r="V97" s="26">
        <v>565007.41896757483</v>
      </c>
      <c r="W97" s="26">
        <v>30586694.841495112</v>
      </c>
      <c r="X97" s="19">
        <v>962814.62068965519</v>
      </c>
      <c r="Y97" s="29">
        <v>17914283.175108649</v>
      </c>
      <c r="Z97" s="26">
        <v>565007.41896757483</v>
      </c>
      <c r="AA97" s="26">
        <v>30586694.841495112</v>
      </c>
      <c r="AB97" s="19">
        <v>962814.62068965519</v>
      </c>
      <c r="AC97" s="29">
        <v>17914283.175108649</v>
      </c>
      <c r="AD97" s="26">
        <v>565007.41896757483</v>
      </c>
      <c r="AE97" s="26">
        <v>30586694.841495112</v>
      </c>
      <c r="AF97" s="19">
        <v>962814.62068965519</v>
      </c>
      <c r="AG97" s="29">
        <v>17914283.175108649</v>
      </c>
      <c r="AH97" s="26">
        <v>565007.41896757483</v>
      </c>
      <c r="AI97" s="26">
        <v>30586694.841495112</v>
      </c>
      <c r="AJ97" s="19">
        <v>962814.62068965519</v>
      </c>
      <c r="AK97" s="29">
        <v>17914283.175108649</v>
      </c>
      <c r="AL97" s="28">
        <v>14600000</v>
      </c>
      <c r="AM97">
        <v>31800000</v>
      </c>
      <c r="AN97">
        <v>52800000</v>
      </c>
    </row>
    <row r="98" spans="1:40" x14ac:dyDescent="0.2">
      <c r="A98" s="18">
        <v>44274</v>
      </c>
      <c r="B98" s="19">
        <v>0</v>
      </c>
      <c r="C98" s="19">
        <v>0</v>
      </c>
      <c r="D98" s="26" t="e">
        <v>#N/A</v>
      </c>
      <c r="E98" s="29" t="e">
        <v>#N/A</v>
      </c>
      <c r="F98" s="19">
        <v>450000</v>
      </c>
      <c r="G98" s="19">
        <v>29371082.586206876</v>
      </c>
      <c r="H98" s="19">
        <v>976186.41379310342</v>
      </c>
      <c r="I98" s="29">
        <v>18216470.155172411</v>
      </c>
      <c r="J98" s="19">
        <v>500000</v>
      </c>
      <c r="K98" s="19">
        <v>30527217.550192438</v>
      </c>
      <c r="L98" s="19">
        <v>976186.41379310342</v>
      </c>
      <c r="M98" s="29">
        <v>18337321.847249236</v>
      </c>
      <c r="N98" s="26">
        <v>550000</v>
      </c>
      <c r="O98" s="26">
        <v>31087994.032785438</v>
      </c>
      <c r="P98" s="19">
        <v>976186.41379310342</v>
      </c>
      <c r="Q98" s="29">
        <v>18337321.847249236</v>
      </c>
      <c r="R98" s="26">
        <v>569124.1956782639</v>
      </c>
      <c r="S98" s="26">
        <v>31142447.244069926</v>
      </c>
      <c r="T98" s="19">
        <v>976186.41379310342</v>
      </c>
      <c r="U98" s="29">
        <v>18337321.847249236</v>
      </c>
      <c r="V98" s="26">
        <v>569124.1956782639</v>
      </c>
      <c r="W98" s="26">
        <v>31142447.244069926</v>
      </c>
      <c r="X98" s="19">
        <v>976186.41379310342</v>
      </c>
      <c r="Y98" s="29">
        <v>18337321.847249236</v>
      </c>
      <c r="Z98" s="26">
        <v>569124.1956782639</v>
      </c>
      <c r="AA98" s="26">
        <v>31142447.244069926</v>
      </c>
      <c r="AB98" s="19">
        <v>976186.41379310342</v>
      </c>
      <c r="AC98" s="29">
        <v>18337321.847249236</v>
      </c>
      <c r="AD98" s="26">
        <v>569124.1956782639</v>
      </c>
      <c r="AE98" s="26">
        <v>31142447.244069926</v>
      </c>
      <c r="AF98" s="19">
        <v>976186.41379310342</v>
      </c>
      <c r="AG98" s="29">
        <v>18337321.847249236</v>
      </c>
      <c r="AH98" s="26">
        <v>569124.1956782639</v>
      </c>
      <c r="AI98" s="26">
        <v>31142447.244069926</v>
      </c>
      <c r="AJ98" s="19">
        <v>976186.41379310342</v>
      </c>
      <c r="AK98" s="29">
        <v>18337321.847249236</v>
      </c>
      <c r="AL98" s="28">
        <v>14600000</v>
      </c>
      <c r="AM98">
        <v>31800000</v>
      </c>
      <c r="AN98">
        <v>52800000</v>
      </c>
    </row>
    <row r="99" spans="1:40" x14ac:dyDescent="0.2">
      <c r="A99" s="18">
        <v>44275</v>
      </c>
      <c r="B99" s="19">
        <v>0</v>
      </c>
      <c r="C99" s="19">
        <v>0</v>
      </c>
      <c r="D99" s="26" t="e">
        <v>#N/A</v>
      </c>
      <c r="E99" s="29" t="e">
        <v>#N/A</v>
      </c>
      <c r="F99" s="19">
        <v>450000</v>
      </c>
      <c r="G99" s="19">
        <v>29807710.793103427</v>
      </c>
      <c r="H99" s="19">
        <v>989558.20689655165</v>
      </c>
      <c r="I99" s="29">
        <v>18610104.131034479</v>
      </c>
      <c r="J99" s="19">
        <v>500000</v>
      </c>
      <c r="K99" s="19">
        <v>31013845.757088989</v>
      </c>
      <c r="L99" s="19">
        <v>989558.20689655165</v>
      </c>
      <c r="M99" s="29">
        <v>18764065.618429419</v>
      </c>
      <c r="N99" s="26">
        <v>550000</v>
      </c>
      <c r="O99" s="26">
        <v>31624622.239681989</v>
      </c>
      <c r="P99" s="19">
        <v>989558.20689655165</v>
      </c>
      <c r="Q99" s="29">
        <v>18764065.618429419</v>
      </c>
      <c r="R99" s="26">
        <v>573240.97238895297</v>
      </c>
      <c r="S99" s="26">
        <v>31702316.42335543</v>
      </c>
      <c r="T99" s="19">
        <v>989558.20689655165</v>
      </c>
      <c r="U99" s="29">
        <v>18764065.618429419</v>
      </c>
      <c r="V99" s="26">
        <v>573240.97238895297</v>
      </c>
      <c r="W99" s="26">
        <v>31702316.42335543</v>
      </c>
      <c r="X99" s="19">
        <v>989558.20689655165</v>
      </c>
      <c r="Y99" s="29">
        <v>18764065.618429419</v>
      </c>
      <c r="Z99" s="26">
        <v>573240.97238895297</v>
      </c>
      <c r="AA99" s="26">
        <v>31702316.42335543</v>
      </c>
      <c r="AB99" s="19">
        <v>989558.20689655165</v>
      </c>
      <c r="AC99" s="29">
        <v>18764065.618429419</v>
      </c>
      <c r="AD99" s="26">
        <v>573240.97238895297</v>
      </c>
      <c r="AE99" s="26">
        <v>31702316.42335543</v>
      </c>
      <c r="AF99" s="19">
        <v>989558.20689655165</v>
      </c>
      <c r="AG99" s="29">
        <v>18764065.618429419</v>
      </c>
      <c r="AH99" s="26">
        <v>573240.97238895297</v>
      </c>
      <c r="AI99" s="26">
        <v>31702316.42335543</v>
      </c>
      <c r="AJ99" s="19">
        <v>989558.20689655165</v>
      </c>
      <c r="AK99" s="29">
        <v>18764065.618429419</v>
      </c>
      <c r="AL99" s="28">
        <v>14600000</v>
      </c>
      <c r="AM99">
        <v>31800000</v>
      </c>
      <c r="AN99">
        <v>52800000</v>
      </c>
    </row>
    <row r="100" spans="1:40" x14ac:dyDescent="0.2">
      <c r="A100" s="18">
        <v>44276</v>
      </c>
      <c r="B100" s="19">
        <v>0</v>
      </c>
      <c r="C100" s="19">
        <v>0</v>
      </c>
      <c r="D100" s="26" t="e">
        <v>#N/A</v>
      </c>
      <c r="E100" s="29" t="e">
        <v>#N/A</v>
      </c>
      <c r="F100" s="19">
        <v>450000</v>
      </c>
      <c r="G100" s="19">
        <v>30244338.999999978</v>
      </c>
      <c r="H100" s="19">
        <v>1002930</v>
      </c>
      <c r="I100" s="29">
        <v>19003738.106896546</v>
      </c>
      <c r="J100" s="19">
        <v>500000</v>
      </c>
      <c r="K100" s="19">
        <v>31500473.96398554</v>
      </c>
      <c r="L100" s="19">
        <v>1002930</v>
      </c>
      <c r="M100" s="29">
        <v>19194514.488649223</v>
      </c>
      <c r="N100" s="26">
        <v>550000</v>
      </c>
      <c r="O100" s="26">
        <v>32161250.44657854</v>
      </c>
      <c r="P100" s="19">
        <v>1002930</v>
      </c>
      <c r="Q100" s="29">
        <v>19194514.488649223</v>
      </c>
      <c r="R100" s="26">
        <v>577357.74909964204</v>
      </c>
      <c r="S100" s="26">
        <v>32266302.379351623</v>
      </c>
      <c r="T100" s="19">
        <v>1002930</v>
      </c>
      <c r="U100" s="29">
        <v>19194514.488649223</v>
      </c>
      <c r="V100" s="26">
        <v>577357.74909964204</v>
      </c>
      <c r="W100" s="26">
        <v>32266302.379351623</v>
      </c>
      <c r="X100" s="19">
        <v>1002930</v>
      </c>
      <c r="Y100" s="29">
        <v>19194514.488649223</v>
      </c>
      <c r="Z100" s="26">
        <v>577357.74909964204</v>
      </c>
      <c r="AA100" s="26">
        <v>32266302.379351623</v>
      </c>
      <c r="AB100" s="19">
        <v>1002930</v>
      </c>
      <c r="AC100" s="29">
        <v>19194514.488649223</v>
      </c>
      <c r="AD100" s="26">
        <v>577357.74909964204</v>
      </c>
      <c r="AE100" s="26">
        <v>32266302.379351623</v>
      </c>
      <c r="AF100" s="19">
        <v>1002930</v>
      </c>
      <c r="AG100" s="29">
        <v>19194514.488649223</v>
      </c>
      <c r="AH100" s="26">
        <v>577357.74909964204</v>
      </c>
      <c r="AI100" s="26">
        <v>32266302.379351623</v>
      </c>
      <c r="AJ100" s="19">
        <v>1002930</v>
      </c>
      <c r="AK100" s="29">
        <v>19194514.488649223</v>
      </c>
      <c r="AL100" s="28">
        <v>14600000</v>
      </c>
      <c r="AM100">
        <v>31800000</v>
      </c>
      <c r="AN100">
        <v>52800000</v>
      </c>
    </row>
    <row r="101" spans="1:40" x14ac:dyDescent="0.2">
      <c r="A101" s="18">
        <v>44277</v>
      </c>
      <c r="B101" s="19">
        <v>0</v>
      </c>
      <c r="C101" s="19">
        <v>0</v>
      </c>
      <c r="D101" s="26" t="e">
        <v>#N/A</v>
      </c>
      <c r="E101" s="29" t="e">
        <v>#N/A</v>
      </c>
      <c r="F101" s="19">
        <v>450000</v>
      </c>
      <c r="G101" s="19">
        <v>30640901.285714265</v>
      </c>
      <c r="H101" s="19">
        <v>1056367.7142857143</v>
      </c>
      <c r="I101" s="29">
        <v>19397372.082758613</v>
      </c>
      <c r="J101" s="19">
        <v>500000</v>
      </c>
      <c r="K101" s="19">
        <v>31947036.249699827</v>
      </c>
      <c r="L101" s="19">
        <v>1056367.7142857143</v>
      </c>
      <c r="M101" s="29">
        <v>19628668.457908645</v>
      </c>
      <c r="N101" s="26">
        <v>550000</v>
      </c>
      <c r="O101" s="26">
        <v>32657812.732292827</v>
      </c>
      <c r="P101" s="19">
        <v>1056367.7142857143</v>
      </c>
      <c r="Q101" s="29">
        <v>19628668.457908645</v>
      </c>
      <c r="R101" s="26">
        <v>581474.52581033111</v>
      </c>
      <c r="S101" s="26">
        <v>32794339.190876242</v>
      </c>
      <c r="T101" s="19">
        <v>1056367.7142857143</v>
      </c>
      <c r="U101" s="29">
        <v>19628668.457908645</v>
      </c>
      <c r="V101" s="26">
        <v>581474.52581033111</v>
      </c>
      <c r="W101" s="26">
        <v>32794339.190876242</v>
      </c>
      <c r="X101" s="19">
        <v>1056367.7142857143</v>
      </c>
      <c r="Y101" s="29">
        <v>19628668.457908645</v>
      </c>
      <c r="Z101" s="26">
        <v>581474.52581033111</v>
      </c>
      <c r="AA101" s="26">
        <v>32794339.190876242</v>
      </c>
      <c r="AB101" s="19">
        <v>1056367.7142857143</v>
      </c>
      <c r="AC101" s="29">
        <v>19628668.457908645</v>
      </c>
      <c r="AD101" s="26">
        <v>581474.52581033111</v>
      </c>
      <c r="AE101" s="26">
        <v>32794339.190876242</v>
      </c>
      <c r="AF101" s="19">
        <v>1056367.7142857143</v>
      </c>
      <c r="AG101" s="29">
        <v>19628668.457908645</v>
      </c>
      <c r="AH101" s="26">
        <v>581474.52581033111</v>
      </c>
      <c r="AI101" s="26">
        <v>32794339.190876242</v>
      </c>
      <c r="AJ101" s="19">
        <v>1056367.7142857143</v>
      </c>
      <c r="AK101" s="29">
        <v>19628668.457908645</v>
      </c>
      <c r="AL101" s="28">
        <v>14600000</v>
      </c>
      <c r="AM101">
        <v>31800000</v>
      </c>
      <c r="AN101">
        <v>52800000</v>
      </c>
    </row>
    <row r="102" spans="1:40" x14ac:dyDescent="0.2">
      <c r="A102" s="18">
        <v>44278</v>
      </c>
      <c r="B102" s="19">
        <v>0</v>
      </c>
      <c r="C102" s="19">
        <v>0</v>
      </c>
      <c r="D102" s="26" t="e">
        <v>#N/A</v>
      </c>
      <c r="E102" s="29" t="e">
        <v>#N/A</v>
      </c>
      <c r="F102" s="19">
        <v>450000</v>
      </c>
      <c r="G102" s="19">
        <v>31037463.571428552</v>
      </c>
      <c r="H102" s="19">
        <v>1109805.4285714286</v>
      </c>
      <c r="I102" s="29">
        <v>19791006.058620684</v>
      </c>
      <c r="J102" s="19">
        <v>500000</v>
      </c>
      <c r="K102" s="19">
        <v>32393598.535414115</v>
      </c>
      <c r="L102" s="19">
        <v>1109805.4285714286</v>
      </c>
      <c r="M102" s="29">
        <v>20066527.526207689</v>
      </c>
      <c r="N102" s="26">
        <v>550000</v>
      </c>
      <c r="O102" s="26">
        <v>33154375.018007115</v>
      </c>
      <c r="P102" s="19">
        <v>1109805.4285714286</v>
      </c>
      <c r="Q102" s="29">
        <v>20066527.526207689</v>
      </c>
      <c r="R102" s="26">
        <v>585591.30252102017</v>
      </c>
      <c r="S102" s="26">
        <v>33326492.779111549</v>
      </c>
      <c r="T102" s="19">
        <v>1109805.4285714286</v>
      </c>
      <c r="U102" s="29">
        <v>20066527.526207689</v>
      </c>
      <c r="V102" s="26">
        <v>585591.30252102017</v>
      </c>
      <c r="W102" s="26">
        <v>33326492.779111549</v>
      </c>
      <c r="X102" s="19">
        <v>1109805.4285714286</v>
      </c>
      <c r="Y102" s="29">
        <v>20066527.526207689</v>
      </c>
      <c r="Z102" s="26">
        <v>585591.30252102017</v>
      </c>
      <c r="AA102" s="26">
        <v>33326492.779111549</v>
      </c>
      <c r="AB102" s="19">
        <v>1109805.4285714286</v>
      </c>
      <c r="AC102" s="29">
        <v>20066527.526207689</v>
      </c>
      <c r="AD102" s="26">
        <v>585591.30252102017</v>
      </c>
      <c r="AE102" s="26">
        <v>33326492.779111549</v>
      </c>
      <c r="AF102" s="19">
        <v>1109805.4285714286</v>
      </c>
      <c r="AG102" s="29">
        <v>20066527.526207689</v>
      </c>
      <c r="AH102" s="26">
        <v>585591.30252102017</v>
      </c>
      <c r="AI102" s="26">
        <v>33326492.779111549</v>
      </c>
      <c r="AJ102" s="19">
        <v>1109805.4285714286</v>
      </c>
      <c r="AK102" s="29">
        <v>20066527.526207689</v>
      </c>
      <c r="AL102" s="28">
        <v>14600000</v>
      </c>
      <c r="AM102">
        <v>31800000</v>
      </c>
      <c r="AN102">
        <v>52800000</v>
      </c>
    </row>
    <row r="103" spans="1:40" x14ac:dyDescent="0.2">
      <c r="A103" s="18">
        <v>44279</v>
      </c>
      <c r="B103" s="19">
        <v>0</v>
      </c>
      <c r="C103" s="19">
        <v>0</v>
      </c>
      <c r="D103" s="26" t="e">
        <v>#N/A</v>
      </c>
      <c r="E103" s="29" t="e">
        <v>#N/A</v>
      </c>
      <c r="F103" s="19">
        <v>450000</v>
      </c>
      <c r="G103" s="19">
        <v>31434025.85714284</v>
      </c>
      <c r="H103" s="19">
        <v>1163243.1428571427</v>
      </c>
      <c r="I103" s="29">
        <v>20184640.034482751</v>
      </c>
      <c r="J103" s="19">
        <v>500000</v>
      </c>
      <c r="K103" s="19">
        <v>32840160.821128402</v>
      </c>
      <c r="L103" s="19">
        <v>1163243.1428571427</v>
      </c>
      <c r="M103" s="29">
        <v>20505161.502069756</v>
      </c>
      <c r="N103" s="26">
        <v>550000</v>
      </c>
      <c r="O103" s="26">
        <v>33650937.303721398</v>
      </c>
      <c r="P103" s="19">
        <v>1163243.1428571427</v>
      </c>
      <c r="Q103" s="29">
        <v>20508091.693546351</v>
      </c>
      <c r="R103" s="26">
        <v>589708.07923167944</v>
      </c>
      <c r="S103" s="26">
        <v>33862763.144057512</v>
      </c>
      <c r="T103" s="19">
        <v>1163243.1428571427</v>
      </c>
      <c r="U103" s="29">
        <v>20508091.693546351</v>
      </c>
      <c r="V103" s="26">
        <v>589708.07923167944</v>
      </c>
      <c r="W103" s="26">
        <v>33862763.144057512</v>
      </c>
      <c r="X103" s="19">
        <v>1163243.1428571427</v>
      </c>
      <c r="Y103" s="29">
        <v>20508091.693546351</v>
      </c>
      <c r="Z103" s="26">
        <v>589708.07923167944</v>
      </c>
      <c r="AA103" s="26">
        <v>33862763.144057512</v>
      </c>
      <c r="AB103" s="19">
        <v>1163243.1428571427</v>
      </c>
      <c r="AC103" s="29">
        <v>20508091.693546351</v>
      </c>
      <c r="AD103" s="26">
        <v>589708.07923167944</v>
      </c>
      <c r="AE103" s="26">
        <v>33862763.144057512</v>
      </c>
      <c r="AF103" s="19">
        <v>1163243.1428571427</v>
      </c>
      <c r="AG103" s="29">
        <v>20508091.693546351</v>
      </c>
      <c r="AH103" s="26">
        <v>589708.07923167944</v>
      </c>
      <c r="AI103" s="26">
        <v>33862763.144057512</v>
      </c>
      <c r="AJ103" s="19">
        <v>1163243.1428571427</v>
      </c>
      <c r="AK103" s="29">
        <v>20508091.693546351</v>
      </c>
      <c r="AL103" s="28">
        <v>14600000</v>
      </c>
      <c r="AM103">
        <v>31800000</v>
      </c>
      <c r="AN103">
        <v>52800000</v>
      </c>
    </row>
    <row r="104" spans="1:40" x14ac:dyDescent="0.2">
      <c r="A104" s="18">
        <v>44280</v>
      </c>
      <c r="B104" s="19">
        <v>0</v>
      </c>
      <c r="C104" s="19">
        <v>0</v>
      </c>
      <c r="D104" s="26" t="e">
        <v>#N/A</v>
      </c>
      <c r="E104" s="29" t="e">
        <v>#N/A</v>
      </c>
      <c r="F104" s="19">
        <v>450000</v>
      </c>
      <c r="G104" s="19">
        <v>31830588.142857127</v>
      </c>
      <c r="H104" s="19">
        <v>1216680.857142857</v>
      </c>
      <c r="I104" s="29">
        <v>20578274.010344818</v>
      </c>
      <c r="J104" s="19">
        <v>500000</v>
      </c>
      <c r="K104" s="19">
        <v>33286723.106842689</v>
      </c>
      <c r="L104" s="19">
        <v>1216680.857142857</v>
      </c>
      <c r="M104" s="29">
        <v>20943795.477931824</v>
      </c>
      <c r="N104" s="26">
        <v>550000</v>
      </c>
      <c r="O104" s="26">
        <v>34147499.589435682</v>
      </c>
      <c r="P104" s="19">
        <v>1216680.857142857</v>
      </c>
      <c r="Q104" s="29">
        <v>20953360.959924635</v>
      </c>
      <c r="R104" s="26">
        <v>593824.85594236851</v>
      </c>
      <c r="S104" s="26">
        <v>34403150.285714164</v>
      </c>
      <c r="T104" s="19">
        <v>1216680.857142857</v>
      </c>
      <c r="U104" s="29">
        <v>20953360.959924635</v>
      </c>
      <c r="V104" s="26">
        <v>593824.85594236851</v>
      </c>
      <c r="W104" s="26">
        <v>34403150.285714164</v>
      </c>
      <c r="X104" s="19">
        <v>1216680.857142857</v>
      </c>
      <c r="Y104" s="29">
        <v>20953360.959924635</v>
      </c>
      <c r="Z104" s="26">
        <v>593824.85594236851</v>
      </c>
      <c r="AA104" s="26">
        <v>34403150.285714164</v>
      </c>
      <c r="AB104" s="19">
        <v>1216680.857142857</v>
      </c>
      <c r="AC104" s="29">
        <v>20953360.959924635</v>
      </c>
      <c r="AD104" s="26">
        <v>593824.85594236851</v>
      </c>
      <c r="AE104" s="26">
        <v>34403150.285714164</v>
      </c>
      <c r="AF104" s="19">
        <v>1216680.857142857</v>
      </c>
      <c r="AG104" s="29">
        <v>20953360.959924635</v>
      </c>
      <c r="AH104" s="26">
        <v>593824.85594236851</v>
      </c>
      <c r="AI104" s="26">
        <v>34403150.285714164</v>
      </c>
      <c r="AJ104" s="19">
        <v>1216680.857142857</v>
      </c>
      <c r="AK104" s="29">
        <v>20953360.959924635</v>
      </c>
      <c r="AL104" s="28">
        <v>14600000</v>
      </c>
      <c r="AM104">
        <v>31800000</v>
      </c>
      <c r="AN104">
        <v>52800000</v>
      </c>
    </row>
    <row r="105" spans="1:40" x14ac:dyDescent="0.2">
      <c r="A105" s="18">
        <v>44281</v>
      </c>
      <c r="B105" s="19">
        <v>0</v>
      </c>
      <c r="C105" s="19">
        <v>0</v>
      </c>
      <c r="D105" s="26" t="e">
        <v>#N/A</v>
      </c>
      <c r="E105" s="29" t="e">
        <v>#N/A</v>
      </c>
      <c r="F105" s="19">
        <v>450000</v>
      </c>
      <c r="G105" s="19">
        <v>32227150.428571414</v>
      </c>
      <c r="H105" s="19">
        <v>1270118.5714285714</v>
      </c>
      <c r="I105" s="29">
        <v>20971907.986206889</v>
      </c>
      <c r="J105" s="19">
        <v>500000</v>
      </c>
      <c r="K105" s="19">
        <v>33733285.392556973</v>
      </c>
      <c r="L105" s="19">
        <v>1270118.5714285714</v>
      </c>
      <c r="M105" s="29">
        <v>21382429.453793894</v>
      </c>
      <c r="N105" s="26">
        <v>550000</v>
      </c>
      <c r="O105" s="26">
        <v>34644061.875149965</v>
      </c>
      <c r="P105" s="19">
        <v>1270118.5714285714</v>
      </c>
      <c r="Q105" s="29">
        <v>21402335.325342517</v>
      </c>
      <c r="R105" s="26">
        <v>597941.63265305758</v>
      </c>
      <c r="S105" s="26">
        <v>34947654.204081506</v>
      </c>
      <c r="T105" s="19">
        <v>1270118.5714285714</v>
      </c>
      <c r="U105" s="29">
        <v>21402335.325342517</v>
      </c>
      <c r="V105" s="26">
        <v>597941.63265305758</v>
      </c>
      <c r="W105" s="26">
        <v>34947654.204081506</v>
      </c>
      <c r="X105" s="19">
        <v>1270118.5714285714</v>
      </c>
      <c r="Y105" s="29">
        <v>21402335.325342517</v>
      </c>
      <c r="Z105" s="26">
        <v>597941.63265305758</v>
      </c>
      <c r="AA105" s="26">
        <v>34947654.204081506</v>
      </c>
      <c r="AB105" s="19">
        <v>1270118.5714285714</v>
      </c>
      <c r="AC105" s="29">
        <v>21402335.325342517</v>
      </c>
      <c r="AD105" s="26">
        <v>597941.63265305758</v>
      </c>
      <c r="AE105" s="26">
        <v>34947654.204081506</v>
      </c>
      <c r="AF105" s="19">
        <v>1270118.5714285714</v>
      </c>
      <c r="AG105" s="29">
        <v>21402335.325342517</v>
      </c>
      <c r="AH105" s="26">
        <v>597941.63265305758</v>
      </c>
      <c r="AI105" s="26">
        <v>34947654.204081506</v>
      </c>
      <c r="AJ105" s="19">
        <v>1270118.5714285714</v>
      </c>
      <c r="AK105" s="29">
        <v>21402335.325342517</v>
      </c>
      <c r="AL105" s="28">
        <v>14600000</v>
      </c>
      <c r="AM105">
        <v>31800000</v>
      </c>
      <c r="AN105">
        <v>52800000</v>
      </c>
    </row>
    <row r="106" spans="1:40" x14ac:dyDescent="0.2">
      <c r="A106" s="18">
        <v>44282</v>
      </c>
      <c r="B106" s="19">
        <v>0</v>
      </c>
      <c r="C106" s="19">
        <v>0</v>
      </c>
      <c r="D106" s="26" t="e">
        <v>#N/A</v>
      </c>
      <c r="E106" s="29" t="e">
        <v>#N/A</v>
      </c>
      <c r="F106" s="19">
        <v>450000</v>
      </c>
      <c r="G106" s="19">
        <v>32623712.714285702</v>
      </c>
      <c r="H106" s="19">
        <v>1323556.2857142857</v>
      </c>
      <c r="I106" s="29">
        <v>21365541.962068956</v>
      </c>
      <c r="J106" s="19">
        <v>500000</v>
      </c>
      <c r="K106" s="19">
        <v>34179847.678271256</v>
      </c>
      <c r="L106" s="19">
        <v>1323556.2857142857</v>
      </c>
      <c r="M106" s="29">
        <v>21821063.429655965</v>
      </c>
      <c r="N106" s="26">
        <v>550000</v>
      </c>
      <c r="O106" s="26">
        <v>35140624.160864249</v>
      </c>
      <c r="P106" s="19">
        <v>1323556.2857142857</v>
      </c>
      <c r="Q106" s="29">
        <v>21855014.789800014</v>
      </c>
      <c r="R106" s="26">
        <v>600000</v>
      </c>
      <c r="S106" s="26">
        <v>35494216.489795789</v>
      </c>
      <c r="T106" s="19">
        <v>1323556.2857142857</v>
      </c>
      <c r="U106" s="29">
        <v>21855014.789800014</v>
      </c>
      <c r="V106" s="26">
        <v>602058.40936374664</v>
      </c>
      <c r="W106" s="26">
        <v>35496274.899159536</v>
      </c>
      <c r="X106" s="19">
        <v>1323556.2857142857</v>
      </c>
      <c r="Y106" s="29">
        <v>21855014.789800014</v>
      </c>
      <c r="Z106" s="26">
        <v>602058.40936374664</v>
      </c>
      <c r="AA106" s="26">
        <v>35496274.899159536</v>
      </c>
      <c r="AB106" s="19">
        <v>1323556.2857142857</v>
      </c>
      <c r="AC106" s="29">
        <v>21855014.789800014</v>
      </c>
      <c r="AD106" s="26">
        <v>602058.40936374664</v>
      </c>
      <c r="AE106" s="26">
        <v>35496274.899159536</v>
      </c>
      <c r="AF106" s="19">
        <v>1323556.2857142857</v>
      </c>
      <c r="AG106" s="29">
        <v>21855014.789800014</v>
      </c>
      <c r="AH106" s="26">
        <v>602058.40936374664</v>
      </c>
      <c r="AI106" s="26">
        <v>35496274.899159536</v>
      </c>
      <c r="AJ106" s="19">
        <v>1323556.2857142857</v>
      </c>
      <c r="AK106" s="29">
        <v>21855014.789800014</v>
      </c>
      <c r="AL106" s="28">
        <v>14600000</v>
      </c>
      <c r="AM106">
        <v>31800000</v>
      </c>
      <c r="AN106">
        <v>52800000</v>
      </c>
    </row>
    <row r="107" spans="1:40" x14ac:dyDescent="0.2">
      <c r="A107" s="18">
        <v>44283</v>
      </c>
      <c r="B107" s="19">
        <v>0</v>
      </c>
      <c r="C107" s="19">
        <v>0</v>
      </c>
      <c r="D107" s="26" t="e">
        <v>#N/A</v>
      </c>
      <c r="E107" s="29" t="e">
        <v>#N/A</v>
      </c>
      <c r="F107" s="19">
        <v>450000</v>
      </c>
      <c r="G107" s="19">
        <v>33020274.999999989</v>
      </c>
      <c r="H107" s="19">
        <v>1376994</v>
      </c>
      <c r="I107" s="29">
        <v>21759175.937931027</v>
      </c>
      <c r="J107" s="19">
        <v>500000</v>
      </c>
      <c r="K107" s="19">
        <v>34626409.96398554</v>
      </c>
      <c r="L107" s="19">
        <v>1376994</v>
      </c>
      <c r="M107" s="29">
        <v>22259697.405518033</v>
      </c>
      <c r="N107" s="26">
        <v>550000</v>
      </c>
      <c r="O107" s="26">
        <v>35637186.446578532</v>
      </c>
      <c r="P107" s="19">
        <v>1376994</v>
      </c>
      <c r="Q107" s="29">
        <v>22311399.353297129</v>
      </c>
      <c r="R107" s="26">
        <v>600000</v>
      </c>
      <c r="S107" s="26">
        <v>36040778.775510073</v>
      </c>
      <c r="T107" s="19">
        <v>1376994</v>
      </c>
      <c r="U107" s="29">
        <v>22311399.353297129</v>
      </c>
      <c r="V107" s="26">
        <v>606175.18607443571</v>
      </c>
      <c r="W107" s="26">
        <v>36049012.370948255</v>
      </c>
      <c r="X107" s="19">
        <v>1376994</v>
      </c>
      <c r="Y107" s="29">
        <v>22311399.353297129</v>
      </c>
      <c r="Z107" s="26">
        <v>606175.18607443571</v>
      </c>
      <c r="AA107" s="26">
        <v>36049012.370948255</v>
      </c>
      <c r="AB107" s="19">
        <v>1376994</v>
      </c>
      <c r="AC107" s="29">
        <v>22311399.353297129</v>
      </c>
      <c r="AD107" s="26">
        <v>606175.18607443571</v>
      </c>
      <c r="AE107" s="26">
        <v>36049012.370948255</v>
      </c>
      <c r="AF107" s="19">
        <v>1376994</v>
      </c>
      <c r="AG107" s="29">
        <v>22311399.353297129</v>
      </c>
      <c r="AH107" s="26">
        <v>606175.18607443571</v>
      </c>
      <c r="AI107" s="26">
        <v>36049012.370948255</v>
      </c>
      <c r="AJ107" s="19">
        <v>1376994</v>
      </c>
      <c r="AK107" s="29">
        <v>22311399.353297129</v>
      </c>
      <c r="AL107" s="28">
        <v>14600000</v>
      </c>
      <c r="AM107">
        <v>31800000</v>
      </c>
      <c r="AN107">
        <v>52800000</v>
      </c>
    </row>
    <row r="108" spans="1:40" x14ac:dyDescent="0.2">
      <c r="A108" s="18">
        <v>44284</v>
      </c>
      <c r="B108" s="19">
        <v>0</v>
      </c>
      <c r="C108" s="19">
        <v>0</v>
      </c>
      <c r="D108" s="26" t="e">
        <v>#N/A</v>
      </c>
      <c r="E108" s="29" t="e">
        <v>#N/A</v>
      </c>
      <c r="F108" s="19">
        <v>450000</v>
      </c>
      <c r="G108" s="19">
        <v>33338443.249999989</v>
      </c>
      <c r="H108" s="19">
        <v>1508825.75</v>
      </c>
      <c r="I108" s="29">
        <v>22152809.913793094</v>
      </c>
      <c r="J108" s="19">
        <v>500000</v>
      </c>
      <c r="K108" s="19">
        <v>34994578.21398554</v>
      </c>
      <c r="L108" s="19">
        <v>1508825.75</v>
      </c>
      <c r="M108" s="29">
        <v>22698331.3813801</v>
      </c>
      <c r="N108" s="26">
        <v>550000</v>
      </c>
      <c r="O108" s="26">
        <v>36055354.696578532</v>
      </c>
      <c r="P108" s="19">
        <v>1508825.75</v>
      </c>
      <c r="Q108" s="29">
        <v>22771489.015833866</v>
      </c>
      <c r="R108" s="26">
        <v>600000</v>
      </c>
      <c r="S108" s="26">
        <v>36508947.025510073</v>
      </c>
      <c r="T108" s="19">
        <v>1508825.75</v>
      </c>
      <c r="U108" s="29">
        <v>22771489.015833866</v>
      </c>
      <c r="V108" s="26">
        <v>610291.96278512478</v>
      </c>
      <c r="W108" s="26">
        <v>36527472.58373338</v>
      </c>
      <c r="X108" s="19">
        <v>1508825.75</v>
      </c>
      <c r="Y108" s="29">
        <v>22771489.015833866</v>
      </c>
      <c r="Z108" s="26">
        <v>610291.96278512478</v>
      </c>
      <c r="AA108" s="26">
        <v>36527472.58373338</v>
      </c>
      <c r="AB108" s="19">
        <v>1508825.75</v>
      </c>
      <c r="AC108" s="29">
        <v>22771489.015833866</v>
      </c>
      <c r="AD108" s="26">
        <v>610291.96278512478</v>
      </c>
      <c r="AE108" s="26">
        <v>36527472.58373338</v>
      </c>
      <c r="AF108" s="19">
        <v>1508825.75</v>
      </c>
      <c r="AG108" s="29">
        <v>22771489.015833866</v>
      </c>
      <c r="AH108" s="26">
        <v>610291.96278512478</v>
      </c>
      <c r="AI108" s="26">
        <v>36527472.58373338</v>
      </c>
      <c r="AJ108" s="19">
        <v>1508825.75</v>
      </c>
      <c r="AK108" s="29">
        <v>22771489.015833866</v>
      </c>
      <c r="AL108" s="28">
        <v>14600000</v>
      </c>
      <c r="AM108">
        <v>31800000</v>
      </c>
      <c r="AN108">
        <v>52800000</v>
      </c>
    </row>
    <row r="109" spans="1:40" x14ac:dyDescent="0.2">
      <c r="A109" s="18">
        <v>44285</v>
      </c>
      <c r="B109" s="19">
        <v>0</v>
      </c>
      <c r="C109" s="19">
        <v>0</v>
      </c>
      <c r="D109" s="26" t="e">
        <v>#N/A</v>
      </c>
      <c r="E109" s="29" t="e">
        <v>#N/A</v>
      </c>
      <c r="F109" s="19">
        <v>450000</v>
      </c>
      <c r="G109" s="19">
        <v>33656611.499999985</v>
      </c>
      <c r="H109" s="19">
        <v>1640657.5</v>
      </c>
      <c r="I109" s="29">
        <v>22546443.889655162</v>
      </c>
      <c r="J109" s="19">
        <v>500000</v>
      </c>
      <c r="K109" s="19">
        <v>35362746.46398554</v>
      </c>
      <c r="L109" s="19">
        <v>1640657.5</v>
      </c>
      <c r="M109" s="29">
        <v>23136965.357242167</v>
      </c>
      <c r="N109" s="26">
        <v>550000</v>
      </c>
      <c r="O109" s="26">
        <v>36473522.946578532</v>
      </c>
      <c r="P109" s="19">
        <v>1640657.5</v>
      </c>
      <c r="Q109" s="29">
        <v>23235283.777410224</v>
      </c>
      <c r="R109" s="26">
        <v>600000</v>
      </c>
      <c r="S109" s="26">
        <v>36977115.275510073</v>
      </c>
      <c r="T109" s="19">
        <v>1640657.5</v>
      </c>
      <c r="U109" s="29">
        <v>23235283.777410224</v>
      </c>
      <c r="V109" s="26">
        <v>614408.73949578404</v>
      </c>
      <c r="W109" s="26">
        <v>37010049.573229164</v>
      </c>
      <c r="X109" s="19">
        <v>1640657.5</v>
      </c>
      <c r="Y109" s="29">
        <v>23235283.777410224</v>
      </c>
      <c r="Z109" s="26">
        <v>614408.73949578404</v>
      </c>
      <c r="AA109" s="26">
        <v>37010049.573229164</v>
      </c>
      <c r="AB109" s="19">
        <v>1640657.5</v>
      </c>
      <c r="AC109" s="29">
        <v>23235283.777410224</v>
      </c>
      <c r="AD109" s="26">
        <v>614408.73949578404</v>
      </c>
      <c r="AE109" s="26">
        <v>37010049.573229164</v>
      </c>
      <c r="AF109" s="19">
        <v>1640657.5</v>
      </c>
      <c r="AG109" s="29">
        <v>23235283.777410224</v>
      </c>
      <c r="AH109" s="26">
        <v>614408.73949578404</v>
      </c>
      <c r="AI109" s="26">
        <v>37010049.573229164</v>
      </c>
      <c r="AJ109" s="19">
        <v>1640657.5</v>
      </c>
      <c r="AK109" s="29">
        <v>23235283.777410224</v>
      </c>
      <c r="AL109" s="28">
        <v>14600000</v>
      </c>
      <c r="AM109">
        <v>31800000</v>
      </c>
      <c r="AN109">
        <v>52800000</v>
      </c>
    </row>
    <row r="110" spans="1:40" x14ac:dyDescent="0.2">
      <c r="A110" s="18">
        <v>44286</v>
      </c>
      <c r="B110" s="19">
        <v>0</v>
      </c>
      <c r="C110" s="19">
        <v>0</v>
      </c>
      <c r="D110" s="26" t="e">
        <v>#N/A</v>
      </c>
      <c r="E110" s="29" t="e">
        <v>#N/A</v>
      </c>
      <c r="F110" s="19">
        <v>450000</v>
      </c>
      <c r="G110" s="19">
        <v>33974779.749999985</v>
      </c>
      <c r="H110" s="19">
        <v>1772489.25</v>
      </c>
      <c r="I110" s="29">
        <v>22940077.865517229</v>
      </c>
      <c r="J110" s="19">
        <v>500000</v>
      </c>
      <c r="K110" s="19">
        <v>35730914.71398554</v>
      </c>
      <c r="L110" s="19">
        <v>1772489.25</v>
      </c>
      <c r="M110" s="29">
        <v>23575599.333104234</v>
      </c>
      <c r="N110" s="26">
        <v>550000</v>
      </c>
      <c r="O110" s="26">
        <v>36891691.196578532</v>
      </c>
      <c r="P110" s="19">
        <v>1772489.25</v>
      </c>
      <c r="Q110" s="29">
        <v>23702783.638026204</v>
      </c>
      <c r="R110" s="26">
        <v>600000</v>
      </c>
      <c r="S110" s="26">
        <v>37445283.525510073</v>
      </c>
      <c r="T110" s="19">
        <v>1772489.25</v>
      </c>
      <c r="U110" s="29">
        <v>23702783.638026204</v>
      </c>
      <c r="V110" s="26">
        <v>618525.51620647311</v>
      </c>
      <c r="W110" s="26">
        <v>37496743.339435637</v>
      </c>
      <c r="X110" s="19">
        <v>1772489.25</v>
      </c>
      <c r="Y110" s="29">
        <v>23702783.638026204</v>
      </c>
      <c r="Z110" s="26">
        <v>618525.51620647311</v>
      </c>
      <c r="AA110" s="26">
        <v>37496743.339435637</v>
      </c>
      <c r="AB110" s="19">
        <v>1772489.25</v>
      </c>
      <c r="AC110" s="29">
        <v>23702783.638026204</v>
      </c>
      <c r="AD110" s="26">
        <v>618525.51620647311</v>
      </c>
      <c r="AE110" s="26">
        <v>37496743.339435637</v>
      </c>
      <c r="AF110" s="19">
        <v>1772489.25</v>
      </c>
      <c r="AG110" s="29">
        <v>23702783.638026204</v>
      </c>
      <c r="AH110" s="26">
        <v>618525.51620647311</v>
      </c>
      <c r="AI110" s="26">
        <v>37496743.339435637</v>
      </c>
      <c r="AJ110" s="19">
        <v>1772489.25</v>
      </c>
      <c r="AK110" s="29">
        <v>23702783.638026204</v>
      </c>
      <c r="AL110" s="28">
        <v>14600000</v>
      </c>
      <c r="AM110">
        <v>31800000</v>
      </c>
      <c r="AN110">
        <v>52800000</v>
      </c>
    </row>
    <row r="111" spans="1:40" x14ac:dyDescent="0.2">
      <c r="A111" s="18">
        <v>44287</v>
      </c>
      <c r="B111" s="19">
        <v>0</v>
      </c>
      <c r="C111" s="19">
        <v>0</v>
      </c>
      <c r="D111" s="26" t="e">
        <v>#N/A</v>
      </c>
      <c r="E111" s="29" t="e">
        <v>#N/A</v>
      </c>
      <c r="F111" s="19">
        <v>450000</v>
      </c>
      <c r="G111" s="19">
        <v>34292947.999999985</v>
      </c>
      <c r="H111" s="19">
        <v>1904321</v>
      </c>
      <c r="I111" s="29">
        <v>23333711.841379296</v>
      </c>
      <c r="J111" s="19">
        <v>500000</v>
      </c>
      <c r="K111" s="19">
        <v>36099082.96398554</v>
      </c>
      <c r="L111" s="19">
        <v>1904321</v>
      </c>
      <c r="M111" s="29">
        <v>24014233.308966305</v>
      </c>
      <c r="N111" s="26">
        <v>550000</v>
      </c>
      <c r="O111" s="26">
        <v>37309859.446578532</v>
      </c>
      <c r="P111" s="19">
        <v>1904321</v>
      </c>
      <c r="Q111" s="29">
        <v>24173988.597681772</v>
      </c>
      <c r="R111" s="26">
        <v>600000</v>
      </c>
      <c r="S111" s="26">
        <v>37913451.775510073</v>
      </c>
      <c r="T111" s="19">
        <v>1904321</v>
      </c>
      <c r="U111" s="29">
        <v>24173988.597681772</v>
      </c>
      <c r="V111" s="26">
        <v>622642.29291716218</v>
      </c>
      <c r="W111" s="26">
        <v>37987553.882352799</v>
      </c>
      <c r="X111" s="19">
        <v>1904321</v>
      </c>
      <c r="Y111" s="29">
        <v>24173988.597681772</v>
      </c>
      <c r="Z111" s="26">
        <v>622642.29291716218</v>
      </c>
      <c r="AA111" s="26">
        <v>37987553.882352799</v>
      </c>
      <c r="AB111" s="19">
        <v>1904321</v>
      </c>
      <c r="AC111" s="29">
        <v>24173988.597681772</v>
      </c>
      <c r="AD111" s="26">
        <v>622642.29291716218</v>
      </c>
      <c r="AE111" s="26">
        <v>37987553.882352799</v>
      </c>
      <c r="AF111" s="19">
        <v>1904321</v>
      </c>
      <c r="AG111" s="29">
        <v>24173988.597681772</v>
      </c>
      <c r="AH111" s="26">
        <v>622642.29291716218</v>
      </c>
      <c r="AI111" s="26">
        <v>37987553.882352799</v>
      </c>
      <c r="AJ111" s="19">
        <v>1904321</v>
      </c>
      <c r="AK111" s="29">
        <v>24173988.597681772</v>
      </c>
      <c r="AL111" s="28">
        <v>14600000</v>
      </c>
      <c r="AM111">
        <v>31800000</v>
      </c>
      <c r="AN111">
        <v>52800000</v>
      </c>
    </row>
    <row r="112" spans="1:40" x14ac:dyDescent="0.2">
      <c r="A112" s="18">
        <v>44288</v>
      </c>
      <c r="B112" s="19">
        <v>0</v>
      </c>
      <c r="C112" s="19">
        <v>0</v>
      </c>
      <c r="D112" s="26" t="e">
        <v>#N/A</v>
      </c>
      <c r="E112" s="29" t="e">
        <v>#N/A</v>
      </c>
      <c r="F112" s="19">
        <v>450000</v>
      </c>
      <c r="G112" s="19">
        <v>34611116.249999985</v>
      </c>
      <c r="H112" s="19">
        <v>2036152.75</v>
      </c>
      <c r="I112" s="29">
        <v>23727345.817241367</v>
      </c>
      <c r="J112" s="19">
        <v>500000</v>
      </c>
      <c r="K112" s="19">
        <v>36467251.21398554</v>
      </c>
      <c r="L112" s="19">
        <v>2036152.75</v>
      </c>
      <c r="M112" s="29">
        <v>24452867.284828372</v>
      </c>
      <c r="N112" s="26">
        <v>550000</v>
      </c>
      <c r="O112" s="26">
        <v>37728027.696578532</v>
      </c>
      <c r="P112" s="19">
        <v>2036152.75</v>
      </c>
      <c r="Q112" s="29">
        <v>24648898.656376965</v>
      </c>
      <c r="R112" s="26">
        <v>600000</v>
      </c>
      <c r="S112" s="26">
        <v>38381620.025510073</v>
      </c>
      <c r="T112" s="19">
        <v>2036152.75</v>
      </c>
      <c r="U112" s="29">
        <v>24648898.656376965</v>
      </c>
      <c r="V112" s="26">
        <v>626759.06962785125</v>
      </c>
      <c r="W112" s="26">
        <v>38482481.20198065</v>
      </c>
      <c r="X112" s="19">
        <v>2036152.75</v>
      </c>
      <c r="Y112" s="29">
        <v>24648898.656376965</v>
      </c>
      <c r="Z112" s="26">
        <v>626759.06962785125</v>
      </c>
      <c r="AA112" s="26">
        <v>38482481.20198065</v>
      </c>
      <c r="AB112" s="19">
        <v>2036152.75</v>
      </c>
      <c r="AC112" s="29">
        <v>24648898.656376965</v>
      </c>
      <c r="AD112" s="26">
        <v>626759.06962785125</v>
      </c>
      <c r="AE112" s="26">
        <v>38482481.20198065</v>
      </c>
      <c r="AF112" s="19">
        <v>2036152.75</v>
      </c>
      <c r="AG112" s="29">
        <v>24648898.656376965</v>
      </c>
      <c r="AH112" s="26">
        <v>626759.06962785125</v>
      </c>
      <c r="AI112" s="26">
        <v>38482481.20198065</v>
      </c>
      <c r="AJ112" s="19">
        <v>2036152.75</v>
      </c>
      <c r="AK112" s="29">
        <v>24648898.656376965</v>
      </c>
      <c r="AL112" s="28">
        <v>14600000</v>
      </c>
      <c r="AM112">
        <v>31800000</v>
      </c>
      <c r="AN112">
        <v>52800000</v>
      </c>
    </row>
    <row r="113" spans="1:40" x14ac:dyDescent="0.2">
      <c r="A113" s="18">
        <v>44289</v>
      </c>
      <c r="B113" s="19">
        <v>0</v>
      </c>
      <c r="C113" s="19">
        <v>0</v>
      </c>
      <c r="D113" s="26" t="e">
        <v>#N/A</v>
      </c>
      <c r="E113" s="29" t="e">
        <v>#N/A</v>
      </c>
      <c r="F113" s="19">
        <v>450000</v>
      </c>
      <c r="G113" s="19">
        <v>34929284.499999985</v>
      </c>
      <c r="H113" s="19">
        <v>2167984.5</v>
      </c>
      <c r="I113" s="29">
        <v>24120979.793103434</v>
      </c>
      <c r="J113" s="19">
        <v>500000</v>
      </c>
      <c r="K113" s="19">
        <v>36835419.46398554</v>
      </c>
      <c r="L113" s="19">
        <v>2167984.5</v>
      </c>
      <c r="M113" s="29">
        <v>24891501.260690439</v>
      </c>
      <c r="N113" s="26">
        <v>550000</v>
      </c>
      <c r="O113" s="26">
        <v>38146195.946578532</v>
      </c>
      <c r="P113" s="19">
        <v>2167984.5</v>
      </c>
      <c r="Q113" s="29">
        <v>25127513.814111777</v>
      </c>
      <c r="R113" s="26">
        <v>600000</v>
      </c>
      <c r="S113" s="26">
        <v>38849788.275510073</v>
      </c>
      <c r="T113" s="19">
        <v>2167984.5</v>
      </c>
      <c r="U113" s="29">
        <v>25127513.814111777</v>
      </c>
      <c r="V113" s="26">
        <v>630875.84633854032</v>
      </c>
      <c r="W113" s="26">
        <v>38981525.298319191</v>
      </c>
      <c r="X113" s="19">
        <v>2167984.5</v>
      </c>
      <c r="Y113" s="29">
        <v>25127513.814111777</v>
      </c>
      <c r="Z113" s="26">
        <v>630875.84633854032</v>
      </c>
      <c r="AA113" s="26">
        <v>38981525.298319191</v>
      </c>
      <c r="AB113" s="19">
        <v>2167984.5</v>
      </c>
      <c r="AC113" s="29">
        <v>25127513.814111777</v>
      </c>
      <c r="AD113" s="26">
        <v>630875.84633854032</v>
      </c>
      <c r="AE113" s="26">
        <v>38981525.298319191</v>
      </c>
      <c r="AF113" s="19">
        <v>2167984.5</v>
      </c>
      <c r="AG113" s="29">
        <v>25127513.814111777</v>
      </c>
      <c r="AH113" s="26">
        <v>630875.84633854032</v>
      </c>
      <c r="AI113" s="26">
        <v>38981525.298319191</v>
      </c>
      <c r="AJ113" s="19">
        <v>2167984.5</v>
      </c>
      <c r="AK113" s="29">
        <v>25127513.814111777</v>
      </c>
      <c r="AL113" s="28">
        <v>14600000</v>
      </c>
      <c r="AM113">
        <v>31800000</v>
      </c>
      <c r="AN113">
        <v>52800000</v>
      </c>
    </row>
    <row r="114" spans="1:40" x14ac:dyDescent="0.2">
      <c r="A114" s="18">
        <v>44290</v>
      </c>
      <c r="B114" s="19">
        <v>0</v>
      </c>
      <c r="C114" s="19">
        <v>0</v>
      </c>
      <c r="D114" s="26" t="e">
        <v>#N/A</v>
      </c>
      <c r="E114" s="29" t="e">
        <v>#N/A</v>
      </c>
      <c r="F114" s="19">
        <v>450000</v>
      </c>
      <c r="G114" s="19">
        <v>35247452.749999985</v>
      </c>
      <c r="H114" s="19">
        <v>2299816.25</v>
      </c>
      <c r="I114" s="29">
        <v>24514613.768965501</v>
      </c>
      <c r="J114" s="19">
        <v>500000</v>
      </c>
      <c r="K114" s="19">
        <v>37203587.71398554</v>
      </c>
      <c r="L114" s="19">
        <v>2299816.25</v>
      </c>
      <c r="M114" s="29">
        <v>25330135.236552507</v>
      </c>
      <c r="N114" s="26">
        <v>550000</v>
      </c>
      <c r="O114" s="26">
        <v>38564364.196578532</v>
      </c>
      <c r="P114" s="19">
        <v>2299816.25</v>
      </c>
      <c r="Q114" s="29">
        <v>25609834.070886206</v>
      </c>
      <c r="R114" s="26">
        <v>600000</v>
      </c>
      <c r="S114" s="26">
        <v>39317956.525510073</v>
      </c>
      <c r="T114" s="19">
        <v>2299816.25</v>
      </c>
      <c r="U114" s="29">
        <v>25609834.070886206</v>
      </c>
      <c r="V114" s="26">
        <v>634992.62304922938</v>
      </c>
      <c r="W114" s="26">
        <v>39484686.17136842</v>
      </c>
      <c r="X114" s="19">
        <v>2299816.25</v>
      </c>
      <c r="Y114" s="29">
        <v>25609834.070886206</v>
      </c>
      <c r="Z114" s="26">
        <v>634992.62304922938</v>
      </c>
      <c r="AA114" s="26">
        <v>39484686.17136842</v>
      </c>
      <c r="AB114" s="19">
        <v>2299816.25</v>
      </c>
      <c r="AC114" s="29">
        <v>25609834.070886206</v>
      </c>
      <c r="AD114" s="26">
        <v>634992.62304922938</v>
      </c>
      <c r="AE114" s="26">
        <v>39484686.17136842</v>
      </c>
      <c r="AF114" s="19">
        <v>2299816.25</v>
      </c>
      <c r="AG114" s="29">
        <v>25609834.070886206</v>
      </c>
      <c r="AH114" s="26">
        <v>634992.62304922938</v>
      </c>
      <c r="AI114" s="26">
        <v>39484686.17136842</v>
      </c>
      <c r="AJ114" s="19">
        <v>2299816.25</v>
      </c>
      <c r="AK114" s="29">
        <v>25609834.070886206</v>
      </c>
      <c r="AL114" s="28">
        <v>14600000</v>
      </c>
      <c r="AM114">
        <v>31800000</v>
      </c>
      <c r="AN114">
        <v>52800000</v>
      </c>
    </row>
    <row r="115" spans="1:40" x14ac:dyDescent="0.2">
      <c r="A115" s="18">
        <v>44291</v>
      </c>
      <c r="B115" s="19">
        <v>0</v>
      </c>
      <c r="C115" s="19">
        <v>0</v>
      </c>
      <c r="D115" s="26" t="e">
        <v>#N/A</v>
      </c>
      <c r="E115" s="29" t="e">
        <v>#N/A</v>
      </c>
      <c r="F115" s="19">
        <v>450000</v>
      </c>
      <c r="G115" s="19">
        <v>35565620.999999985</v>
      </c>
      <c r="H115" s="19">
        <v>2431648</v>
      </c>
      <c r="I115" s="29">
        <v>24908247.744827569</v>
      </c>
      <c r="J115" s="19">
        <v>500000</v>
      </c>
      <c r="K115" s="19">
        <v>37571755.96398554</v>
      </c>
      <c r="L115" s="19">
        <v>2431648</v>
      </c>
      <c r="M115" s="29">
        <v>25768769.212414574</v>
      </c>
      <c r="N115" s="26">
        <v>550000</v>
      </c>
      <c r="O115" s="26">
        <v>38982532.446578532</v>
      </c>
      <c r="P115" s="19">
        <v>2431648</v>
      </c>
      <c r="Q115" s="29">
        <v>26093468.046748277</v>
      </c>
      <c r="R115" s="26">
        <v>600000</v>
      </c>
      <c r="S115" s="26">
        <v>39786124.775510073</v>
      </c>
      <c r="T115" s="19">
        <v>2431648</v>
      </c>
      <c r="U115" s="29">
        <v>26095859.42670026</v>
      </c>
      <c r="V115" s="26">
        <v>639109.39975988865</v>
      </c>
      <c r="W115" s="26">
        <v>39991963.821128309</v>
      </c>
      <c r="X115" s="19">
        <v>2431648</v>
      </c>
      <c r="Y115" s="29">
        <v>26095859.42670026</v>
      </c>
      <c r="Z115" s="26">
        <v>639109.39975988865</v>
      </c>
      <c r="AA115" s="26">
        <v>39991963.821128309</v>
      </c>
      <c r="AB115" s="19">
        <v>2431648</v>
      </c>
      <c r="AC115" s="29">
        <v>26095859.42670026</v>
      </c>
      <c r="AD115" s="26">
        <v>639109.39975988865</v>
      </c>
      <c r="AE115" s="26">
        <v>39991963.821128309</v>
      </c>
      <c r="AF115" s="19">
        <v>2431648</v>
      </c>
      <c r="AG115" s="29">
        <v>26095859.42670026</v>
      </c>
      <c r="AH115" s="26">
        <v>639109.39975988865</v>
      </c>
      <c r="AI115" s="26">
        <v>39991963.821128309</v>
      </c>
      <c r="AJ115" s="19">
        <v>2431648</v>
      </c>
      <c r="AK115" s="29">
        <v>26095859.42670026</v>
      </c>
      <c r="AL115" s="28">
        <v>14600000</v>
      </c>
      <c r="AM115">
        <v>31800000</v>
      </c>
      <c r="AN115">
        <v>52800000</v>
      </c>
    </row>
    <row r="116" spans="1:40" x14ac:dyDescent="0.2">
      <c r="A116" s="18">
        <v>44292</v>
      </c>
      <c r="B116" s="19">
        <v>0</v>
      </c>
      <c r="C116" s="19">
        <v>0</v>
      </c>
      <c r="D116" s="26" t="e">
        <v>#N/A</v>
      </c>
      <c r="E116" s="29" t="e">
        <v>#N/A</v>
      </c>
      <c r="F116" s="19">
        <v>450000</v>
      </c>
      <c r="G116" s="19">
        <v>35807959.999999985</v>
      </c>
      <c r="H116" s="19">
        <v>2639309</v>
      </c>
      <c r="I116" s="29">
        <v>25301881.720689639</v>
      </c>
      <c r="J116" s="19">
        <v>500000</v>
      </c>
      <c r="K116" s="19">
        <v>37864094.96398554</v>
      </c>
      <c r="L116" s="19">
        <v>2639309</v>
      </c>
      <c r="M116" s="29">
        <v>26207403.188276649</v>
      </c>
      <c r="N116" s="26">
        <v>550000</v>
      </c>
      <c r="O116" s="26">
        <v>39324871.446578532</v>
      </c>
      <c r="P116" s="19">
        <v>2639309</v>
      </c>
      <c r="Q116" s="29">
        <v>26577102.022610348</v>
      </c>
      <c r="R116" s="26">
        <v>600000</v>
      </c>
      <c r="S116" s="26">
        <v>40178463.775510073</v>
      </c>
      <c r="T116" s="19">
        <v>2639309</v>
      </c>
      <c r="U116" s="29">
        <v>26585589.881553933</v>
      </c>
      <c r="V116" s="26">
        <v>643226.17647057772</v>
      </c>
      <c r="W116" s="26">
        <v>40427528.997598886</v>
      </c>
      <c r="X116" s="19">
        <v>2639309</v>
      </c>
      <c r="Y116" s="29">
        <v>26585589.881553933</v>
      </c>
      <c r="Z116" s="26">
        <v>643226.17647057772</v>
      </c>
      <c r="AA116" s="26">
        <v>40427528.997598886</v>
      </c>
      <c r="AB116" s="19">
        <v>2639309</v>
      </c>
      <c r="AC116" s="29">
        <v>26585589.881553933</v>
      </c>
      <c r="AD116" s="26">
        <v>643226.17647057772</v>
      </c>
      <c r="AE116" s="26">
        <v>40427528.997598886</v>
      </c>
      <c r="AF116" s="19">
        <v>2639309</v>
      </c>
      <c r="AG116" s="29">
        <v>26585589.881553933</v>
      </c>
      <c r="AH116" s="26">
        <v>643226.17647057772</v>
      </c>
      <c r="AI116" s="26">
        <v>40427528.997598886</v>
      </c>
      <c r="AJ116" s="19">
        <v>2639309</v>
      </c>
      <c r="AK116" s="29">
        <v>26585589.881553933</v>
      </c>
      <c r="AL116" s="28">
        <v>14600000</v>
      </c>
      <c r="AM116">
        <v>31800000</v>
      </c>
      <c r="AN116">
        <v>52800000</v>
      </c>
    </row>
    <row r="117" spans="1:40" x14ac:dyDescent="0.2">
      <c r="A117" s="18">
        <v>44293</v>
      </c>
      <c r="B117" s="19">
        <v>0</v>
      </c>
      <c r="C117" s="19">
        <v>0</v>
      </c>
      <c r="D117" s="26" t="e">
        <v>#N/A</v>
      </c>
      <c r="E117" s="29" t="e">
        <v>#N/A</v>
      </c>
      <c r="F117" s="19">
        <v>450000</v>
      </c>
      <c r="G117" s="19">
        <v>35979016.999999985</v>
      </c>
      <c r="H117" s="19">
        <v>2918252</v>
      </c>
      <c r="I117" s="29">
        <v>25695515.69655171</v>
      </c>
      <c r="J117" s="19">
        <v>500000</v>
      </c>
      <c r="K117" s="19">
        <v>38085151.96398554</v>
      </c>
      <c r="L117" s="19">
        <v>2918252</v>
      </c>
      <c r="M117" s="29">
        <v>26646037.164138716</v>
      </c>
      <c r="N117" s="26">
        <v>550000</v>
      </c>
      <c r="O117" s="26">
        <v>39595928.446578532</v>
      </c>
      <c r="P117" s="19">
        <v>2918252</v>
      </c>
      <c r="Q117" s="29">
        <v>27060735.998472415</v>
      </c>
      <c r="R117" s="26">
        <v>600000</v>
      </c>
      <c r="S117" s="26">
        <v>40499520.775510073</v>
      </c>
      <c r="T117" s="19">
        <v>2918252</v>
      </c>
      <c r="U117" s="29">
        <v>27079025.435447201</v>
      </c>
      <c r="V117" s="26">
        <v>647342.95318126678</v>
      </c>
      <c r="W117" s="26">
        <v>40795928.950780153</v>
      </c>
      <c r="X117" s="19">
        <v>2918252</v>
      </c>
      <c r="Y117" s="29">
        <v>27079025.435447201</v>
      </c>
      <c r="Z117" s="26">
        <v>647342.95318126678</v>
      </c>
      <c r="AA117" s="26">
        <v>40795928.950780153</v>
      </c>
      <c r="AB117" s="19">
        <v>2918252</v>
      </c>
      <c r="AC117" s="29">
        <v>27079025.435447201</v>
      </c>
      <c r="AD117" s="26">
        <v>647342.95318126678</v>
      </c>
      <c r="AE117" s="26">
        <v>40795928.950780153</v>
      </c>
      <c r="AF117" s="19">
        <v>2918252</v>
      </c>
      <c r="AG117" s="29">
        <v>27079025.435447201</v>
      </c>
      <c r="AH117" s="26">
        <v>647342.95318126678</v>
      </c>
      <c r="AI117" s="26">
        <v>40795928.950780153</v>
      </c>
      <c r="AJ117" s="19">
        <v>2918252</v>
      </c>
      <c r="AK117" s="29">
        <v>27079025.435447201</v>
      </c>
      <c r="AL117" s="28">
        <v>14600000</v>
      </c>
      <c r="AM117">
        <v>31800000</v>
      </c>
      <c r="AN117">
        <v>52800000</v>
      </c>
    </row>
    <row r="118" spans="1:40" x14ac:dyDescent="0.2">
      <c r="A118" s="18">
        <v>44294</v>
      </c>
      <c r="B118" s="19">
        <v>0</v>
      </c>
      <c r="C118" s="19">
        <v>0</v>
      </c>
      <c r="D118" s="26" t="e">
        <v>#N/A</v>
      </c>
      <c r="E118" s="29" t="e">
        <v>#N/A</v>
      </c>
      <c r="F118" s="19">
        <v>450000</v>
      </c>
      <c r="G118" s="19">
        <v>36112322.999999985</v>
      </c>
      <c r="H118" s="19">
        <v>3234946</v>
      </c>
      <c r="I118" s="29">
        <v>26089149.672413778</v>
      </c>
      <c r="J118" s="19">
        <v>500000</v>
      </c>
      <c r="K118" s="19">
        <v>38268457.96398554</v>
      </c>
      <c r="L118" s="19">
        <v>3234946</v>
      </c>
      <c r="M118" s="29">
        <v>27084671.140000783</v>
      </c>
      <c r="N118" s="26">
        <v>550000</v>
      </c>
      <c r="O118" s="26">
        <v>39829234.446578532</v>
      </c>
      <c r="P118" s="19">
        <v>3234946</v>
      </c>
      <c r="Q118" s="29">
        <v>27544369.974334482</v>
      </c>
      <c r="R118" s="26">
        <v>600000</v>
      </c>
      <c r="S118" s="26">
        <v>40782826.775510073</v>
      </c>
      <c r="T118" s="19">
        <v>3234946</v>
      </c>
      <c r="U118" s="29">
        <v>27576166.088380083</v>
      </c>
      <c r="V118" s="26">
        <v>650000</v>
      </c>
      <c r="W118" s="26">
        <v>41129234.950780153</v>
      </c>
      <c r="X118" s="19">
        <v>3234946</v>
      </c>
      <c r="Y118" s="29">
        <v>27576166.088380083</v>
      </c>
      <c r="Z118" s="26">
        <v>651459.72989195585</v>
      </c>
      <c r="AA118" s="26">
        <v>41130694.680672109</v>
      </c>
      <c r="AB118" s="19">
        <v>3234946</v>
      </c>
      <c r="AC118" s="29">
        <v>27576166.088380083</v>
      </c>
      <c r="AD118" s="26">
        <v>651459.72989195585</v>
      </c>
      <c r="AE118" s="26">
        <v>41130694.680672109</v>
      </c>
      <c r="AF118" s="19">
        <v>3234946</v>
      </c>
      <c r="AG118" s="29">
        <v>27576166.088380083</v>
      </c>
      <c r="AH118" s="26">
        <v>651459.72989195585</v>
      </c>
      <c r="AI118" s="26">
        <v>41130694.680672109</v>
      </c>
      <c r="AJ118" s="19">
        <v>3234946</v>
      </c>
      <c r="AK118" s="29">
        <v>27576166.088380083</v>
      </c>
      <c r="AL118" s="28">
        <v>14600000</v>
      </c>
      <c r="AM118">
        <v>31800000</v>
      </c>
      <c r="AN118">
        <v>52800000</v>
      </c>
    </row>
    <row r="119" spans="1:40" x14ac:dyDescent="0.2">
      <c r="A119" s="18">
        <v>44295</v>
      </c>
      <c r="B119" s="19">
        <v>0</v>
      </c>
      <c r="C119" s="19">
        <v>0</v>
      </c>
      <c r="D119" s="26" t="e">
        <v>#N/A</v>
      </c>
      <c r="E119" s="29" t="e">
        <v>#N/A</v>
      </c>
      <c r="F119" s="19">
        <v>450000</v>
      </c>
      <c r="G119" s="19">
        <v>36238089.999999985</v>
      </c>
      <c r="H119" s="19">
        <v>3559179</v>
      </c>
      <c r="I119" s="29">
        <v>26482783.648275845</v>
      </c>
      <c r="J119" s="19">
        <v>500000</v>
      </c>
      <c r="K119" s="19">
        <v>38444224.96398554</v>
      </c>
      <c r="L119" s="19">
        <v>3559179</v>
      </c>
      <c r="M119" s="29">
        <v>27523305.11586285</v>
      </c>
      <c r="N119" s="26">
        <v>550000</v>
      </c>
      <c r="O119" s="26">
        <v>40055001.446578532</v>
      </c>
      <c r="P119" s="19">
        <v>3559179</v>
      </c>
      <c r="Q119" s="29">
        <v>28028003.950196549</v>
      </c>
      <c r="R119" s="26">
        <v>600000</v>
      </c>
      <c r="S119" s="26">
        <v>41058593.775510073</v>
      </c>
      <c r="T119" s="19">
        <v>3559179</v>
      </c>
      <c r="U119" s="29">
        <v>28077011.840352591</v>
      </c>
      <c r="V119" s="26">
        <v>650000</v>
      </c>
      <c r="W119" s="26">
        <v>41455001.950780153</v>
      </c>
      <c r="X119" s="19">
        <v>3559179</v>
      </c>
      <c r="Y119" s="29">
        <v>28077011.840352591</v>
      </c>
      <c r="Z119" s="26">
        <v>655576.50660264492</v>
      </c>
      <c r="AA119" s="26">
        <v>41462038.187274754</v>
      </c>
      <c r="AB119" s="19">
        <v>3559179</v>
      </c>
      <c r="AC119" s="29">
        <v>28077011.840352591</v>
      </c>
      <c r="AD119" s="26">
        <v>655576.50660264492</v>
      </c>
      <c r="AE119" s="26">
        <v>41462038.187274754</v>
      </c>
      <c r="AF119" s="19">
        <v>3559179</v>
      </c>
      <c r="AG119" s="29">
        <v>28077011.840352591</v>
      </c>
      <c r="AH119" s="26">
        <v>655576.50660264492</v>
      </c>
      <c r="AI119" s="26">
        <v>41462038.187274754</v>
      </c>
      <c r="AJ119" s="19">
        <v>3559179</v>
      </c>
      <c r="AK119" s="29">
        <v>28077011.840352591</v>
      </c>
      <c r="AL119" s="28">
        <v>14600000</v>
      </c>
      <c r="AM119">
        <v>31800000</v>
      </c>
      <c r="AN119">
        <v>52800000</v>
      </c>
    </row>
    <row r="120" spans="1:40" x14ac:dyDescent="0.2">
      <c r="A120" s="18">
        <v>44296</v>
      </c>
      <c r="B120" s="19">
        <v>0</v>
      </c>
      <c r="C120" s="19">
        <v>0</v>
      </c>
      <c r="D120" s="26" t="e">
        <v>#N/A</v>
      </c>
      <c r="E120" s="29" t="e">
        <v>#N/A</v>
      </c>
      <c r="F120" s="19">
        <v>450000</v>
      </c>
      <c r="G120" s="19">
        <v>36410174.999999985</v>
      </c>
      <c r="H120" s="19">
        <v>3837094</v>
      </c>
      <c r="I120" s="29">
        <v>26876417.624137912</v>
      </c>
      <c r="J120" s="19">
        <v>500000</v>
      </c>
      <c r="K120" s="19">
        <v>38666309.96398554</v>
      </c>
      <c r="L120" s="19">
        <v>3837094</v>
      </c>
      <c r="M120" s="29">
        <v>27961939.091724917</v>
      </c>
      <c r="N120" s="26">
        <v>550000</v>
      </c>
      <c r="O120" s="26">
        <v>40327086.446578532</v>
      </c>
      <c r="P120" s="19">
        <v>3837094</v>
      </c>
      <c r="Q120" s="29">
        <v>28511637.92605862</v>
      </c>
      <c r="R120" s="26">
        <v>600000</v>
      </c>
      <c r="S120" s="26">
        <v>41380678.775510073</v>
      </c>
      <c r="T120" s="19">
        <v>3837094</v>
      </c>
      <c r="U120" s="29">
        <v>28581562.691364717</v>
      </c>
      <c r="V120" s="26">
        <v>650000</v>
      </c>
      <c r="W120" s="26">
        <v>41827086.950780153</v>
      </c>
      <c r="X120" s="19">
        <v>3837094</v>
      </c>
      <c r="Y120" s="29">
        <v>28581562.691364717</v>
      </c>
      <c r="Z120" s="26">
        <v>659693.28331333399</v>
      </c>
      <c r="AA120" s="26">
        <v>41843816.470588088</v>
      </c>
      <c r="AB120" s="19">
        <v>3837094</v>
      </c>
      <c r="AC120" s="29">
        <v>28581562.691364717</v>
      </c>
      <c r="AD120" s="26">
        <v>659693.28331333399</v>
      </c>
      <c r="AE120" s="26">
        <v>41843816.470588088</v>
      </c>
      <c r="AF120" s="19">
        <v>3837094</v>
      </c>
      <c r="AG120" s="29">
        <v>28581562.691364717</v>
      </c>
      <c r="AH120" s="26">
        <v>659693.28331333399</v>
      </c>
      <c r="AI120" s="26">
        <v>41843816.470588088</v>
      </c>
      <c r="AJ120" s="19">
        <v>3837094</v>
      </c>
      <c r="AK120" s="29">
        <v>28581562.691364717</v>
      </c>
      <c r="AL120" s="28">
        <v>14600000</v>
      </c>
      <c r="AM120">
        <v>31800000</v>
      </c>
      <c r="AN120">
        <v>52800000</v>
      </c>
    </row>
    <row r="121" spans="1:40" x14ac:dyDescent="0.2">
      <c r="A121" s="18">
        <v>44297</v>
      </c>
      <c r="B121" s="19">
        <v>0</v>
      </c>
      <c r="C121" s="19">
        <v>0</v>
      </c>
      <c r="D121" s="26" t="e">
        <v>#N/A</v>
      </c>
      <c r="E121" s="29" t="e">
        <v>#N/A</v>
      </c>
      <c r="F121" s="19">
        <v>450000</v>
      </c>
      <c r="G121" s="19">
        <v>36634767.999999985</v>
      </c>
      <c r="H121" s="19">
        <v>4062501</v>
      </c>
      <c r="I121" s="29">
        <v>27270051.599999979</v>
      </c>
      <c r="J121" s="19">
        <v>500000</v>
      </c>
      <c r="K121" s="19">
        <v>38940902.96398554</v>
      </c>
      <c r="L121" s="19">
        <v>4062501</v>
      </c>
      <c r="M121" s="29">
        <v>28400573.067586988</v>
      </c>
      <c r="N121" s="26">
        <v>550000</v>
      </c>
      <c r="O121" s="26">
        <v>40651679.446578532</v>
      </c>
      <c r="P121" s="19">
        <v>4062501</v>
      </c>
      <c r="Q121" s="29">
        <v>28995271.901920687</v>
      </c>
      <c r="R121" s="26">
        <v>600000</v>
      </c>
      <c r="S121" s="26">
        <v>41755271.775510073</v>
      </c>
      <c r="T121" s="19">
        <v>4062501</v>
      </c>
      <c r="U121" s="29">
        <v>29089818.64141646</v>
      </c>
      <c r="V121" s="26">
        <v>650000</v>
      </c>
      <c r="W121" s="26">
        <v>42251679.950780153</v>
      </c>
      <c r="X121" s="19">
        <v>4062501</v>
      </c>
      <c r="Y121" s="29">
        <v>29089818.64141646</v>
      </c>
      <c r="Z121" s="26">
        <v>663810.06002399325</v>
      </c>
      <c r="AA121" s="26">
        <v>42282219.530612081</v>
      </c>
      <c r="AB121" s="19">
        <v>4062501</v>
      </c>
      <c r="AC121" s="29">
        <v>29089818.64141646</v>
      </c>
      <c r="AD121" s="26">
        <v>663810.06002399325</v>
      </c>
      <c r="AE121" s="26">
        <v>42282219.530612081</v>
      </c>
      <c r="AF121" s="19">
        <v>4062501</v>
      </c>
      <c r="AG121" s="29">
        <v>29089818.64141646</v>
      </c>
      <c r="AH121" s="26">
        <v>663810.06002399325</v>
      </c>
      <c r="AI121" s="26">
        <v>42282219.530612081</v>
      </c>
      <c r="AJ121" s="19">
        <v>4062501</v>
      </c>
      <c r="AK121" s="29">
        <v>29089818.64141646</v>
      </c>
      <c r="AL121" s="28">
        <v>14600000</v>
      </c>
      <c r="AM121">
        <v>31800000</v>
      </c>
      <c r="AN121">
        <v>52800000</v>
      </c>
    </row>
    <row r="122" spans="1:40" x14ac:dyDescent="0.2">
      <c r="A122" s="18">
        <v>44298</v>
      </c>
      <c r="B122" s="19">
        <v>0</v>
      </c>
      <c r="C122" s="19">
        <v>0</v>
      </c>
      <c r="D122" s="26" t="e">
        <v>#N/A</v>
      </c>
      <c r="E122" s="29" t="e">
        <v>#N/A</v>
      </c>
      <c r="F122" s="19">
        <v>450000</v>
      </c>
      <c r="G122" s="19">
        <v>36880691.999999985</v>
      </c>
      <c r="H122" s="19">
        <v>4266577</v>
      </c>
      <c r="I122" s="29">
        <v>27629629.542857125</v>
      </c>
      <c r="J122" s="19">
        <v>500000</v>
      </c>
      <c r="K122" s="19">
        <v>39236826.96398554</v>
      </c>
      <c r="L122" s="19">
        <v>4266577</v>
      </c>
      <c r="M122" s="29">
        <v>28805151.010444131</v>
      </c>
      <c r="N122" s="26">
        <v>550000</v>
      </c>
      <c r="O122" s="26">
        <v>40997603.446578532</v>
      </c>
      <c r="P122" s="19">
        <v>4266577</v>
      </c>
      <c r="Q122" s="29">
        <v>29444849.84477783</v>
      </c>
      <c r="R122" s="26">
        <v>600000</v>
      </c>
      <c r="S122" s="26">
        <v>42151195.775510073</v>
      </c>
      <c r="T122" s="19">
        <v>4266577</v>
      </c>
      <c r="U122" s="29">
        <v>29567723.657502905</v>
      </c>
      <c r="V122" s="26">
        <v>650000</v>
      </c>
      <c r="W122" s="26">
        <v>42697603.950780153</v>
      </c>
      <c r="X122" s="19">
        <v>4266577</v>
      </c>
      <c r="Y122" s="29">
        <v>29567723.657502905</v>
      </c>
      <c r="Z122" s="26">
        <v>667926.83673468232</v>
      </c>
      <c r="AA122" s="26">
        <v>42746070.367346764</v>
      </c>
      <c r="AB122" s="19">
        <v>4266577</v>
      </c>
      <c r="AC122" s="29">
        <v>29567723.657502905</v>
      </c>
      <c r="AD122" s="26">
        <v>667926.83673468232</v>
      </c>
      <c r="AE122" s="26">
        <v>42746070.367346764</v>
      </c>
      <c r="AF122" s="19">
        <v>4266577</v>
      </c>
      <c r="AG122" s="29">
        <v>29567723.657502905</v>
      </c>
      <c r="AH122" s="26">
        <v>667926.83673468232</v>
      </c>
      <c r="AI122" s="26">
        <v>42746070.367346764</v>
      </c>
      <c r="AJ122" s="19">
        <v>4266577</v>
      </c>
      <c r="AK122" s="29">
        <v>29567723.657502905</v>
      </c>
      <c r="AL122" s="28">
        <v>14600000</v>
      </c>
      <c r="AM122">
        <v>31800000</v>
      </c>
      <c r="AN122">
        <v>52800000</v>
      </c>
    </row>
    <row r="123" spans="1:40" x14ac:dyDescent="0.2">
      <c r="A123" s="18">
        <v>44299</v>
      </c>
      <c r="B123" s="19">
        <v>0</v>
      </c>
      <c r="C123" s="19">
        <v>0</v>
      </c>
      <c r="D123" s="26" t="e">
        <v>#N/A</v>
      </c>
      <c r="E123" s="29" t="e">
        <v>#N/A</v>
      </c>
      <c r="F123" s="19">
        <v>450000</v>
      </c>
      <c r="G123" s="19">
        <v>36987528.999999985</v>
      </c>
      <c r="H123" s="19">
        <v>4609740</v>
      </c>
      <c r="I123" s="29">
        <v>27989207.485714268</v>
      </c>
      <c r="J123" s="19">
        <v>500000</v>
      </c>
      <c r="K123" s="19">
        <v>39393663.96398554</v>
      </c>
      <c r="L123" s="19">
        <v>4609740</v>
      </c>
      <c r="M123" s="29">
        <v>29209728.953301273</v>
      </c>
      <c r="N123" s="26">
        <v>550000</v>
      </c>
      <c r="O123" s="26">
        <v>41204440.446578532</v>
      </c>
      <c r="P123" s="19">
        <v>4609740</v>
      </c>
      <c r="Q123" s="29">
        <v>29894427.787634972</v>
      </c>
      <c r="R123" s="26">
        <v>600000</v>
      </c>
      <c r="S123" s="26">
        <v>42408032.775510073</v>
      </c>
      <c r="T123" s="19">
        <v>4609740</v>
      </c>
      <c r="U123" s="29">
        <v>30049333.772628967</v>
      </c>
      <c r="V123" s="26">
        <v>650000</v>
      </c>
      <c r="W123" s="26">
        <v>43004440.950780153</v>
      </c>
      <c r="X123" s="19">
        <v>4609740</v>
      </c>
      <c r="Y123" s="29">
        <v>30049333.772628967</v>
      </c>
      <c r="Z123" s="26">
        <v>672043.61344537139</v>
      </c>
      <c r="AA123" s="26">
        <v>43074950.980792135</v>
      </c>
      <c r="AB123" s="19">
        <v>4609740</v>
      </c>
      <c r="AC123" s="29">
        <v>30049333.772628967</v>
      </c>
      <c r="AD123" s="26">
        <v>672043.61344537139</v>
      </c>
      <c r="AE123" s="26">
        <v>43074950.980792135</v>
      </c>
      <c r="AF123" s="19">
        <v>4609740</v>
      </c>
      <c r="AG123" s="29">
        <v>30049333.772628967</v>
      </c>
      <c r="AH123" s="26">
        <v>672043.61344537139</v>
      </c>
      <c r="AI123" s="26">
        <v>43074950.980792135</v>
      </c>
      <c r="AJ123" s="19">
        <v>4609740</v>
      </c>
      <c r="AK123" s="29">
        <v>30049333.772628967</v>
      </c>
      <c r="AL123" s="28">
        <v>14600000</v>
      </c>
      <c r="AM123">
        <v>31800000</v>
      </c>
      <c r="AN123">
        <v>52800000</v>
      </c>
    </row>
    <row r="124" spans="1:40" x14ac:dyDescent="0.2">
      <c r="A124" s="18">
        <v>44300</v>
      </c>
      <c r="B124" s="19">
        <v>0</v>
      </c>
      <c r="C124" s="19">
        <v>0</v>
      </c>
      <c r="D124" s="26" t="e">
        <v>#N/A</v>
      </c>
      <c r="E124" s="29" t="e">
        <v>#N/A</v>
      </c>
      <c r="F124" s="19">
        <v>450000</v>
      </c>
      <c r="G124" s="19">
        <v>37074020.999999985</v>
      </c>
      <c r="H124" s="19">
        <v>4973248</v>
      </c>
      <c r="I124" s="29">
        <v>28348785.428571414</v>
      </c>
      <c r="J124" s="19">
        <v>500000</v>
      </c>
      <c r="K124" s="19">
        <v>39530155.96398554</v>
      </c>
      <c r="L124" s="19">
        <v>4973248</v>
      </c>
      <c r="M124" s="29">
        <v>29614306.89615842</v>
      </c>
      <c r="N124" s="26">
        <v>550000</v>
      </c>
      <c r="O124" s="26">
        <v>41390932.446578532</v>
      </c>
      <c r="P124" s="19">
        <v>4973248</v>
      </c>
      <c r="Q124" s="29">
        <v>30344005.730492119</v>
      </c>
      <c r="R124" s="26">
        <v>600000</v>
      </c>
      <c r="S124" s="26">
        <v>42644524.775510073</v>
      </c>
      <c r="T124" s="19">
        <v>4973248</v>
      </c>
      <c r="U124" s="29">
        <v>30534648.986794621</v>
      </c>
      <c r="V124" s="26">
        <v>650000</v>
      </c>
      <c r="W124" s="26">
        <v>43290932.950780153</v>
      </c>
      <c r="X124" s="19">
        <v>4973248</v>
      </c>
      <c r="Y124" s="29">
        <v>30534648.986794621</v>
      </c>
      <c r="Z124" s="26">
        <v>676160.39015606046</v>
      </c>
      <c r="AA124" s="26">
        <v>43387603.370948195</v>
      </c>
      <c r="AB124" s="19">
        <v>4973248</v>
      </c>
      <c r="AC124" s="29">
        <v>30534648.986794621</v>
      </c>
      <c r="AD124" s="26">
        <v>676160.39015606046</v>
      </c>
      <c r="AE124" s="26">
        <v>43387603.370948195</v>
      </c>
      <c r="AF124" s="19">
        <v>4973248</v>
      </c>
      <c r="AG124" s="29">
        <v>30534648.986794621</v>
      </c>
      <c r="AH124" s="26">
        <v>676160.39015606046</v>
      </c>
      <c r="AI124" s="26">
        <v>43387603.370948195</v>
      </c>
      <c r="AJ124" s="19">
        <v>4973248</v>
      </c>
      <c r="AK124" s="29">
        <v>30534648.986794621</v>
      </c>
      <c r="AL124" s="28">
        <v>14600000</v>
      </c>
      <c r="AM124">
        <v>31800000</v>
      </c>
      <c r="AN124">
        <v>52800000</v>
      </c>
    </row>
    <row r="125" spans="1:40" x14ac:dyDescent="0.2">
      <c r="A125" s="18">
        <v>44301</v>
      </c>
      <c r="B125" s="19">
        <v>0</v>
      </c>
      <c r="C125" s="19">
        <v>0</v>
      </c>
      <c r="D125" s="26" t="e">
        <v>#N/A</v>
      </c>
      <c r="E125" s="29" t="e">
        <v>#N/A</v>
      </c>
      <c r="F125" s="19">
        <v>450000</v>
      </c>
      <c r="G125" s="19">
        <v>37114165.999999985</v>
      </c>
      <c r="H125" s="19">
        <v>5383103</v>
      </c>
      <c r="I125" s="29">
        <v>28708363.37142856</v>
      </c>
      <c r="J125" s="19">
        <v>500000</v>
      </c>
      <c r="K125" s="19">
        <v>39620300.96398554</v>
      </c>
      <c r="L125" s="19">
        <v>5383103</v>
      </c>
      <c r="M125" s="29">
        <v>30018884.839015566</v>
      </c>
      <c r="N125" s="26">
        <v>550000</v>
      </c>
      <c r="O125" s="26">
        <v>41531077.446578532</v>
      </c>
      <c r="P125" s="19">
        <v>5383103</v>
      </c>
      <c r="Q125" s="29">
        <v>30793583.673349258</v>
      </c>
      <c r="R125" s="26">
        <v>600000</v>
      </c>
      <c r="S125" s="26">
        <v>42834669.775510073</v>
      </c>
      <c r="T125" s="19">
        <v>5383103</v>
      </c>
      <c r="U125" s="29">
        <v>31023669.299999893</v>
      </c>
      <c r="V125" s="26">
        <v>650000</v>
      </c>
      <c r="W125" s="26">
        <v>43531077.950780153</v>
      </c>
      <c r="X125" s="19">
        <v>5383103</v>
      </c>
      <c r="Y125" s="29">
        <v>31023669.299999893</v>
      </c>
      <c r="Z125" s="26">
        <v>680277.16686674953</v>
      </c>
      <c r="AA125" s="26">
        <v>43658025.537814945</v>
      </c>
      <c r="AB125" s="19">
        <v>5383103</v>
      </c>
      <c r="AC125" s="29">
        <v>31023669.299999893</v>
      </c>
      <c r="AD125" s="26">
        <v>680277.16686674953</v>
      </c>
      <c r="AE125" s="26">
        <v>43658025.537814945</v>
      </c>
      <c r="AF125" s="19">
        <v>5383103</v>
      </c>
      <c r="AG125" s="29">
        <v>31023669.299999893</v>
      </c>
      <c r="AH125" s="26">
        <v>680277.16686674953</v>
      </c>
      <c r="AI125" s="26">
        <v>43658025.537814945</v>
      </c>
      <c r="AJ125" s="19">
        <v>5383103</v>
      </c>
      <c r="AK125" s="29">
        <v>31023669.299999893</v>
      </c>
      <c r="AL125" s="28">
        <v>14600000</v>
      </c>
      <c r="AM125">
        <v>31800000</v>
      </c>
      <c r="AN125">
        <v>52800000</v>
      </c>
    </row>
    <row r="126" spans="1:40" x14ac:dyDescent="0.2">
      <c r="A126" s="18">
        <v>44302</v>
      </c>
      <c r="B126" s="19">
        <v>0</v>
      </c>
      <c r="C126" s="19">
        <v>0</v>
      </c>
      <c r="D126" s="26" t="e">
        <v>#N/A</v>
      </c>
      <c r="E126" s="29" t="e">
        <v>#N/A</v>
      </c>
      <c r="F126" s="19">
        <v>450000</v>
      </c>
      <c r="G126" s="19">
        <v>37085917.999999985</v>
      </c>
      <c r="H126" s="19">
        <v>5861351</v>
      </c>
      <c r="I126" s="29">
        <v>29067941.314285703</v>
      </c>
      <c r="J126" s="19">
        <v>500000</v>
      </c>
      <c r="K126" s="19">
        <v>39642052.96398554</v>
      </c>
      <c r="L126" s="19">
        <v>5861351</v>
      </c>
      <c r="M126" s="29">
        <v>30423462.781872705</v>
      </c>
      <c r="N126" s="26">
        <v>550000</v>
      </c>
      <c r="O126" s="26">
        <v>41602829.446578532</v>
      </c>
      <c r="P126" s="19">
        <v>5861351</v>
      </c>
      <c r="Q126" s="29">
        <v>31243161.6162064</v>
      </c>
      <c r="R126" s="26">
        <v>600000</v>
      </c>
      <c r="S126" s="26">
        <v>42956421.775510073</v>
      </c>
      <c r="T126" s="19">
        <v>5861351</v>
      </c>
      <c r="U126" s="29">
        <v>31516394.712244786</v>
      </c>
      <c r="V126" s="26">
        <v>650000</v>
      </c>
      <c r="W126" s="26">
        <v>43702829.950780153</v>
      </c>
      <c r="X126" s="19">
        <v>5861351</v>
      </c>
      <c r="Y126" s="29">
        <v>31516394.712244786</v>
      </c>
      <c r="Z126" s="26">
        <v>684393.94357743859</v>
      </c>
      <c r="AA126" s="26">
        <v>43864171.481392384</v>
      </c>
      <c r="AB126" s="19">
        <v>5861351</v>
      </c>
      <c r="AC126" s="29">
        <v>31516394.712244786</v>
      </c>
      <c r="AD126" s="26">
        <v>684393.94357743859</v>
      </c>
      <c r="AE126" s="26">
        <v>43864171.481392384</v>
      </c>
      <c r="AF126" s="19">
        <v>5861351</v>
      </c>
      <c r="AG126" s="29">
        <v>31516394.712244786</v>
      </c>
      <c r="AH126" s="26">
        <v>684393.94357743859</v>
      </c>
      <c r="AI126" s="26">
        <v>43864171.481392384</v>
      </c>
      <c r="AJ126" s="19">
        <v>5861351</v>
      </c>
      <c r="AK126" s="29">
        <v>31516394.712244786</v>
      </c>
      <c r="AL126" s="28">
        <v>14600000</v>
      </c>
      <c r="AM126">
        <v>31800000</v>
      </c>
      <c r="AN126">
        <v>52800000</v>
      </c>
    </row>
    <row r="127" spans="1:40" x14ac:dyDescent="0.2">
      <c r="A127" s="18">
        <v>44303</v>
      </c>
      <c r="B127" s="19">
        <v>0</v>
      </c>
      <c r="C127" s="19">
        <v>0</v>
      </c>
      <c r="D127" s="26" t="e">
        <v>#N/A</v>
      </c>
      <c r="E127" s="29" t="e">
        <v>#N/A</v>
      </c>
      <c r="F127" s="19">
        <v>450000</v>
      </c>
      <c r="G127" s="19">
        <v>37043947.999999985</v>
      </c>
      <c r="H127" s="19">
        <v>6353321</v>
      </c>
      <c r="I127" s="29">
        <v>29427519.257142846</v>
      </c>
      <c r="J127" s="19">
        <v>500000</v>
      </c>
      <c r="K127" s="19">
        <v>39650082.96398554</v>
      </c>
      <c r="L127" s="19">
        <v>6353321</v>
      </c>
      <c r="M127" s="29">
        <v>30828040.724729847</v>
      </c>
      <c r="N127" s="26">
        <v>550000</v>
      </c>
      <c r="O127" s="26">
        <v>41660859.446578532</v>
      </c>
      <c r="P127" s="19">
        <v>6353321</v>
      </c>
      <c r="Q127" s="29">
        <v>31692739.559063539</v>
      </c>
      <c r="R127" s="26">
        <v>600000</v>
      </c>
      <c r="S127" s="26">
        <v>43064451.775510073</v>
      </c>
      <c r="T127" s="19">
        <v>6353321</v>
      </c>
      <c r="U127" s="29">
        <v>32010972.655101925</v>
      </c>
      <c r="V127" s="26">
        <v>650000</v>
      </c>
      <c r="W127" s="26">
        <v>43860859.950780153</v>
      </c>
      <c r="X127" s="19">
        <v>6353321</v>
      </c>
      <c r="Y127" s="29">
        <v>32012825.223529298</v>
      </c>
      <c r="Z127" s="26">
        <v>688510.72028812766</v>
      </c>
      <c r="AA127" s="26">
        <v>44060712.201680511</v>
      </c>
      <c r="AB127" s="19">
        <v>6353321</v>
      </c>
      <c r="AC127" s="29">
        <v>32012825.223529298</v>
      </c>
      <c r="AD127" s="26">
        <v>688510.72028812766</v>
      </c>
      <c r="AE127" s="26">
        <v>44060712.201680511</v>
      </c>
      <c r="AF127" s="19">
        <v>6353321</v>
      </c>
      <c r="AG127" s="29">
        <v>32012825.223529298</v>
      </c>
      <c r="AH127" s="26">
        <v>688510.72028812766</v>
      </c>
      <c r="AI127" s="26">
        <v>44060712.201680511</v>
      </c>
      <c r="AJ127" s="19">
        <v>6353321</v>
      </c>
      <c r="AK127" s="29">
        <v>32012825.223529298</v>
      </c>
      <c r="AL127" s="28">
        <v>14600000</v>
      </c>
      <c r="AM127">
        <v>31800000</v>
      </c>
      <c r="AN127">
        <v>52800000</v>
      </c>
    </row>
    <row r="128" spans="1:40" x14ac:dyDescent="0.2">
      <c r="A128" s="18">
        <v>44304</v>
      </c>
      <c r="B128" s="19">
        <v>0</v>
      </c>
      <c r="C128" s="19">
        <v>0</v>
      </c>
      <c r="D128" s="26" t="e">
        <v>#N/A</v>
      </c>
      <c r="E128" s="29" t="e">
        <v>#N/A</v>
      </c>
      <c r="F128" s="19">
        <v>450000</v>
      </c>
      <c r="G128" s="19">
        <v>37273698.999999985</v>
      </c>
      <c r="H128" s="19">
        <v>6573570</v>
      </c>
      <c r="I128" s="29">
        <v>29787097.199999988</v>
      </c>
      <c r="J128" s="19">
        <v>500000</v>
      </c>
      <c r="K128" s="19">
        <v>39929833.96398554</v>
      </c>
      <c r="L128" s="19">
        <v>6573570</v>
      </c>
      <c r="M128" s="29">
        <v>31232618.667586986</v>
      </c>
      <c r="N128" s="26">
        <v>550000</v>
      </c>
      <c r="O128" s="26">
        <v>41990610.446578532</v>
      </c>
      <c r="P128" s="19">
        <v>6573570</v>
      </c>
      <c r="Q128" s="29">
        <v>32142317.501920678</v>
      </c>
      <c r="R128" s="26">
        <v>600000</v>
      </c>
      <c r="S128" s="26">
        <v>43444202.775510073</v>
      </c>
      <c r="T128" s="19">
        <v>6573570</v>
      </c>
      <c r="U128" s="29">
        <v>32505550.597959064</v>
      </c>
      <c r="V128" s="26">
        <v>650000</v>
      </c>
      <c r="W128" s="26">
        <v>44290610.950780153</v>
      </c>
      <c r="X128" s="19">
        <v>6573570</v>
      </c>
      <c r="Y128" s="29">
        <v>32512960.833853431</v>
      </c>
      <c r="Z128" s="26">
        <v>692627.49699878693</v>
      </c>
      <c r="AA128" s="26">
        <v>44533090.698679298</v>
      </c>
      <c r="AB128" s="19">
        <v>6573570</v>
      </c>
      <c r="AC128" s="29">
        <v>32512960.833853431</v>
      </c>
      <c r="AD128" s="26">
        <v>692627.49699878693</v>
      </c>
      <c r="AE128" s="26">
        <v>44533090.698679298</v>
      </c>
      <c r="AF128" s="19">
        <v>6573570</v>
      </c>
      <c r="AG128" s="29">
        <v>32512960.833853431</v>
      </c>
      <c r="AH128" s="26">
        <v>692627.49699878693</v>
      </c>
      <c r="AI128" s="26">
        <v>44533090.698679298</v>
      </c>
      <c r="AJ128" s="19">
        <v>6573570</v>
      </c>
      <c r="AK128" s="29">
        <v>32512960.833853431</v>
      </c>
      <c r="AL128" s="28">
        <v>14600000</v>
      </c>
      <c r="AM128">
        <v>31800000</v>
      </c>
      <c r="AN128">
        <v>52800000</v>
      </c>
    </row>
    <row r="129" spans="1:40" x14ac:dyDescent="0.2">
      <c r="A129" s="18">
        <v>44305</v>
      </c>
      <c r="B129" s="19">
        <v>0</v>
      </c>
      <c r="C129" s="19">
        <v>0</v>
      </c>
      <c r="D129" s="26" t="e">
        <v>#N/A</v>
      </c>
      <c r="E129" s="29" t="e">
        <v>#N/A</v>
      </c>
      <c r="F129" s="19">
        <v>450000</v>
      </c>
      <c r="G129" s="19">
        <v>37443896.999999985</v>
      </c>
      <c r="H129" s="19">
        <v>6853372</v>
      </c>
      <c r="I129" s="29">
        <v>30080040.212499991</v>
      </c>
      <c r="J129" s="19">
        <v>500000</v>
      </c>
      <c r="K129" s="19">
        <v>40150031.96398554</v>
      </c>
      <c r="L129" s="19">
        <v>6853372</v>
      </c>
      <c r="M129" s="29">
        <v>31570561.680086989</v>
      </c>
      <c r="N129" s="26">
        <v>550000</v>
      </c>
      <c r="O129" s="26">
        <v>42260808.446578532</v>
      </c>
      <c r="P129" s="19">
        <v>6853372</v>
      </c>
      <c r="Q129" s="29">
        <v>32525260.514420681</v>
      </c>
      <c r="R129" s="26">
        <v>600000</v>
      </c>
      <c r="S129" s="26">
        <v>43764400.775510073</v>
      </c>
      <c r="T129" s="19">
        <v>6853372</v>
      </c>
      <c r="U129" s="29">
        <v>32933493.610459067</v>
      </c>
      <c r="V129" s="26">
        <v>650000</v>
      </c>
      <c r="W129" s="26">
        <v>44660808.950780153</v>
      </c>
      <c r="X129" s="19">
        <v>6853372</v>
      </c>
      <c r="Y129" s="29">
        <v>32950166.612860043</v>
      </c>
      <c r="Z129" s="26">
        <v>696744.27370947599</v>
      </c>
      <c r="AA129" s="26">
        <v>44950032.972388774</v>
      </c>
      <c r="AB129" s="19">
        <v>6853372</v>
      </c>
      <c r="AC129" s="29">
        <v>32950166.612860043</v>
      </c>
      <c r="AD129" s="26">
        <v>696744.27370947599</v>
      </c>
      <c r="AE129" s="26">
        <v>44950032.972388774</v>
      </c>
      <c r="AF129" s="19">
        <v>6853372</v>
      </c>
      <c r="AG129" s="29">
        <v>32950166.612860043</v>
      </c>
      <c r="AH129" s="26">
        <v>696744.27370947599</v>
      </c>
      <c r="AI129" s="26">
        <v>44950032.972388774</v>
      </c>
      <c r="AJ129" s="19">
        <v>6853372</v>
      </c>
      <c r="AK129" s="29">
        <v>32950166.612860043</v>
      </c>
      <c r="AL129" s="28">
        <v>14600000</v>
      </c>
      <c r="AM129">
        <v>31800000</v>
      </c>
      <c r="AN129">
        <v>52800000</v>
      </c>
    </row>
    <row r="130" spans="1:40" x14ac:dyDescent="0.2">
      <c r="A130" s="18">
        <v>44306</v>
      </c>
      <c r="B130" s="19">
        <v>0</v>
      </c>
      <c r="C130" s="19">
        <v>0</v>
      </c>
      <c r="D130" s="26" t="e">
        <v>#N/A</v>
      </c>
      <c r="E130" s="29" t="e">
        <v>#N/A</v>
      </c>
      <c r="F130" s="19">
        <v>450000</v>
      </c>
      <c r="G130" s="19">
        <v>37582881.999999985</v>
      </c>
      <c r="H130" s="19">
        <v>7164387</v>
      </c>
      <c r="I130" s="29">
        <v>30372983.224999987</v>
      </c>
      <c r="J130" s="19">
        <v>500000</v>
      </c>
      <c r="K130" s="19">
        <v>40339016.96398554</v>
      </c>
      <c r="L130" s="19">
        <v>7164387</v>
      </c>
      <c r="M130" s="29">
        <v>31908504.692586988</v>
      </c>
      <c r="N130" s="26">
        <v>550000</v>
      </c>
      <c r="O130" s="26">
        <v>42499793.446578532</v>
      </c>
      <c r="P130" s="19">
        <v>7164387</v>
      </c>
      <c r="Q130" s="29">
        <v>32908203.52692068</v>
      </c>
      <c r="R130" s="26">
        <v>600000</v>
      </c>
      <c r="S130" s="26">
        <v>44053385.775510073</v>
      </c>
      <c r="T130" s="19">
        <v>7164387</v>
      </c>
      <c r="U130" s="29">
        <v>33361436.622959066</v>
      </c>
      <c r="V130" s="26">
        <v>650000</v>
      </c>
      <c r="W130" s="26">
        <v>44999793.950780153</v>
      </c>
      <c r="X130" s="19">
        <v>7164387</v>
      </c>
      <c r="Y130" s="29">
        <v>33391077.49090625</v>
      </c>
      <c r="Z130" s="26">
        <v>700000</v>
      </c>
      <c r="AA130" s="26">
        <v>45339017.972388774</v>
      </c>
      <c r="AB130" s="19">
        <v>7164387</v>
      </c>
      <c r="AC130" s="29">
        <v>33391077.49090625</v>
      </c>
      <c r="AD130" s="26">
        <v>700861.05042016506</v>
      </c>
      <c r="AE130" s="26">
        <v>45339879.022808939</v>
      </c>
      <c r="AF130" s="19">
        <v>7164387</v>
      </c>
      <c r="AG130" s="29">
        <v>33391077.49090625</v>
      </c>
      <c r="AH130" s="26">
        <v>700861.05042016506</v>
      </c>
      <c r="AI130" s="26">
        <v>45339879.022808939</v>
      </c>
      <c r="AJ130" s="19">
        <v>7164387</v>
      </c>
      <c r="AK130" s="29">
        <v>33391077.49090625</v>
      </c>
      <c r="AL130" s="28">
        <v>14600000</v>
      </c>
      <c r="AM130">
        <v>31800000</v>
      </c>
      <c r="AN130">
        <v>52800000</v>
      </c>
    </row>
    <row r="131" spans="1:40" x14ac:dyDescent="0.2">
      <c r="A131" s="18">
        <v>44307</v>
      </c>
      <c r="B131" s="19">
        <v>0</v>
      </c>
      <c r="C131" s="19">
        <v>0</v>
      </c>
      <c r="D131" s="26" t="e">
        <v>#N/A</v>
      </c>
      <c r="E131" s="29" t="e">
        <v>#N/A</v>
      </c>
      <c r="F131" s="19">
        <v>450000</v>
      </c>
      <c r="G131" s="19">
        <v>37750069.999999985</v>
      </c>
      <c r="H131" s="19">
        <v>7447199</v>
      </c>
      <c r="I131" s="29">
        <v>30665926.237499986</v>
      </c>
      <c r="J131" s="19">
        <v>500000</v>
      </c>
      <c r="K131" s="19">
        <v>40556204.96398554</v>
      </c>
      <c r="L131" s="19">
        <v>7447199</v>
      </c>
      <c r="M131" s="29">
        <v>32246447.705086984</v>
      </c>
      <c r="N131" s="26">
        <v>550000</v>
      </c>
      <c r="O131" s="26">
        <v>42766981.446578532</v>
      </c>
      <c r="P131" s="19">
        <v>7447199</v>
      </c>
      <c r="Q131" s="29">
        <v>33291146.539420679</v>
      </c>
      <c r="R131" s="26">
        <v>600000</v>
      </c>
      <c r="S131" s="26">
        <v>44370573.775510073</v>
      </c>
      <c r="T131" s="19">
        <v>7447199</v>
      </c>
      <c r="U131" s="29">
        <v>33789379.635459065</v>
      </c>
      <c r="V131" s="26">
        <v>650000</v>
      </c>
      <c r="W131" s="26">
        <v>45366981.950780153</v>
      </c>
      <c r="X131" s="19">
        <v>7447199</v>
      </c>
      <c r="Y131" s="29">
        <v>33835693.467992075</v>
      </c>
      <c r="Z131" s="26">
        <v>700000</v>
      </c>
      <c r="AA131" s="26">
        <v>45756205.972388774</v>
      </c>
      <c r="AB131" s="19">
        <v>7447199</v>
      </c>
      <c r="AC131" s="29">
        <v>33835693.467992075</v>
      </c>
      <c r="AD131" s="26">
        <v>704977.82713085413</v>
      </c>
      <c r="AE131" s="26">
        <v>45762044.849939793</v>
      </c>
      <c r="AF131" s="19">
        <v>7447199</v>
      </c>
      <c r="AG131" s="29">
        <v>33835693.467992075</v>
      </c>
      <c r="AH131" s="26">
        <v>704977.82713085413</v>
      </c>
      <c r="AI131" s="26">
        <v>45762044.849939793</v>
      </c>
      <c r="AJ131" s="19">
        <v>7447199</v>
      </c>
      <c r="AK131" s="29">
        <v>33835693.467992075</v>
      </c>
      <c r="AL131" s="28">
        <v>14600000</v>
      </c>
      <c r="AM131">
        <v>31800000</v>
      </c>
      <c r="AN131">
        <v>52800000</v>
      </c>
    </row>
    <row r="132" spans="1:40" x14ac:dyDescent="0.2">
      <c r="A132" s="18">
        <v>44308</v>
      </c>
      <c r="B132" s="19">
        <v>0</v>
      </c>
      <c r="C132" s="19">
        <v>0</v>
      </c>
      <c r="D132" s="26" t="e">
        <v>#N/A</v>
      </c>
      <c r="E132" s="29" t="e">
        <v>#N/A</v>
      </c>
      <c r="F132" s="19">
        <v>450000</v>
      </c>
      <c r="G132" s="19">
        <v>37756084.999999985</v>
      </c>
      <c r="H132" s="19">
        <v>7891184</v>
      </c>
      <c r="I132" s="29">
        <v>30958869.249999989</v>
      </c>
      <c r="J132" s="19">
        <v>500000</v>
      </c>
      <c r="K132" s="19">
        <v>40612219.96398554</v>
      </c>
      <c r="L132" s="19">
        <v>7891184</v>
      </c>
      <c r="M132" s="29">
        <v>32584390.717586987</v>
      </c>
      <c r="N132" s="26">
        <v>550000</v>
      </c>
      <c r="O132" s="26">
        <v>42872996.446578532</v>
      </c>
      <c r="P132" s="19">
        <v>7891184</v>
      </c>
      <c r="Q132" s="29">
        <v>33674089.551920675</v>
      </c>
      <c r="R132" s="26">
        <v>600000</v>
      </c>
      <c r="S132" s="26">
        <v>44526588.775510073</v>
      </c>
      <c r="T132" s="19">
        <v>7891184</v>
      </c>
      <c r="U132" s="29">
        <v>34217322.647959061</v>
      </c>
      <c r="V132" s="26">
        <v>650000</v>
      </c>
      <c r="W132" s="26">
        <v>45572996.950780153</v>
      </c>
      <c r="X132" s="19">
        <v>7891184</v>
      </c>
      <c r="Y132" s="29">
        <v>34284014.544117518</v>
      </c>
      <c r="Z132" s="26">
        <v>700000</v>
      </c>
      <c r="AA132" s="26">
        <v>46012220.972388774</v>
      </c>
      <c r="AB132" s="19">
        <v>7891184</v>
      </c>
      <c r="AC132" s="29">
        <v>34284014.544117518</v>
      </c>
      <c r="AD132" s="26">
        <v>709094.6038415432</v>
      </c>
      <c r="AE132" s="26">
        <v>46027154.453781337</v>
      </c>
      <c r="AF132" s="19">
        <v>7891184</v>
      </c>
      <c r="AG132" s="29">
        <v>34284014.544117518</v>
      </c>
      <c r="AH132" s="26">
        <v>709094.6038415432</v>
      </c>
      <c r="AI132" s="26">
        <v>46027154.453781337</v>
      </c>
      <c r="AJ132" s="19">
        <v>7891184</v>
      </c>
      <c r="AK132" s="29">
        <v>34284014.544117518</v>
      </c>
      <c r="AL132" s="28">
        <v>14600000</v>
      </c>
      <c r="AM132">
        <v>31800000</v>
      </c>
      <c r="AN132">
        <v>52800000</v>
      </c>
    </row>
    <row r="133" spans="1:40" x14ac:dyDescent="0.2">
      <c r="A133" s="18">
        <v>44309</v>
      </c>
      <c r="B133" s="19">
        <v>0</v>
      </c>
      <c r="C133" s="19">
        <v>0</v>
      </c>
      <c r="D133" s="26" t="e">
        <v>#N/A</v>
      </c>
      <c r="E133" s="29" t="e">
        <v>#N/A</v>
      </c>
      <c r="F133" s="19">
        <v>450000</v>
      </c>
      <c r="G133" s="19">
        <v>37718328.999999985</v>
      </c>
      <c r="H133" s="19">
        <v>8378940</v>
      </c>
      <c r="I133" s="29">
        <v>31251812.262499988</v>
      </c>
      <c r="J133" s="19">
        <v>500000</v>
      </c>
      <c r="K133" s="19">
        <v>40624463.96398554</v>
      </c>
      <c r="L133" s="19">
        <v>8378940</v>
      </c>
      <c r="M133" s="29">
        <v>32922333.730086986</v>
      </c>
      <c r="N133" s="26">
        <v>550000</v>
      </c>
      <c r="O133" s="26">
        <v>42935240.446578532</v>
      </c>
      <c r="P133" s="19">
        <v>8378940</v>
      </c>
      <c r="Q133" s="29">
        <v>34057032.564420685</v>
      </c>
      <c r="R133" s="26">
        <v>600000</v>
      </c>
      <c r="S133" s="26">
        <v>44638832.775510073</v>
      </c>
      <c r="T133" s="19">
        <v>8378940</v>
      </c>
      <c r="U133" s="29">
        <v>34645265.660459071</v>
      </c>
      <c r="V133" s="26">
        <v>650000</v>
      </c>
      <c r="W133" s="26">
        <v>45735240.950780153</v>
      </c>
      <c r="X133" s="19">
        <v>8378940</v>
      </c>
      <c r="Y133" s="29">
        <v>34736040.71928259</v>
      </c>
      <c r="Z133" s="26">
        <v>700000</v>
      </c>
      <c r="AA133" s="26">
        <v>46224464.972388774</v>
      </c>
      <c r="AB133" s="19">
        <v>8378940</v>
      </c>
      <c r="AC133" s="29">
        <v>34736040.71928259</v>
      </c>
      <c r="AD133" s="26">
        <v>713211.38055223227</v>
      </c>
      <c r="AE133" s="26">
        <v>46252609.834333569</v>
      </c>
      <c r="AF133" s="19">
        <v>8378940</v>
      </c>
      <c r="AG133" s="29">
        <v>34736040.71928259</v>
      </c>
      <c r="AH133" s="26">
        <v>713211.38055223227</v>
      </c>
      <c r="AI133" s="26">
        <v>46252609.834333569</v>
      </c>
      <c r="AJ133" s="19">
        <v>8378940</v>
      </c>
      <c r="AK133" s="29">
        <v>34736040.71928259</v>
      </c>
      <c r="AL133" s="28">
        <v>14600000</v>
      </c>
      <c r="AM133">
        <v>31800000</v>
      </c>
      <c r="AN133">
        <v>52800000</v>
      </c>
    </row>
    <row r="134" spans="1:40" x14ac:dyDescent="0.2">
      <c r="A134" s="18">
        <v>44310</v>
      </c>
      <c r="B134" s="19">
        <v>0</v>
      </c>
      <c r="C134" s="19">
        <v>0</v>
      </c>
      <c r="D134" s="26" t="e">
        <v>#N/A</v>
      </c>
      <c r="E134" s="29" t="e">
        <v>#N/A</v>
      </c>
      <c r="F134" s="19">
        <v>450000</v>
      </c>
      <c r="G134" s="19">
        <v>37569939.999999985</v>
      </c>
      <c r="H134" s="19">
        <v>8977329</v>
      </c>
      <c r="I134" s="29">
        <v>31544755.274999987</v>
      </c>
      <c r="J134" s="19">
        <v>500000</v>
      </c>
      <c r="K134" s="19">
        <v>40526074.96398554</v>
      </c>
      <c r="L134" s="19">
        <v>8977329</v>
      </c>
      <c r="M134" s="29">
        <v>33260276.742586989</v>
      </c>
      <c r="N134" s="26">
        <v>550000</v>
      </c>
      <c r="O134" s="26">
        <v>42886851.446578532</v>
      </c>
      <c r="P134" s="19">
        <v>8977329</v>
      </c>
      <c r="Q134" s="29">
        <v>34439975.576920681</v>
      </c>
      <c r="R134" s="26">
        <v>600000</v>
      </c>
      <c r="S134" s="26">
        <v>44640443.775510073</v>
      </c>
      <c r="T134" s="19">
        <v>8977329</v>
      </c>
      <c r="U134" s="29">
        <v>35073208.672959067</v>
      </c>
      <c r="V134" s="26">
        <v>650000</v>
      </c>
      <c r="W134" s="26">
        <v>45786851.950780153</v>
      </c>
      <c r="X134" s="19">
        <v>8977329</v>
      </c>
      <c r="Y134" s="29">
        <v>35191771.993487276</v>
      </c>
      <c r="Z134" s="26">
        <v>700000</v>
      </c>
      <c r="AA134" s="26">
        <v>46326075.972388774</v>
      </c>
      <c r="AB134" s="19">
        <v>8977329</v>
      </c>
      <c r="AC134" s="29">
        <v>35191771.993487276</v>
      </c>
      <c r="AD134" s="26">
        <v>717328.15726289153</v>
      </c>
      <c r="AE134" s="26">
        <v>46371548.99159646</v>
      </c>
      <c r="AF134" s="19">
        <v>8977329</v>
      </c>
      <c r="AG134" s="29">
        <v>35191771.993487276</v>
      </c>
      <c r="AH134" s="26">
        <v>717328.15726289153</v>
      </c>
      <c r="AI134" s="26">
        <v>46371548.99159646</v>
      </c>
      <c r="AJ134" s="19">
        <v>8977329</v>
      </c>
      <c r="AK134" s="29">
        <v>35191771.993487276</v>
      </c>
      <c r="AL134" s="28">
        <v>14600000</v>
      </c>
      <c r="AM134">
        <v>31800000</v>
      </c>
      <c r="AN134">
        <v>52800000</v>
      </c>
    </row>
    <row r="135" spans="1:40" x14ac:dyDescent="0.2">
      <c r="A135" s="18">
        <v>44311</v>
      </c>
      <c r="B135" s="19">
        <v>0</v>
      </c>
      <c r="C135" s="19">
        <v>0</v>
      </c>
      <c r="D135" s="26" t="e">
        <v>#N/A</v>
      </c>
      <c r="E135" s="29" t="e">
        <v>#N/A</v>
      </c>
      <c r="F135" s="19">
        <v>450000</v>
      </c>
      <c r="G135" s="19">
        <v>37700901.999999985</v>
      </c>
      <c r="H135" s="19">
        <v>9296367</v>
      </c>
      <c r="I135" s="29">
        <v>31837698.287499987</v>
      </c>
      <c r="J135" s="19">
        <v>500000</v>
      </c>
      <c r="K135" s="19">
        <v>40707036.96398554</v>
      </c>
      <c r="L135" s="19">
        <v>9296367</v>
      </c>
      <c r="M135" s="29">
        <v>33598219.755086988</v>
      </c>
      <c r="N135" s="26">
        <v>550000</v>
      </c>
      <c r="O135" s="26">
        <v>43117813.446578532</v>
      </c>
      <c r="P135" s="19">
        <v>9296367</v>
      </c>
      <c r="Q135" s="29">
        <v>34822918.589420684</v>
      </c>
      <c r="R135" s="26">
        <v>600000</v>
      </c>
      <c r="S135" s="26">
        <v>44921405.775510073</v>
      </c>
      <c r="T135" s="19">
        <v>9296367</v>
      </c>
      <c r="U135" s="29">
        <v>35501151.68545907</v>
      </c>
      <c r="V135" s="26">
        <v>650000</v>
      </c>
      <c r="W135" s="26">
        <v>46117813.950780153</v>
      </c>
      <c r="X135" s="19">
        <v>9296367</v>
      </c>
      <c r="Y135" s="29">
        <v>35651208.366731577</v>
      </c>
      <c r="Z135" s="26">
        <v>700000</v>
      </c>
      <c r="AA135" s="26">
        <v>46707037.972388774</v>
      </c>
      <c r="AB135" s="19">
        <v>9296367</v>
      </c>
      <c r="AC135" s="29">
        <v>35651208.366731577</v>
      </c>
      <c r="AD135" s="26">
        <v>721444.9339735806</v>
      </c>
      <c r="AE135" s="26">
        <v>46773955.925570041</v>
      </c>
      <c r="AF135" s="19">
        <v>9296367</v>
      </c>
      <c r="AG135" s="29">
        <v>35651208.366731577</v>
      </c>
      <c r="AH135" s="26">
        <v>721444.9339735806</v>
      </c>
      <c r="AI135" s="26">
        <v>46773955.925570041</v>
      </c>
      <c r="AJ135" s="19">
        <v>9296367</v>
      </c>
      <c r="AK135" s="29">
        <v>35651208.366731577</v>
      </c>
      <c r="AL135" s="28">
        <v>14600000</v>
      </c>
      <c r="AM135">
        <v>31800000</v>
      </c>
      <c r="AN135">
        <v>52800000</v>
      </c>
    </row>
    <row r="136" spans="1:40" x14ac:dyDescent="0.2">
      <c r="A136" s="18">
        <v>44312</v>
      </c>
      <c r="B136" s="19">
        <v>0</v>
      </c>
      <c r="C136" s="19">
        <v>0</v>
      </c>
      <c r="D136" s="26" t="e">
        <v>#N/A</v>
      </c>
      <c r="E136" s="29" t="e">
        <v>#N/A</v>
      </c>
      <c r="F136" s="19">
        <v>450000</v>
      </c>
      <c r="G136" s="19">
        <v>37800553.999999985</v>
      </c>
      <c r="H136" s="19">
        <v>9646715</v>
      </c>
      <c r="I136" s="29">
        <v>32130641.299999986</v>
      </c>
      <c r="J136" s="19">
        <v>500000</v>
      </c>
      <c r="K136" s="19">
        <v>40856688.96398554</v>
      </c>
      <c r="L136" s="19">
        <v>9646715</v>
      </c>
      <c r="M136" s="29">
        <v>33936162.767586984</v>
      </c>
      <c r="N136" s="26">
        <v>550000</v>
      </c>
      <c r="O136" s="26">
        <v>43317465.446578532</v>
      </c>
      <c r="P136" s="19">
        <v>9646715</v>
      </c>
      <c r="Q136" s="29">
        <v>35205861.601920679</v>
      </c>
      <c r="R136" s="26">
        <v>600000</v>
      </c>
      <c r="S136" s="26">
        <v>45171057.775510073</v>
      </c>
      <c r="T136" s="19">
        <v>9646715</v>
      </c>
      <c r="U136" s="29">
        <v>35929094.697959065</v>
      </c>
      <c r="V136" s="26">
        <v>650000</v>
      </c>
      <c r="W136" s="26">
        <v>46417465.950780153</v>
      </c>
      <c r="X136" s="19">
        <v>9646715</v>
      </c>
      <c r="Y136" s="29">
        <v>36114349.839015476</v>
      </c>
      <c r="Z136" s="26">
        <v>700000</v>
      </c>
      <c r="AA136" s="26">
        <v>47056689.972388774</v>
      </c>
      <c r="AB136" s="19">
        <v>9646715</v>
      </c>
      <c r="AC136" s="29">
        <v>36114349.839015476</v>
      </c>
      <c r="AD136" s="26">
        <v>725561.71068426967</v>
      </c>
      <c r="AE136" s="26">
        <v>47149169.636254311</v>
      </c>
      <c r="AF136" s="19">
        <v>9646715</v>
      </c>
      <c r="AG136" s="29">
        <v>36114349.839015476</v>
      </c>
      <c r="AH136" s="26">
        <v>725561.71068426967</v>
      </c>
      <c r="AI136" s="26">
        <v>47149169.636254311</v>
      </c>
      <c r="AJ136" s="19">
        <v>9646715</v>
      </c>
      <c r="AK136" s="29">
        <v>36114349.839015476</v>
      </c>
      <c r="AL136" s="28">
        <v>14600000</v>
      </c>
      <c r="AM136">
        <v>31800000</v>
      </c>
      <c r="AN136">
        <v>52800000</v>
      </c>
    </row>
    <row r="137" spans="1:40" x14ac:dyDescent="0.2">
      <c r="A137" s="18">
        <v>44313</v>
      </c>
      <c r="B137" s="19">
        <v>0</v>
      </c>
      <c r="C137" s="19">
        <v>0</v>
      </c>
      <c r="D137" s="26" t="e">
        <v>#N/A</v>
      </c>
      <c r="E137" s="29" t="e">
        <v>#N/A</v>
      </c>
      <c r="F137" s="19">
        <v>450000</v>
      </c>
      <c r="G137" s="19">
        <v>37875797.999999985</v>
      </c>
      <c r="H137" s="19">
        <v>10021471</v>
      </c>
      <c r="I137" s="29">
        <v>32359129.449999988</v>
      </c>
      <c r="J137" s="19">
        <v>500000</v>
      </c>
      <c r="K137" s="19">
        <v>40981932.96398554</v>
      </c>
      <c r="L137" s="19">
        <v>10021471</v>
      </c>
      <c r="M137" s="29">
        <v>34209650.91758699</v>
      </c>
      <c r="N137" s="26">
        <v>550000</v>
      </c>
      <c r="O137" s="26">
        <v>43492709.446578532</v>
      </c>
      <c r="P137" s="19">
        <v>10021471</v>
      </c>
      <c r="Q137" s="29">
        <v>35524349.751920685</v>
      </c>
      <c r="R137" s="26">
        <v>600000</v>
      </c>
      <c r="S137" s="26">
        <v>45396301.775510073</v>
      </c>
      <c r="T137" s="19">
        <v>10021471</v>
      </c>
      <c r="U137" s="29">
        <v>36292582.847959071</v>
      </c>
      <c r="V137" s="26">
        <v>650000</v>
      </c>
      <c r="W137" s="26">
        <v>46692709.950780153</v>
      </c>
      <c r="X137" s="19">
        <v>10021471</v>
      </c>
      <c r="Y137" s="29">
        <v>36516741.547839001</v>
      </c>
      <c r="Z137" s="26">
        <v>700000</v>
      </c>
      <c r="AA137" s="26">
        <v>47381933.972388774</v>
      </c>
      <c r="AB137" s="19">
        <v>10021471</v>
      </c>
      <c r="AC137" s="29">
        <v>36516741.547839001</v>
      </c>
      <c r="AD137" s="26">
        <v>729678.48739495873</v>
      </c>
      <c r="AE137" s="26">
        <v>47504092.123649269</v>
      </c>
      <c r="AF137" s="19">
        <v>10021471</v>
      </c>
      <c r="AG137" s="29">
        <v>36516741.547839001</v>
      </c>
      <c r="AH137" s="26">
        <v>729678.48739495873</v>
      </c>
      <c r="AI137" s="26">
        <v>47504092.123649269</v>
      </c>
      <c r="AJ137" s="19">
        <v>10021471</v>
      </c>
      <c r="AK137" s="29">
        <v>36516741.547839001</v>
      </c>
      <c r="AL137" s="28">
        <v>14600000</v>
      </c>
      <c r="AM137">
        <v>31800000</v>
      </c>
      <c r="AN137">
        <v>52800000</v>
      </c>
    </row>
    <row r="138" spans="1:40" x14ac:dyDescent="0.2">
      <c r="A138" s="18">
        <v>44314</v>
      </c>
      <c r="B138" s="19">
        <v>0</v>
      </c>
      <c r="C138" s="19">
        <v>0</v>
      </c>
      <c r="D138" s="26" t="e">
        <v>#N/A</v>
      </c>
      <c r="E138" s="29" t="e">
        <v>#N/A</v>
      </c>
      <c r="F138" s="19">
        <v>450000</v>
      </c>
      <c r="G138" s="19">
        <v>37856781.999999985</v>
      </c>
      <c r="H138" s="19">
        <v>10490487</v>
      </c>
      <c r="I138" s="29">
        <v>32527027.899999987</v>
      </c>
      <c r="J138" s="19">
        <v>500000</v>
      </c>
      <c r="K138" s="19">
        <v>41012916.96398554</v>
      </c>
      <c r="L138" s="19">
        <v>10490487</v>
      </c>
      <c r="M138" s="29">
        <v>34422549.367586985</v>
      </c>
      <c r="N138" s="26">
        <v>550000</v>
      </c>
      <c r="O138" s="26">
        <v>43573693.446578532</v>
      </c>
      <c r="P138" s="19">
        <v>10490487</v>
      </c>
      <c r="Q138" s="29">
        <v>35782248.201920681</v>
      </c>
      <c r="R138" s="26">
        <v>600000</v>
      </c>
      <c r="S138" s="26">
        <v>45527285.775510073</v>
      </c>
      <c r="T138" s="19">
        <v>10490487</v>
      </c>
      <c r="U138" s="29">
        <v>36595481.297959067</v>
      </c>
      <c r="V138" s="26">
        <v>650000</v>
      </c>
      <c r="W138" s="26">
        <v>46873693.950780153</v>
      </c>
      <c r="X138" s="19">
        <v>10490487</v>
      </c>
      <c r="Y138" s="29">
        <v>36862248.655702144</v>
      </c>
      <c r="Z138" s="26">
        <v>700000</v>
      </c>
      <c r="AA138" s="26">
        <v>47612917.972388774</v>
      </c>
      <c r="AB138" s="19">
        <v>10490487</v>
      </c>
      <c r="AC138" s="29">
        <v>36862248.655702144</v>
      </c>
      <c r="AD138" s="26">
        <v>733795.2641056478</v>
      </c>
      <c r="AE138" s="26">
        <v>47768871.387754917</v>
      </c>
      <c r="AF138" s="19">
        <v>10490487</v>
      </c>
      <c r="AG138" s="29">
        <v>36862248.655702144</v>
      </c>
      <c r="AH138" s="26">
        <v>733795.2641056478</v>
      </c>
      <c r="AI138" s="26">
        <v>47768871.387754917</v>
      </c>
      <c r="AJ138" s="19">
        <v>10490487</v>
      </c>
      <c r="AK138" s="29">
        <v>36862248.655702144</v>
      </c>
      <c r="AL138" s="28">
        <v>14600000</v>
      </c>
      <c r="AM138">
        <v>31800000</v>
      </c>
      <c r="AN138">
        <v>52800000</v>
      </c>
    </row>
    <row r="139" spans="1:40" x14ac:dyDescent="0.2">
      <c r="A139" s="18">
        <v>44315</v>
      </c>
      <c r="B139" s="19">
        <v>0</v>
      </c>
      <c r="C139" s="19">
        <v>0</v>
      </c>
      <c r="D139" s="26" t="e">
        <v>#N/A</v>
      </c>
      <c r="E139" s="29" t="e">
        <v>#N/A</v>
      </c>
      <c r="F139" s="19">
        <v>450000</v>
      </c>
      <c r="G139" s="19">
        <v>37826221.999999985</v>
      </c>
      <c r="H139" s="19">
        <v>10971047</v>
      </c>
      <c r="I139" s="29">
        <v>32662837.999999989</v>
      </c>
      <c r="J139" s="19">
        <v>500000</v>
      </c>
      <c r="K139" s="19">
        <v>41032356.96398554</v>
      </c>
      <c r="L139" s="19">
        <v>10971047</v>
      </c>
      <c r="M139" s="29">
        <v>34603359.467586987</v>
      </c>
      <c r="N139" s="26">
        <v>550000</v>
      </c>
      <c r="O139" s="26">
        <v>43643133.446578532</v>
      </c>
      <c r="P139" s="19">
        <v>10971047</v>
      </c>
      <c r="Q139" s="29">
        <v>36008058.301920675</v>
      </c>
      <c r="R139" s="26">
        <v>600000</v>
      </c>
      <c r="S139" s="26">
        <v>45646725.775510073</v>
      </c>
      <c r="T139" s="19">
        <v>10971047</v>
      </c>
      <c r="U139" s="29">
        <v>36866291.397959061</v>
      </c>
      <c r="V139" s="26">
        <v>650000</v>
      </c>
      <c r="W139" s="26">
        <v>47043133.950780153</v>
      </c>
      <c r="X139" s="19">
        <v>10971047</v>
      </c>
      <c r="Y139" s="29">
        <v>37178058.755702138</v>
      </c>
      <c r="Z139" s="26">
        <v>700000</v>
      </c>
      <c r="AA139" s="26">
        <v>47832357.972388774</v>
      </c>
      <c r="AB139" s="19">
        <v>10971047</v>
      </c>
      <c r="AC139" s="29">
        <v>37179372.5126049</v>
      </c>
      <c r="AD139" s="26">
        <v>737912.04081633687</v>
      </c>
      <c r="AE139" s="26">
        <v>48026223.428571254</v>
      </c>
      <c r="AF139" s="19">
        <v>10971047</v>
      </c>
      <c r="AG139" s="29">
        <v>37179372.5126049</v>
      </c>
      <c r="AH139" s="26">
        <v>737912.04081633687</v>
      </c>
      <c r="AI139" s="26">
        <v>48026223.428571254</v>
      </c>
      <c r="AJ139" s="19">
        <v>10971047</v>
      </c>
      <c r="AK139" s="29">
        <v>37179372.5126049</v>
      </c>
      <c r="AL139" s="28">
        <v>14600000</v>
      </c>
      <c r="AM139">
        <v>31800000</v>
      </c>
      <c r="AN139">
        <v>52800000</v>
      </c>
    </row>
    <row r="140" spans="1:40" x14ac:dyDescent="0.2">
      <c r="A140" s="18">
        <v>44316</v>
      </c>
      <c r="B140" s="19">
        <v>0</v>
      </c>
      <c r="C140" s="19">
        <v>0</v>
      </c>
      <c r="D140" s="26" t="e">
        <v>#N/A</v>
      </c>
      <c r="E140" s="29" t="e">
        <v>#N/A</v>
      </c>
      <c r="F140" s="19">
        <v>450000</v>
      </c>
      <c r="G140" s="19">
        <v>37782058.999999985</v>
      </c>
      <c r="H140" s="19">
        <v>11465210</v>
      </c>
      <c r="I140" s="29">
        <v>32792239.949999988</v>
      </c>
      <c r="J140" s="19">
        <v>500000</v>
      </c>
      <c r="K140" s="19">
        <v>41038193.96398554</v>
      </c>
      <c r="L140" s="19">
        <v>11465210</v>
      </c>
      <c r="M140" s="29">
        <v>34777761.41758699</v>
      </c>
      <c r="N140" s="26">
        <v>550000</v>
      </c>
      <c r="O140" s="26">
        <v>43698970.446578532</v>
      </c>
      <c r="P140" s="19">
        <v>11465210</v>
      </c>
      <c r="Q140" s="29">
        <v>36227460.251920685</v>
      </c>
      <c r="R140" s="26">
        <v>600000</v>
      </c>
      <c r="S140" s="26">
        <v>45752562.775510073</v>
      </c>
      <c r="T140" s="19">
        <v>11465210</v>
      </c>
      <c r="U140" s="29">
        <v>37130693.347959071</v>
      </c>
      <c r="V140" s="26">
        <v>650000</v>
      </c>
      <c r="W140" s="26">
        <v>47198970.950780153</v>
      </c>
      <c r="X140" s="19">
        <v>11465210</v>
      </c>
      <c r="Y140" s="29">
        <v>37487460.705702141</v>
      </c>
      <c r="Z140" s="26">
        <v>700000</v>
      </c>
      <c r="AA140" s="26">
        <v>48038194.972388774</v>
      </c>
      <c r="AB140" s="19">
        <v>11465210</v>
      </c>
      <c r="AC140" s="29">
        <v>37493793.318547286</v>
      </c>
      <c r="AD140" s="26">
        <v>742028.81752699614</v>
      </c>
      <c r="AE140" s="26">
        <v>48274089.24609825</v>
      </c>
      <c r="AF140" s="19">
        <v>11465210</v>
      </c>
      <c r="AG140" s="29">
        <v>37493793.318547286</v>
      </c>
      <c r="AH140" s="26">
        <v>742028.81752699614</v>
      </c>
      <c r="AI140" s="26">
        <v>48274089.24609825</v>
      </c>
      <c r="AJ140" s="19">
        <v>11465210</v>
      </c>
      <c r="AK140" s="29">
        <v>37493793.318547286</v>
      </c>
      <c r="AL140" s="28">
        <v>14600000</v>
      </c>
      <c r="AM140">
        <v>31800000</v>
      </c>
      <c r="AN140">
        <v>52800000</v>
      </c>
    </row>
    <row r="141" spans="1:40" x14ac:dyDescent="0.2">
      <c r="A141" s="18">
        <v>44317</v>
      </c>
      <c r="B141" s="19">
        <v>0</v>
      </c>
      <c r="C141" s="19">
        <v>0</v>
      </c>
      <c r="D141" s="26" t="e">
        <v>#N/A</v>
      </c>
      <c r="E141" s="29" t="e">
        <v>#N/A</v>
      </c>
      <c r="F141" s="19">
        <v>450000</v>
      </c>
      <c r="G141" s="19">
        <v>37682980.999999985</v>
      </c>
      <c r="H141" s="19">
        <v>12014288</v>
      </c>
      <c r="I141" s="29">
        <v>32961012.199999988</v>
      </c>
      <c r="J141" s="19">
        <v>500000</v>
      </c>
      <c r="K141" s="19">
        <v>40989115.96398554</v>
      </c>
      <c r="L141" s="19">
        <v>12014288</v>
      </c>
      <c r="M141" s="29">
        <v>34991533.66758699</v>
      </c>
      <c r="N141" s="26">
        <v>550000</v>
      </c>
      <c r="O141" s="26">
        <v>43699892.446578532</v>
      </c>
      <c r="P141" s="19">
        <v>12014288</v>
      </c>
      <c r="Q141" s="29">
        <v>36486232.501920685</v>
      </c>
      <c r="R141" s="26">
        <v>600000</v>
      </c>
      <c r="S141" s="26">
        <v>45803484.775510073</v>
      </c>
      <c r="T141" s="19">
        <v>12014288</v>
      </c>
      <c r="U141" s="29">
        <v>37434465.597959071</v>
      </c>
      <c r="V141" s="26">
        <v>650000</v>
      </c>
      <c r="W141" s="26">
        <v>47299892.950780153</v>
      </c>
      <c r="X141" s="19">
        <v>12014288</v>
      </c>
      <c r="Y141" s="29">
        <v>37836232.955702141</v>
      </c>
      <c r="Z141" s="26">
        <v>700000</v>
      </c>
      <c r="AA141" s="26">
        <v>48189116.972388774</v>
      </c>
      <c r="AB141" s="19">
        <v>12014288</v>
      </c>
      <c r="AC141" s="29">
        <v>37851289.523529284</v>
      </c>
      <c r="AD141" s="26">
        <v>746145.5942376852</v>
      </c>
      <c r="AE141" s="26">
        <v>48471156.840335935</v>
      </c>
      <c r="AF141" s="19">
        <v>12014288</v>
      </c>
      <c r="AG141" s="29">
        <v>37851289.523529284</v>
      </c>
      <c r="AH141" s="26">
        <v>746145.5942376852</v>
      </c>
      <c r="AI141" s="26">
        <v>48471156.840335935</v>
      </c>
      <c r="AJ141" s="19">
        <v>12014288</v>
      </c>
      <c r="AK141" s="29">
        <v>37851289.523529284</v>
      </c>
      <c r="AL141" s="28">
        <v>14600000</v>
      </c>
      <c r="AM141">
        <v>31800000</v>
      </c>
      <c r="AN141">
        <v>52800000</v>
      </c>
    </row>
    <row r="142" spans="1:40" x14ac:dyDescent="0.2">
      <c r="A142" s="18">
        <v>44318</v>
      </c>
      <c r="B142" s="19">
        <v>0</v>
      </c>
      <c r="C142" s="19">
        <v>0</v>
      </c>
      <c r="D142" s="26" t="e">
        <v>#N/A</v>
      </c>
      <c r="E142" s="29" t="e">
        <v>#N/A</v>
      </c>
      <c r="F142" s="19">
        <v>450000</v>
      </c>
      <c r="G142" s="19">
        <v>37853262.999999985</v>
      </c>
      <c r="H142" s="19">
        <v>12294006</v>
      </c>
      <c r="I142" s="29">
        <v>33174416.249999989</v>
      </c>
      <c r="J142" s="19">
        <v>500000</v>
      </c>
      <c r="K142" s="19">
        <v>41209397.96398554</v>
      </c>
      <c r="L142" s="19">
        <v>12294006</v>
      </c>
      <c r="M142" s="29">
        <v>35249937.717586987</v>
      </c>
      <c r="N142" s="26">
        <v>550000</v>
      </c>
      <c r="O142" s="26">
        <v>43970174.446578532</v>
      </c>
      <c r="P142" s="19">
        <v>12294006</v>
      </c>
      <c r="Q142" s="29">
        <v>36789636.551920675</v>
      </c>
      <c r="R142" s="26">
        <v>600000</v>
      </c>
      <c r="S142" s="26">
        <v>46123766.775510073</v>
      </c>
      <c r="T142" s="19">
        <v>12294006</v>
      </c>
      <c r="U142" s="29">
        <v>37782869.647959061</v>
      </c>
      <c r="V142" s="26">
        <v>650000</v>
      </c>
      <c r="W142" s="26">
        <v>47670174.950780153</v>
      </c>
      <c r="X142" s="19">
        <v>12294006</v>
      </c>
      <c r="Y142" s="29">
        <v>38229637.005702138</v>
      </c>
      <c r="Z142" s="26">
        <v>700000</v>
      </c>
      <c r="AA142" s="26">
        <v>48609398.972388774</v>
      </c>
      <c r="AB142" s="19">
        <v>12294006</v>
      </c>
      <c r="AC142" s="29">
        <v>38257122.62755087</v>
      </c>
      <c r="AD142" s="26">
        <v>750000</v>
      </c>
      <c r="AE142" s="26">
        <v>48941438.840335935</v>
      </c>
      <c r="AF142" s="19">
        <v>12294006</v>
      </c>
      <c r="AG142" s="29">
        <v>38257122.62755087</v>
      </c>
      <c r="AH142" s="26">
        <v>750262.37094837427</v>
      </c>
      <c r="AI142" s="26">
        <v>48941701.21128431</v>
      </c>
      <c r="AJ142" s="19">
        <v>12294006</v>
      </c>
      <c r="AK142" s="29">
        <v>38257122.62755087</v>
      </c>
      <c r="AL142" s="28">
        <v>14600000</v>
      </c>
      <c r="AM142">
        <v>31800000</v>
      </c>
      <c r="AN142">
        <v>52800000</v>
      </c>
    </row>
    <row r="143" spans="1:40" x14ac:dyDescent="0.2">
      <c r="A143" s="18">
        <v>44319</v>
      </c>
      <c r="B143" s="19">
        <v>0</v>
      </c>
      <c r="C143" s="19">
        <v>0</v>
      </c>
      <c r="D143" s="26" t="e">
        <v>#N/A</v>
      </c>
      <c r="E143" s="29" t="e">
        <v>#N/A</v>
      </c>
      <c r="F143" s="19">
        <v>450000</v>
      </c>
      <c r="G143" s="19">
        <v>37950782.999999985</v>
      </c>
      <c r="H143" s="19">
        <v>12646486</v>
      </c>
      <c r="I143" s="29">
        <v>33405951.649999987</v>
      </c>
      <c r="J143" s="19">
        <v>500000</v>
      </c>
      <c r="K143" s="19">
        <v>41356917.96398554</v>
      </c>
      <c r="L143" s="19">
        <v>12646486</v>
      </c>
      <c r="M143" s="29">
        <v>35526473.117586985</v>
      </c>
      <c r="N143" s="26">
        <v>550000</v>
      </c>
      <c r="O143" s="26">
        <v>44167694.446578532</v>
      </c>
      <c r="P143" s="19">
        <v>12646486</v>
      </c>
      <c r="Q143" s="29">
        <v>37111171.951920681</v>
      </c>
      <c r="R143" s="26">
        <v>600000</v>
      </c>
      <c r="S143" s="26">
        <v>46371286.775510073</v>
      </c>
      <c r="T143" s="19">
        <v>12646486</v>
      </c>
      <c r="U143" s="29">
        <v>38149405.047959067</v>
      </c>
      <c r="V143" s="26">
        <v>650000</v>
      </c>
      <c r="W143" s="26">
        <v>47967694.950780153</v>
      </c>
      <c r="X143" s="19">
        <v>12646486</v>
      </c>
      <c r="Y143" s="29">
        <v>38641172.405702144</v>
      </c>
      <c r="Z143" s="26">
        <v>700000</v>
      </c>
      <c r="AA143" s="26">
        <v>48956918.972388774</v>
      </c>
      <c r="AB143" s="19">
        <v>12646486</v>
      </c>
      <c r="AC143" s="29">
        <v>38684792.180612087</v>
      </c>
      <c r="AD143" s="26">
        <v>750000</v>
      </c>
      <c r="AE143" s="26">
        <v>49338958.840335935</v>
      </c>
      <c r="AF143" s="19">
        <v>12646486</v>
      </c>
      <c r="AG143" s="29">
        <v>38684792.180612087</v>
      </c>
      <c r="AH143" s="26">
        <v>754379.14765906334</v>
      </c>
      <c r="AI143" s="26">
        <v>49343600.358943373</v>
      </c>
      <c r="AJ143" s="19">
        <v>12646486</v>
      </c>
      <c r="AK143" s="29">
        <v>38684792.180612087</v>
      </c>
      <c r="AL143" s="28">
        <v>14600000</v>
      </c>
      <c r="AM143">
        <v>31800000</v>
      </c>
      <c r="AN143">
        <v>52800000</v>
      </c>
    </row>
    <row r="144" spans="1:40" x14ac:dyDescent="0.2">
      <c r="A144" s="18">
        <v>44320</v>
      </c>
      <c r="B144" s="19">
        <v>0</v>
      </c>
      <c r="C144" s="19">
        <v>0</v>
      </c>
      <c r="D144" s="26" t="e">
        <v>#N/A</v>
      </c>
      <c r="E144" s="29" t="e">
        <v>#N/A</v>
      </c>
      <c r="F144" s="19">
        <v>450000</v>
      </c>
      <c r="G144" s="19">
        <v>37988970.999999985</v>
      </c>
      <c r="H144" s="19">
        <v>13058298</v>
      </c>
      <c r="I144" s="29">
        <v>33519263.099999987</v>
      </c>
      <c r="J144" s="19">
        <v>500000</v>
      </c>
      <c r="K144" s="19">
        <v>41445105.96398554</v>
      </c>
      <c r="L144" s="19">
        <v>13058298</v>
      </c>
      <c r="M144" s="29">
        <v>35684784.567586988</v>
      </c>
      <c r="N144" s="26">
        <v>550000</v>
      </c>
      <c r="O144" s="26">
        <v>44305882.446578532</v>
      </c>
      <c r="P144" s="19">
        <v>13058298</v>
      </c>
      <c r="Q144" s="29">
        <v>37314483.401920684</v>
      </c>
      <c r="R144" s="26">
        <v>600000</v>
      </c>
      <c r="S144" s="26">
        <v>46559474.775510073</v>
      </c>
      <c r="T144" s="19">
        <v>13058298</v>
      </c>
      <c r="U144" s="29">
        <v>38397716.49795907</v>
      </c>
      <c r="V144" s="26">
        <v>650000</v>
      </c>
      <c r="W144" s="26">
        <v>48205882.950780153</v>
      </c>
      <c r="X144" s="19">
        <v>13058298</v>
      </c>
      <c r="Y144" s="29">
        <v>38934483.855702139</v>
      </c>
      <c r="Z144" s="26">
        <v>700000</v>
      </c>
      <c r="AA144" s="26">
        <v>49245106.972388774</v>
      </c>
      <c r="AB144" s="19">
        <v>13058298</v>
      </c>
      <c r="AC144" s="29">
        <v>38997942.882712923</v>
      </c>
      <c r="AD144" s="26">
        <v>750000</v>
      </c>
      <c r="AE144" s="26">
        <v>49677146.840335935</v>
      </c>
      <c r="AF144" s="19">
        <v>13058298</v>
      </c>
      <c r="AG144" s="29">
        <v>38997942.882712923</v>
      </c>
      <c r="AH144" s="26">
        <v>758495.92436975241</v>
      </c>
      <c r="AI144" s="26">
        <v>49690284.283313125</v>
      </c>
      <c r="AJ144" s="19">
        <v>13058298</v>
      </c>
      <c r="AK144" s="29">
        <v>38997942.882712923</v>
      </c>
      <c r="AL144" s="28">
        <v>14600000</v>
      </c>
      <c r="AM144">
        <v>31800000</v>
      </c>
      <c r="AN144">
        <v>52800000</v>
      </c>
    </row>
    <row r="145" spans="1:40" x14ac:dyDescent="0.2">
      <c r="A145" s="18">
        <v>44321</v>
      </c>
      <c r="B145" s="19">
        <v>0</v>
      </c>
      <c r="C145" s="19">
        <v>0</v>
      </c>
      <c r="D145" s="26" t="e">
        <v>#N/A</v>
      </c>
      <c r="E145" s="29" t="e">
        <v>#N/A</v>
      </c>
      <c r="F145" s="19">
        <v>450000</v>
      </c>
      <c r="G145" s="19">
        <v>37988160.999999985</v>
      </c>
      <c r="H145" s="19">
        <v>13509108</v>
      </c>
      <c r="I145" s="29">
        <v>33615281.29999999</v>
      </c>
      <c r="J145" s="19">
        <v>500000</v>
      </c>
      <c r="K145" s="19">
        <v>41494295.96398554</v>
      </c>
      <c r="L145" s="19">
        <v>13509108</v>
      </c>
      <c r="M145" s="29">
        <v>35825802.767586984</v>
      </c>
      <c r="N145" s="26">
        <v>550000</v>
      </c>
      <c r="O145" s="26">
        <v>44405072.446578532</v>
      </c>
      <c r="P145" s="19">
        <v>13509108</v>
      </c>
      <c r="Q145" s="29">
        <v>37500501.601920679</v>
      </c>
      <c r="R145" s="26">
        <v>600000</v>
      </c>
      <c r="S145" s="26">
        <v>46708664.775510073</v>
      </c>
      <c r="T145" s="19">
        <v>13509108</v>
      </c>
      <c r="U145" s="29">
        <v>38628734.697959065</v>
      </c>
      <c r="V145" s="26">
        <v>650000</v>
      </c>
      <c r="W145" s="26">
        <v>48405072.950780153</v>
      </c>
      <c r="X145" s="19">
        <v>13509108</v>
      </c>
      <c r="Y145" s="29">
        <v>39210502.055702135</v>
      </c>
      <c r="Z145" s="26">
        <v>700000</v>
      </c>
      <c r="AA145" s="26">
        <v>49494296.972388774</v>
      </c>
      <c r="AB145" s="19">
        <v>13509108</v>
      </c>
      <c r="AC145" s="29">
        <v>39297505.433853373</v>
      </c>
      <c r="AD145" s="26">
        <v>750000</v>
      </c>
      <c r="AE145" s="26">
        <v>49976336.840335935</v>
      </c>
      <c r="AF145" s="19">
        <v>13509108</v>
      </c>
      <c r="AG145" s="29">
        <v>39297505.433853373</v>
      </c>
      <c r="AH145" s="26">
        <v>762612.70108044147</v>
      </c>
      <c r="AI145" s="26">
        <v>50002086.984393567</v>
      </c>
      <c r="AJ145" s="19">
        <v>13509108</v>
      </c>
      <c r="AK145" s="29">
        <v>39297505.433853373</v>
      </c>
      <c r="AL145" s="28">
        <v>14600000</v>
      </c>
      <c r="AM145">
        <v>31800000</v>
      </c>
      <c r="AN145">
        <v>52800000</v>
      </c>
    </row>
    <row r="146" spans="1:40" x14ac:dyDescent="0.2">
      <c r="A146" s="18">
        <v>44322</v>
      </c>
      <c r="B146" s="19">
        <v>0</v>
      </c>
      <c r="C146" s="19">
        <v>0</v>
      </c>
      <c r="D146" s="26" t="e">
        <v>#N/A</v>
      </c>
      <c r="E146" s="29" t="e">
        <v>#N/A</v>
      </c>
      <c r="F146" s="19">
        <v>450000</v>
      </c>
      <c r="G146" s="19">
        <v>37935044.999999985</v>
      </c>
      <c r="H146" s="19">
        <v>14012224</v>
      </c>
      <c r="I146" s="29">
        <v>33671904.54999999</v>
      </c>
      <c r="J146" s="19">
        <v>500000</v>
      </c>
      <c r="K146" s="19">
        <v>41491179.96398554</v>
      </c>
      <c r="L146" s="19">
        <v>14012224</v>
      </c>
      <c r="M146" s="29">
        <v>35927426.017586984</v>
      </c>
      <c r="N146" s="26">
        <v>550000</v>
      </c>
      <c r="O146" s="26">
        <v>44451956.446578532</v>
      </c>
      <c r="P146" s="19">
        <v>14012224</v>
      </c>
      <c r="Q146" s="29">
        <v>37647124.851920679</v>
      </c>
      <c r="R146" s="26">
        <v>600000</v>
      </c>
      <c r="S146" s="26">
        <v>46805548.775510073</v>
      </c>
      <c r="T146" s="19">
        <v>14012224</v>
      </c>
      <c r="U146" s="29">
        <v>38820357.947959065</v>
      </c>
      <c r="V146" s="26">
        <v>650000</v>
      </c>
      <c r="W146" s="26">
        <v>48551956.950780153</v>
      </c>
      <c r="X146" s="19">
        <v>14012224</v>
      </c>
      <c r="Y146" s="29">
        <v>39447125.305702135</v>
      </c>
      <c r="Z146" s="26">
        <v>700000</v>
      </c>
      <c r="AA146" s="26">
        <v>49691180.972388774</v>
      </c>
      <c r="AB146" s="19">
        <v>14012224</v>
      </c>
      <c r="AC146" s="29">
        <v>39561378.134033449</v>
      </c>
      <c r="AD146" s="26">
        <v>750000</v>
      </c>
      <c r="AE146" s="26">
        <v>50223220.840335935</v>
      </c>
      <c r="AF146" s="19">
        <v>14012224</v>
      </c>
      <c r="AG146" s="29">
        <v>39561378.134033449</v>
      </c>
      <c r="AH146" s="26">
        <v>766729.47779110074</v>
      </c>
      <c r="AI146" s="26">
        <v>50265700.462184668</v>
      </c>
      <c r="AJ146" s="19">
        <v>14012224</v>
      </c>
      <c r="AK146" s="29">
        <v>39561378.134033449</v>
      </c>
      <c r="AL146" s="28">
        <v>14600000</v>
      </c>
      <c r="AM146">
        <v>31800000</v>
      </c>
      <c r="AN146">
        <v>52800000</v>
      </c>
    </row>
    <row r="147" spans="1:40" x14ac:dyDescent="0.2">
      <c r="A147" s="18">
        <v>44323</v>
      </c>
      <c r="B147" s="19">
        <v>0</v>
      </c>
      <c r="C147" s="19">
        <v>0</v>
      </c>
      <c r="D147" s="26" t="e">
        <v>#N/A</v>
      </c>
      <c r="E147" s="29" t="e">
        <v>#N/A</v>
      </c>
      <c r="F147" s="19">
        <v>450000</v>
      </c>
      <c r="G147" s="19">
        <v>37840441.999999985</v>
      </c>
      <c r="H147" s="19">
        <v>14556827</v>
      </c>
      <c r="I147" s="29">
        <v>33670393.749999985</v>
      </c>
      <c r="J147" s="19">
        <v>500000</v>
      </c>
      <c r="K147" s="19">
        <v>41446576.96398554</v>
      </c>
      <c r="L147" s="19">
        <v>14556827</v>
      </c>
      <c r="M147" s="29">
        <v>35970915.217586987</v>
      </c>
      <c r="N147" s="26">
        <v>550000</v>
      </c>
      <c r="O147" s="26">
        <v>44457353.446578532</v>
      </c>
      <c r="P147" s="19">
        <v>14556827</v>
      </c>
      <c r="Q147" s="29">
        <v>37735614.051920675</v>
      </c>
      <c r="R147" s="26">
        <v>600000</v>
      </c>
      <c r="S147" s="26">
        <v>46860945.775510073</v>
      </c>
      <c r="T147" s="19">
        <v>14556827</v>
      </c>
      <c r="U147" s="29">
        <v>38953847.147959061</v>
      </c>
      <c r="V147" s="26">
        <v>650000</v>
      </c>
      <c r="W147" s="26">
        <v>48657353.950780153</v>
      </c>
      <c r="X147" s="19">
        <v>14556827</v>
      </c>
      <c r="Y147" s="29">
        <v>39625614.505702138</v>
      </c>
      <c r="Z147" s="26">
        <v>700000</v>
      </c>
      <c r="AA147" s="26">
        <v>49846577.972388774</v>
      </c>
      <c r="AB147" s="19">
        <v>14556827</v>
      </c>
      <c r="AC147" s="29">
        <v>39770821.883253142</v>
      </c>
      <c r="AD147" s="26">
        <v>750000</v>
      </c>
      <c r="AE147" s="26">
        <v>50428617.840335935</v>
      </c>
      <c r="AF147" s="19">
        <v>14556827</v>
      </c>
      <c r="AG147" s="29">
        <v>39770821.883253142</v>
      </c>
      <c r="AH147" s="26">
        <v>770846.25450178981</v>
      </c>
      <c r="AI147" s="26">
        <v>50491943.716686457</v>
      </c>
      <c r="AJ147" s="19">
        <v>14556827</v>
      </c>
      <c r="AK147" s="29">
        <v>39770821.883253142</v>
      </c>
      <c r="AL147" s="28">
        <v>14600000</v>
      </c>
      <c r="AM147">
        <v>31800000</v>
      </c>
      <c r="AN147">
        <v>52800000</v>
      </c>
    </row>
    <row r="148" spans="1:40" x14ac:dyDescent="0.2">
      <c r="A148" s="18">
        <v>44324</v>
      </c>
      <c r="B148" s="19">
        <v>0</v>
      </c>
      <c r="C148" s="19">
        <v>0</v>
      </c>
      <c r="D148" s="26" t="e">
        <v>#N/A</v>
      </c>
      <c r="E148" s="29" t="e">
        <v>#N/A</v>
      </c>
      <c r="F148" s="19">
        <v>450000</v>
      </c>
      <c r="G148" s="19">
        <v>37785079.999999985</v>
      </c>
      <c r="H148" s="19">
        <v>15062189</v>
      </c>
      <c r="I148" s="29">
        <v>33657219.249999985</v>
      </c>
      <c r="J148" s="19">
        <v>500000</v>
      </c>
      <c r="K148" s="19">
        <v>41441214.96398554</v>
      </c>
      <c r="L148" s="19">
        <v>15062189</v>
      </c>
      <c r="M148" s="29">
        <v>36002740.717586987</v>
      </c>
      <c r="N148" s="26">
        <v>550000</v>
      </c>
      <c r="O148" s="26">
        <v>44501991.446578532</v>
      </c>
      <c r="P148" s="19">
        <v>15062189</v>
      </c>
      <c r="Q148" s="29">
        <v>37812439.551920675</v>
      </c>
      <c r="R148" s="26">
        <v>600000</v>
      </c>
      <c r="S148" s="26">
        <v>46955583.775510073</v>
      </c>
      <c r="T148" s="19">
        <v>15062189</v>
      </c>
      <c r="U148" s="29">
        <v>39075672.647959061</v>
      </c>
      <c r="V148" s="26">
        <v>650000</v>
      </c>
      <c r="W148" s="26">
        <v>48801991.950780153</v>
      </c>
      <c r="X148" s="19">
        <v>15062189</v>
      </c>
      <c r="Y148" s="29">
        <v>39792440.005702138</v>
      </c>
      <c r="Z148" s="26">
        <v>700000</v>
      </c>
      <c r="AA148" s="26">
        <v>50041215.972388774</v>
      </c>
      <c r="AB148" s="19">
        <v>15062189</v>
      </c>
      <c r="AC148" s="29">
        <v>39972307.031512462</v>
      </c>
      <c r="AD148" s="26">
        <v>750000</v>
      </c>
      <c r="AE148" s="26">
        <v>50673255.840335935</v>
      </c>
      <c r="AF148" s="19">
        <v>15062189</v>
      </c>
      <c r="AG148" s="29">
        <v>39972307.031512462</v>
      </c>
      <c r="AH148" s="26">
        <v>774963.03121247888</v>
      </c>
      <c r="AI148" s="26">
        <v>50761544.747898936</v>
      </c>
      <c r="AJ148" s="19">
        <v>15062189</v>
      </c>
      <c r="AK148" s="29">
        <v>39972307.031512462</v>
      </c>
      <c r="AL148" s="28">
        <v>14600000</v>
      </c>
      <c r="AM148">
        <v>31800000</v>
      </c>
      <c r="AN148">
        <v>52800000</v>
      </c>
    </row>
    <row r="149" spans="1:40" x14ac:dyDescent="0.2">
      <c r="A149" s="18">
        <v>44325</v>
      </c>
      <c r="B149" s="19">
        <v>0</v>
      </c>
      <c r="C149" s="19">
        <v>0</v>
      </c>
      <c r="D149" s="26" t="e">
        <v>#N/A</v>
      </c>
      <c r="E149" s="29" t="e">
        <v>#N/A</v>
      </c>
      <c r="F149" s="19">
        <v>450000</v>
      </c>
      <c r="G149" s="19">
        <v>37997117.999999985</v>
      </c>
      <c r="H149" s="19">
        <v>15300151</v>
      </c>
      <c r="I149" s="29">
        <v>33875007.599999987</v>
      </c>
      <c r="J149" s="19">
        <v>500000</v>
      </c>
      <c r="K149" s="19">
        <v>41703252.96398554</v>
      </c>
      <c r="L149" s="19">
        <v>15300151</v>
      </c>
      <c r="M149" s="29">
        <v>36265529.067586988</v>
      </c>
      <c r="N149" s="26">
        <v>550000</v>
      </c>
      <c r="O149" s="26">
        <v>44814029.446578532</v>
      </c>
      <c r="P149" s="19">
        <v>15300151</v>
      </c>
      <c r="Q149" s="29">
        <v>38120227.901920684</v>
      </c>
      <c r="R149" s="26">
        <v>600000</v>
      </c>
      <c r="S149" s="26">
        <v>47317621.775510073</v>
      </c>
      <c r="T149" s="19">
        <v>15300151</v>
      </c>
      <c r="U149" s="29">
        <v>39428460.99795907</v>
      </c>
      <c r="V149" s="26">
        <v>650000</v>
      </c>
      <c r="W149" s="26">
        <v>49214029.950780153</v>
      </c>
      <c r="X149" s="19">
        <v>15300151</v>
      </c>
      <c r="Y149" s="29">
        <v>40190228.355702139</v>
      </c>
      <c r="Z149" s="26">
        <v>700000</v>
      </c>
      <c r="AA149" s="26">
        <v>50503253.972388774</v>
      </c>
      <c r="AB149" s="19">
        <v>15300151</v>
      </c>
      <c r="AC149" s="29">
        <v>40408460.128811367</v>
      </c>
      <c r="AD149" s="26">
        <v>750000</v>
      </c>
      <c r="AE149" s="26">
        <v>51185293.840335935</v>
      </c>
      <c r="AF149" s="19">
        <v>15300151</v>
      </c>
      <c r="AG149" s="29">
        <v>40408460.128811367</v>
      </c>
      <c r="AH149" s="26">
        <v>779079.80792316794</v>
      </c>
      <c r="AI149" s="26">
        <v>51302662.555822104</v>
      </c>
      <c r="AJ149" s="19">
        <v>15300151</v>
      </c>
      <c r="AK149" s="29">
        <v>40408460.128811367</v>
      </c>
      <c r="AL149" s="28">
        <v>14600000</v>
      </c>
      <c r="AM149">
        <v>31800000</v>
      </c>
      <c r="AN149">
        <v>52800000</v>
      </c>
    </row>
    <row r="150" spans="1:40" x14ac:dyDescent="0.2">
      <c r="A150" s="18">
        <v>44326</v>
      </c>
      <c r="B150" s="19">
        <v>0</v>
      </c>
      <c r="C150" s="19">
        <v>0</v>
      </c>
      <c r="D150" s="26" t="e">
        <v>#N/A</v>
      </c>
      <c r="E150" s="29" t="e">
        <v>#N/A</v>
      </c>
      <c r="F150" s="19">
        <v>450000</v>
      </c>
      <c r="G150" s="19">
        <v>38171161.999999985</v>
      </c>
      <c r="H150" s="19">
        <v>15576107</v>
      </c>
      <c r="I150" s="29">
        <v>34042175.899999991</v>
      </c>
      <c r="J150" s="19">
        <v>500000</v>
      </c>
      <c r="K150" s="19">
        <v>41927296.96398554</v>
      </c>
      <c r="L150" s="19">
        <v>15576107</v>
      </c>
      <c r="M150" s="29">
        <v>36477697.367586985</v>
      </c>
      <c r="N150" s="26">
        <v>550000</v>
      </c>
      <c r="O150" s="26">
        <v>45088073.446578532</v>
      </c>
      <c r="P150" s="19">
        <v>15576107</v>
      </c>
      <c r="Q150" s="29">
        <v>38377396.201920681</v>
      </c>
      <c r="R150" s="26">
        <v>600000</v>
      </c>
      <c r="S150" s="26">
        <v>47641665.775510073</v>
      </c>
      <c r="T150" s="19">
        <v>15576107</v>
      </c>
      <c r="U150" s="29">
        <v>39730629.297959067</v>
      </c>
      <c r="V150" s="26">
        <v>650000</v>
      </c>
      <c r="W150" s="26">
        <v>49588073.950780153</v>
      </c>
      <c r="X150" s="19">
        <v>15576107</v>
      </c>
      <c r="Y150" s="29">
        <v>40537396.655702144</v>
      </c>
      <c r="Z150" s="26">
        <v>700000</v>
      </c>
      <c r="AA150" s="26">
        <v>50927297.972388774</v>
      </c>
      <c r="AB150" s="19">
        <v>15576107</v>
      </c>
      <c r="AC150" s="29">
        <v>40797698.275149897</v>
      </c>
      <c r="AD150" s="26">
        <v>750000</v>
      </c>
      <c r="AE150" s="26">
        <v>51659337.840335935</v>
      </c>
      <c r="AF150" s="19">
        <v>15576107</v>
      </c>
      <c r="AG150" s="29">
        <v>40797698.275149897</v>
      </c>
      <c r="AH150" s="26">
        <v>783196.58463385701</v>
      </c>
      <c r="AI150" s="26">
        <v>51809903.140455961</v>
      </c>
      <c r="AJ150" s="19">
        <v>15576107</v>
      </c>
      <c r="AK150" s="29">
        <v>40797698.275149897</v>
      </c>
      <c r="AL150" s="28">
        <v>14600000</v>
      </c>
      <c r="AM150">
        <v>31800000</v>
      </c>
      <c r="AN150">
        <v>52800000</v>
      </c>
    </row>
    <row r="151" spans="1:40" x14ac:dyDescent="0.2">
      <c r="A151" s="18">
        <v>44327</v>
      </c>
      <c r="B151" s="19">
        <v>0</v>
      </c>
      <c r="C151" s="19">
        <v>0</v>
      </c>
      <c r="D151" s="26" t="e">
        <v>#N/A</v>
      </c>
      <c r="E151" s="29" t="e">
        <v>#N/A</v>
      </c>
      <c r="F151" s="19">
        <v>450000</v>
      </c>
      <c r="G151" s="19">
        <v>38256296.999999985</v>
      </c>
      <c r="H151" s="19">
        <v>15940972</v>
      </c>
      <c r="I151" s="29">
        <v>34182813.149999991</v>
      </c>
      <c r="J151" s="19">
        <v>500000</v>
      </c>
      <c r="K151" s="19">
        <v>42062431.96398554</v>
      </c>
      <c r="L151" s="19">
        <v>15940972</v>
      </c>
      <c r="M151" s="29">
        <v>36663334.617586985</v>
      </c>
      <c r="N151" s="26">
        <v>550000</v>
      </c>
      <c r="O151" s="26">
        <v>45273208.446578532</v>
      </c>
      <c r="P151" s="19">
        <v>15940972</v>
      </c>
      <c r="Q151" s="29">
        <v>38608033.451920681</v>
      </c>
      <c r="R151" s="26">
        <v>600000</v>
      </c>
      <c r="S151" s="26">
        <v>47876800.775510073</v>
      </c>
      <c r="T151" s="19">
        <v>15940972</v>
      </c>
      <c r="U151" s="29">
        <v>40006266.547959067</v>
      </c>
      <c r="V151" s="26">
        <v>650000</v>
      </c>
      <c r="W151" s="26">
        <v>49873208.950780153</v>
      </c>
      <c r="X151" s="19">
        <v>15940972</v>
      </c>
      <c r="Y151" s="29">
        <v>40858033.905702144</v>
      </c>
      <c r="Z151" s="26">
        <v>700000</v>
      </c>
      <c r="AA151" s="26">
        <v>51262432.972388774</v>
      </c>
      <c r="AB151" s="19">
        <v>15940972</v>
      </c>
      <c r="AC151" s="29">
        <v>41163335.525149897</v>
      </c>
      <c r="AD151" s="26">
        <v>750000</v>
      </c>
      <c r="AE151" s="26">
        <v>52044472.840335935</v>
      </c>
      <c r="AF151" s="19">
        <v>15940972</v>
      </c>
      <c r="AG151" s="29">
        <v>41164110.470528051</v>
      </c>
      <c r="AH151" s="26">
        <v>787313.36134454608</v>
      </c>
      <c r="AI151" s="26">
        <v>52232351.501800507</v>
      </c>
      <c r="AJ151" s="19">
        <v>15940972</v>
      </c>
      <c r="AK151" s="29">
        <v>41164110.470528051</v>
      </c>
      <c r="AL151" s="28">
        <v>14600000</v>
      </c>
      <c r="AM151">
        <v>31800000</v>
      </c>
      <c r="AN151">
        <v>52800000</v>
      </c>
    </row>
    <row r="152" spans="1:40" x14ac:dyDescent="0.2">
      <c r="A152" s="18">
        <v>44328</v>
      </c>
      <c r="B152" s="19">
        <v>0</v>
      </c>
      <c r="C152" s="19">
        <v>0</v>
      </c>
      <c r="D152" s="26" t="e">
        <v>#N/A</v>
      </c>
      <c r="E152" s="29" t="e">
        <v>#N/A</v>
      </c>
      <c r="F152" s="19">
        <v>450000</v>
      </c>
      <c r="G152" s="19">
        <v>38224186.999999985</v>
      </c>
      <c r="H152" s="19">
        <v>16423082</v>
      </c>
      <c r="I152" s="29">
        <v>34347422.949999988</v>
      </c>
      <c r="J152" s="19">
        <v>500000</v>
      </c>
      <c r="K152" s="19">
        <v>42080321.96398554</v>
      </c>
      <c r="L152" s="19">
        <v>16423082</v>
      </c>
      <c r="M152" s="29">
        <v>36872944.41758699</v>
      </c>
      <c r="N152" s="26">
        <v>550000</v>
      </c>
      <c r="O152" s="26">
        <v>45341098.446578532</v>
      </c>
      <c r="P152" s="19">
        <v>16423082</v>
      </c>
      <c r="Q152" s="29">
        <v>38862643.251920685</v>
      </c>
      <c r="R152" s="26">
        <v>600000</v>
      </c>
      <c r="S152" s="26">
        <v>47994690.775510073</v>
      </c>
      <c r="T152" s="19">
        <v>16423082</v>
      </c>
      <c r="U152" s="29">
        <v>40305876.347959071</v>
      </c>
      <c r="V152" s="26">
        <v>650000</v>
      </c>
      <c r="W152" s="26">
        <v>50041098.950780153</v>
      </c>
      <c r="X152" s="19">
        <v>16423082</v>
      </c>
      <c r="Y152" s="29">
        <v>41202643.705702141</v>
      </c>
      <c r="Z152" s="26">
        <v>700000</v>
      </c>
      <c r="AA152" s="26">
        <v>51480322.972388774</v>
      </c>
      <c r="AB152" s="19">
        <v>16423082</v>
      </c>
      <c r="AC152" s="29">
        <v>41552945.325149901</v>
      </c>
      <c r="AD152" s="26">
        <v>750000</v>
      </c>
      <c r="AE152" s="26">
        <v>52312362.840335935</v>
      </c>
      <c r="AF152" s="19">
        <v>16423082</v>
      </c>
      <c r="AG152" s="29">
        <v>41558200.314945817</v>
      </c>
      <c r="AH152" s="26">
        <v>791430.13805520535</v>
      </c>
      <c r="AI152" s="26">
        <v>52541671.639855713</v>
      </c>
      <c r="AJ152" s="19">
        <v>16423082</v>
      </c>
      <c r="AK152" s="29">
        <v>41558200.314945817</v>
      </c>
      <c r="AL152" s="28">
        <v>14600000</v>
      </c>
      <c r="AM152">
        <v>31800000</v>
      </c>
      <c r="AN152">
        <v>52800000</v>
      </c>
    </row>
    <row r="153" spans="1:40" x14ac:dyDescent="0.2">
      <c r="A153" s="18">
        <v>44329</v>
      </c>
      <c r="B153" s="19">
        <v>0</v>
      </c>
      <c r="C153" s="19">
        <v>0</v>
      </c>
      <c r="D153" s="26" t="e">
        <v>#N/A</v>
      </c>
      <c r="E153" s="29" t="e">
        <v>#N/A</v>
      </c>
      <c r="F153" s="19">
        <v>450000</v>
      </c>
      <c r="G153" s="19">
        <v>38221732.999999985</v>
      </c>
      <c r="H153" s="19">
        <v>16875536</v>
      </c>
      <c r="I153" s="29">
        <v>34375035.699999988</v>
      </c>
      <c r="J153" s="19">
        <v>500000</v>
      </c>
      <c r="K153" s="19">
        <v>42127867.96398554</v>
      </c>
      <c r="L153" s="19">
        <v>16875536</v>
      </c>
      <c r="M153" s="29">
        <v>36945557.16758699</v>
      </c>
      <c r="N153" s="26">
        <v>550000</v>
      </c>
      <c r="O153" s="26">
        <v>45438644.446578532</v>
      </c>
      <c r="P153" s="19">
        <v>16875536</v>
      </c>
      <c r="Q153" s="29">
        <v>38980256.001920685</v>
      </c>
      <c r="R153" s="26">
        <v>600000</v>
      </c>
      <c r="S153" s="26">
        <v>48142236.775510073</v>
      </c>
      <c r="T153" s="19">
        <v>16875536</v>
      </c>
      <c r="U153" s="29">
        <v>40468489.097959071</v>
      </c>
      <c r="V153" s="26">
        <v>650000</v>
      </c>
      <c r="W153" s="26">
        <v>50238644.950780153</v>
      </c>
      <c r="X153" s="19">
        <v>16875536</v>
      </c>
      <c r="Y153" s="29">
        <v>41410256.455702141</v>
      </c>
      <c r="Z153" s="26">
        <v>700000</v>
      </c>
      <c r="AA153" s="26">
        <v>51727868.972388774</v>
      </c>
      <c r="AB153" s="19">
        <v>16875536</v>
      </c>
      <c r="AC153" s="29">
        <v>41805558.075149901</v>
      </c>
      <c r="AD153" s="26">
        <v>750000</v>
      </c>
      <c r="AE153" s="26">
        <v>52609908.840335935</v>
      </c>
      <c r="AF153" s="19">
        <v>16875536</v>
      </c>
      <c r="AG153" s="29">
        <v>41818998.208403207</v>
      </c>
      <c r="AH153" s="26">
        <v>795546.91476589441</v>
      </c>
      <c r="AI153" s="26">
        <v>52800000</v>
      </c>
      <c r="AJ153" s="19">
        <v>16875536</v>
      </c>
      <c r="AK153" s="29">
        <v>41818998.208403207</v>
      </c>
      <c r="AL153" s="28">
        <v>14600000</v>
      </c>
      <c r="AM153">
        <v>31800000</v>
      </c>
      <c r="AN153">
        <v>52800000</v>
      </c>
    </row>
    <row r="154" spans="1:40" x14ac:dyDescent="0.2">
      <c r="A154" s="18">
        <v>44330</v>
      </c>
      <c r="B154" s="19">
        <v>0</v>
      </c>
      <c r="C154" s="19">
        <v>0</v>
      </c>
      <c r="D154" s="26" t="e">
        <v>#N/A</v>
      </c>
      <c r="E154" s="29" t="e">
        <v>#N/A</v>
      </c>
      <c r="F154" s="19">
        <v>450000</v>
      </c>
      <c r="G154" s="19">
        <v>38299826.999999985</v>
      </c>
      <c r="H154" s="19">
        <v>17247442</v>
      </c>
      <c r="I154" s="29">
        <v>34365443.099999987</v>
      </c>
      <c r="J154" s="19">
        <v>500000</v>
      </c>
      <c r="K154" s="19">
        <v>42255961.96398554</v>
      </c>
      <c r="L154" s="19">
        <v>17247442</v>
      </c>
      <c r="M154" s="29">
        <v>36980964.567586988</v>
      </c>
      <c r="N154" s="26">
        <v>550000</v>
      </c>
      <c r="O154" s="26">
        <v>45616738.446578532</v>
      </c>
      <c r="P154" s="19">
        <v>17247442</v>
      </c>
      <c r="Q154" s="29">
        <v>39060663.401920684</v>
      </c>
      <c r="R154" s="26">
        <v>600000</v>
      </c>
      <c r="S154" s="26">
        <v>48370330.775510073</v>
      </c>
      <c r="T154" s="19">
        <v>17247442</v>
      </c>
      <c r="U154" s="29">
        <v>40593896.49795907</v>
      </c>
      <c r="V154" s="26">
        <v>650000</v>
      </c>
      <c r="W154" s="26">
        <v>50516738.950780153</v>
      </c>
      <c r="X154" s="19">
        <v>17247442</v>
      </c>
      <c r="Y154" s="29">
        <v>41580663.855702139</v>
      </c>
      <c r="Z154" s="26">
        <v>700000</v>
      </c>
      <c r="AA154" s="26">
        <v>52055962.972388774</v>
      </c>
      <c r="AB154" s="19">
        <v>17247442</v>
      </c>
      <c r="AC154" s="29">
        <v>42020965.4751499</v>
      </c>
      <c r="AD154" s="26">
        <v>750000</v>
      </c>
      <c r="AE154" s="26">
        <v>52800000</v>
      </c>
      <c r="AF154" s="19">
        <v>17247442</v>
      </c>
      <c r="AG154" s="29">
        <v>42046295.85090021</v>
      </c>
      <c r="AH154" s="26">
        <v>799663.69147658348</v>
      </c>
      <c r="AI154" s="26">
        <v>52800000</v>
      </c>
      <c r="AJ154" s="19">
        <v>17247442</v>
      </c>
      <c r="AK154" s="29">
        <v>42046295.85090021</v>
      </c>
      <c r="AL154" s="28">
        <v>14600000</v>
      </c>
      <c r="AM154">
        <v>31800000</v>
      </c>
      <c r="AN154">
        <v>52800000</v>
      </c>
    </row>
    <row r="155" spans="1:40" x14ac:dyDescent="0.2">
      <c r="A155" s="18">
        <v>44331</v>
      </c>
      <c r="B155" s="19">
        <v>0</v>
      </c>
      <c r="C155" s="19">
        <v>0</v>
      </c>
      <c r="D155" s="26" t="e">
        <v>#N/A</v>
      </c>
      <c r="E155" s="29" t="e">
        <v>#N/A</v>
      </c>
      <c r="F155" s="19">
        <v>450000</v>
      </c>
      <c r="G155" s="19">
        <v>38415147.999999985</v>
      </c>
      <c r="H155" s="19">
        <v>17582121</v>
      </c>
      <c r="I155" s="29">
        <v>34261812.449999988</v>
      </c>
      <c r="J155" s="19">
        <v>500000</v>
      </c>
      <c r="K155" s="19">
        <v>42421282.96398554</v>
      </c>
      <c r="L155" s="19">
        <v>17582121</v>
      </c>
      <c r="M155" s="29">
        <v>36922333.91758699</v>
      </c>
      <c r="N155" s="26">
        <v>550000</v>
      </c>
      <c r="O155" s="26">
        <v>45832059.446578532</v>
      </c>
      <c r="P155" s="19">
        <v>17582121</v>
      </c>
      <c r="Q155" s="29">
        <v>39047032.751920685</v>
      </c>
      <c r="R155" s="26">
        <v>600000</v>
      </c>
      <c r="S155" s="26">
        <v>48635651.775510073</v>
      </c>
      <c r="T155" s="19">
        <v>17582121</v>
      </c>
      <c r="U155" s="29">
        <v>40625265.847959071</v>
      </c>
      <c r="V155" s="26">
        <v>650000</v>
      </c>
      <c r="W155" s="26">
        <v>50832059.950780153</v>
      </c>
      <c r="X155" s="19">
        <v>17582121</v>
      </c>
      <c r="Y155" s="29">
        <v>41657033.205702141</v>
      </c>
      <c r="Z155" s="26">
        <v>700000</v>
      </c>
      <c r="AA155" s="26">
        <v>52421283.972388774</v>
      </c>
      <c r="AB155" s="19">
        <v>17582121</v>
      </c>
      <c r="AC155" s="29">
        <v>42142334.825149901</v>
      </c>
      <c r="AD155" s="26">
        <v>750000</v>
      </c>
      <c r="AE155" s="26">
        <v>52800000</v>
      </c>
      <c r="AF155" s="19">
        <v>17582121</v>
      </c>
      <c r="AG155" s="29">
        <v>42183260.542436816</v>
      </c>
      <c r="AH155" s="26">
        <v>800000</v>
      </c>
      <c r="AI155" s="26">
        <v>52800000</v>
      </c>
      <c r="AJ155" s="19">
        <v>17582121</v>
      </c>
      <c r="AK155" s="29">
        <v>42183260.542436816</v>
      </c>
      <c r="AL155" s="28">
        <v>14600000</v>
      </c>
      <c r="AM155">
        <v>31800000</v>
      </c>
      <c r="AN155">
        <v>52800000</v>
      </c>
    </row>
    <row r="156" spans="1:40" x14ac:dyDescent="0.2">
      <c r="A156" s="18">
        <v>44332</v>
      </c>
      <c r="B156" s="19">
        <v>0</v>
      </c>
      <c r="C156" s="19">
        <v>0</v>
      </c>
      <c r="D156" s="26" t="e">
        <v>#N/A</v>
      </c>
      <c r="E156" s="29" t="e">
        <v>#N/A</v>
      </c>
      <c r="F156" s="19">
        <v>450000</v>
      </c>
      <c r="G156" s="19">
        <v>38426209.857142843</v>
      </c>
      <c r="H156" s="19">
        <v>18021059.142857142</v>
      </c>
      <c r="I156" s="29">
        <v>34395630.149999991</v>
      </c>
      <c r="J156" s="19">
        <v>500000</v>
      </c>
      <c r="K156" s="19">
        <v>42465110.255942322</v>
      </c>
      <c r="L156" s="19">
        <v>18038293.708043218</v>
      </c>
      <c r="M156" s="29">
        <v>37101151.617586985</v>
      </c>
      <c r="N156" s="26">
        <v>550000</v>
      </c>
      <c r="O156" s="26">
        <v>45925886.738535315</v>
      </c>
      <c r="P156" s="19">
        <v>18038293.708043218</v>
      </c>
      <c r="Q156" s="29">
        <v>39270850.451920681</v>
      </c>
      <c r="R156" s="26">
        <v>600000</v>
      </c>
      <c r="S156" s="26">
        <v>48779479.067466855</v>
      </c>
      <c r="T156" s="19">
        <v>18038293.708043218</v>
      </c>
      <c r="U156" s="29">
        <v>40894083.547959067</v>
      </c>
      <c r="V156" s="26">
        <v>650000</v>
      </c>
      <c r="W156" s="26">
        <v>51025887.242736936</v>
      </c>
      <c r="X156" s="19">
        <v>18038293.708043218</v>
      </c>
      <c r="Y156" s="29">
        <v>41970850.905702144</v>
      </c>
      <c r="Z156" s="26">
        <v>700000</v>
      </c>
      <c r="AA156" s="26">
        <v>52665111.264345556</v>
      </c>
      <c r="AB156" s="19">
        <v>18038293.708043218</v>
      </c>
      <c r="AC156" s="29">
        <v>42501152.525149897</v>
      </c>
      <c r="AD156" s="26">
        <v>750000</v>
      </c>
      <c r="AE156" s="26">
        <v>52800000</v>
      </c>
      <c r="AF156" s="19">
        <v>18038293.708043218</v>
      </c>
      <c r="AG156" s="29">
        <v>42561378.683013037</v>
      </c>
      <c r="AH156" s="26">
        <v>800000</v>
      </c>
      <c r="AI156" s="26">
        <v>52800000</v>
      </c>
      <c r="AJ156" s="19">
        <v>18038293.708043218</v>
      </c>
      <c r="AK156" s="29">
        <v>42561378.683013037</v>
      </c>
      <c r="AL156" s="28">
        <v>14600000</v>
      </c>
      <c r="AM156">
        <v>31800000</v>
      </c>
      <c r="AN156">
        <v>52800000</v>
      </c>
    </row>
    <row r="157" spans="1:40" x14ac:dyDescent="0.2">
      <c r="A157" s="18">
        <v>44333</v>
      </c>
      <c r="B157" s="19">
        <v>0</v>
      </c>
      <c r="C157" s="19">
        <v>0</v>
      </c>
      <c r="D157" s="26" t="e">
        <v>#N/A</v>
      </c>
      <c r="E157" s="29" t="e">
        <v>#N/A</v>
      </c>
      <c r="F157" s="19">
        <v>450000</v>
      </c>
      <c r="G157" s="19">
        <v>38437271.714285702</v>
      </c>
      <c r="H157" s="19">
        <v>18459997.285714284</v>
      </c>
      <c r="I157" s="29">
        <v>34502834.349999987</v>
      </c>
      <c r="J157" s="19">
        <v>500000</v>
      </c>
      <c r="K157" s="19">
        <v>42504923.23169262</v>
      </c>
      <c r="L157" s="19">
        <v>18498480.73229292</v>
      </c>
      <c r="M157" s="29">
        <v>37253355.817586988</v>
      </c>
      <c r="N157" s="26">
        <v>550000</v>
      </c>
      <c r="O157" s="26">
        <v>46015699.714285612</v>
      </c>
      <c r="P157" s="19">
        <v>18498480.73229292</v>
      </c>
      <c r="Q157" s="29">
        <v>39468054.651920684</v>
      </c>
      <c r="R157" s="26">
        <v>600000</v>
      </c>
      <c r="S157" s="26">
        <v>48919292.043217152</v>
      </c>
      <c r="T157" s="19">
        <v>18498480.73229292</v>
      </c>
      <c r="U157" s="29">
        <v>41136287.74795907</v>
      </c>
      <c r="V157" s="26">
        <v>650000</v>
      </c>
      <c r="W157" s="26">
        <v>51215700.218487233</v>
      </c>
      <c r="X157" s="19">
        <v>18498480.73229292</v>
      </c>
      <c r="Y157" s="29">
        <v>42258055.105702139</v>
      </c>
      <c r="Z157" s="26">
        <v>700000</v>
      </c>
      <c r="AA157" s="26">
        <v>52800000</v>
      </c>
      <c r="AB157" s="19">
        <v>18498480.73229292</v>
      </c>
      <c r="AC157" s="29">
        <v>42833356.7251499</v>
      </c>
      <c r="AD157" s="26">
        <v>750000</v>
      </c>
      <c r="AE157" s="26">
        <v>52800000</v>
      </c>
      <c r="AF157" s="19">
        <v>18498480.73229292</v>
      </c>
      <c r="AG157" s="29">
        <v>42916588.42262888</v>
      </c>
      <c r="AH157" s="26">
        <v>800000</v>
      </c>
      <c r="AI157" s="26">
        <v>52800000</v>
      </c>
      <c r="AJ157" s="19">
        <v>18498480.73229292</v>
      </c>
      <c r="AK157" s="29">
        <v>42916588.42262888</v>
      </c>
      <c r="AL157" s="28">
        <v>14600000</v>
      </c>
      <c r="AM157">
        <v>31800000</v>
      </c>
      <c r="AN157">
        <v>52800000</v>
      </c>
    </row>
    <row r="158" spans="1:40" x14ac:dyDescent="0.2">
      <c r="A158" s="18">
        <v>44334</v>
      </c>
      <c r="B158" s="19">
        <v>0</v>
      </c>
      <c r="C158" s="19">
        <v>0</v>
      </c>
      <c r="D158" s="26" t="e">
        <v>#N/A</v>
      </c>
      <c r="E158" s="29" t="e">
        <v>#N/A</v>
      </c>
      <c r="F158" s="19">
        <v>450000</v>
      </c>
      <c r="G158" s="19">
        <v>38448333.57142856</v>
      </c>
      <c r="H158" s="19">
        <v>18898935.428571425</v>
      </c>
      <c r="I158" s="29">
        <v>34589291.749999985</v>
      </c>
      <c r="J158" s="19">
        <v>500000</v>
      </c>
      <c r="K158" s="19">
        <v>42540721.891236432</v>
      </c>
      <c r="L158" s="19">
        <v>18962682.072749108</v>
      </c>
      <c r="M158" s="29">
        <v>37384813.217586987</v>
      </c>
      <c r="N158" s="26">
        <v>550000</v>
      </c>
      <c r="O158" s="26">
        <v>46101498.373829424</v>
      </c>
      <c r="P158" s="19">
        <v>18962682.072749108</v>
      </c>
      <c r="Q158" s="29">
        <v>39644512.051920675</v>
      </c>
      <c r="R158" s="26">
        <v>600000</v>
      </c>
      <c r="S158" s="26">
        <v>49055090.702760965</v>
      </c>
      <c r="T158" s="19">
        <v>18962682.072749108</v>
      </c>
      <c r="U158" s="29">
        <v>41357745.147959061</v>
      </c>
      <c r="V158" s="26">
        <v>650000</v>
      </c>
      <c r="W158" s="26">
        <v>51401498.878031045</v>
      </c>
      <c r="X158" s="19">
        <v>18962682.072749108</v>
      </c>
      <c r="Y158" s="29">
        <v>42524512.505702138</v>
      </c>
      <c r="Z158" s="26">
        <v>700000</v>
      </c>
      <c r="AA158" s="26">
        <v>52800000</v>
      </c>
      <c r="AB158" s="19">
        <v>18962682.072749108</v>
      </c>
      <c r="AC158" s="29">
        <v>43144814.125149898</v>
      </c>
      <c r="AD158" s="26">
        <v>750000</v>
      </c>
      <c r="AE158" s="26">
        <v>52800000</v>
      </c>
      <c r="AF158" s="19">
        <v>18962682.072749108</v>
      </c>
      <c r="AG158" s="29">
        <v>43254756.461284339</v>
      </c>
      <c r="AH158" s="26">
        <v>800000</v>
      </c>
      <c r="AI158" s="26">
        <v>52800000</v>
      </c>
      <c r="AJ158" s="19">
        <v>18962682.072749108</v>
      </c>
      <c r="AK158" s="29">
        <v>43254756.461284339</v>
      </c>
      <c r="AL158" s="28">
        <v>14600000</v>
      </c>
      <c r="AM158">
        <v>31800000</v>
      </c>
      <c r="AN158">
        <v>52800000</v>
      </c>
    </row>
    <row r="159" spans="1:40" x14ac:dyDescent="0.2">
      <c r="A159" s="18">
        <v>44335</v>
      </c>
      <c r="B159" s="19">
        <v>0</v>
      </c>
      <c r="C159" s="19">
        <v>0</v>
      </c>
      <c r="D159" s="26" t="e">
        <v>#N/A</v>
      </c>
      <c r="E159" s="29" t="e">
        <v>#N/A</v>
      </c>
      <c r="F159" s="19">
        <v>450000</v>
      </c>
      <c r="G159" s="19">
        <v>38459395.428571418</v>
      </c>
      <c r="H159" s="19">
        <v>19337873.571428567</v>
      </c>
      <c r="I159" s="29">
        <v>34595628.149999991</v>
      </c>
      <c r="J159" s="19">
        <v>500000</v>
      </c>
      <c r="K159" s="19">
        <v>42572506.234573789</v>
      </c>
      <c r="L159" s="19">
        <v>19430897.729411751</v>
      </c>
      <c r="M159" s="29">
        <v>37436149.617586985</v>
      </c>
      <c r="N159" s="26">
        <v>550000</v>
      </c>
      <c r="O159" s="26">
        <v>46183282.717166781</v>
      </c>
      <c r="P159" s="19">
        <v>19430897.729411751</v>
      </c>
      <c r="Q159" s="29">
        <v>39740848.451920681</v>
      </c>
      <c r="R159" s="26">
        <v>600000</v>
      </c>
      <c r="S159" s="26">
        <v>49186875.046098322</v>
      </c>
      <c r="T159" s="19">
        <v>19430897.729411751</v>
      </c>
      <c r="U159" s="29">
        <v>41499081.547959067</v>
      </c>
      <c r="V159" s="26">
        <v>650000</v>
      </c>
      <c r="W159" s="26">
        <v>51583283.221368402</v>
      </c>
      <c r="X159" s="19">
        <v>19430897.729411751</v>
      </c>
      <c r="Y159" s="29">
        <v>42710848.905702144</v>
      </c>
      <c r="Z159" s="26">
        <v>700000</v>
      </c>
      <c r="AA159" s="26">
        <v>52800000</v>
      </c>
      <c r="AB159" s="19">
        <v>19430897.729411751</v>
      </c>
      <c r="AC159" s="29">
        <v>43376150.525149897</v>
      </c>
      <c r="AD159" s="26">
        <v>750000</v>
      </c>
      <c r="AE159" s="26">
        <v>52800000</v>
      </c>
      <c r="AF159" s="19">
        <v>19430897.729411751</v>
      </c>
      <c r="AG159" s="29">
        <v>43516508.598979428</v>
      </c>
      <c r="AH159" s="26">
        <v>800000</v>
      </c>
      <c r="AI159" s="26">
        <v>52800000</v>
      </c>
      <c r="AJ159" s="19">
        <v>19430897.729411751</v>
      </c>
      <c r="AK159" s="29">
        <v>43516508.598979428</v>
      </c>
      <c r="AL159" s="28">
        <v>14600000</v>
      </c>
      <c r="AM159">
        <v>31800000</v>
      </c>
      <c r="AN159">
        <v>52800000</v>
      </c>
    </row>
    <row r="160" spans="1:40" x14ac:dyDescent="0.2">
      <c r="A160" s="18">
        <v>44336</v>
      </c>
      <c r="B160" s="19">
        <v>0</v>
      </c>
      <c r="C160" s="19">
        <v>0</v>
      </c>
      <c r="D160" s="26" t="e">
        <v>#N/A</v>
      </c>
      <c r="E160" s="29" t="e">
        <v>#N/A</v>
      </c>
      <c r="F160" s="19">
        <v>450000</v>
      </c>
      <c r="G160" s="19">
        <v>38470457.285714276</v>
      </c>
      <c r="H160" s="19">
        <v>19776811.714285709</v>
      </c>
      <c r="I160" s="29">
        <v>34592152.149999991</v>
      </c>
      <c r="J160" s="19">
        <v>500000</v>
      </c>
      <c r="K160" s="19">
        <v>42600276.261704661</v>
      </c>
      <c r="L160" s="19">
        <v>19903127.702280879</v>
      </c>
      <c r="M160" s="29">
        <v>37477673.617586985</v>
      </c>
      <c r="N160" s="26">
        <v>550000</v>
      </c>
      <c r="O160" s="26">
        <v>46261052.744297653</v>
      </c>
      <c r="P160" s="19">
        <v>19903127.702280879</v>
      </c>
      <c r="Q160" s="29">
        <v>39827372.451920681</v>
      </c>
      <c r="R160" s="26">
        <v>600000</v>
      </c>
      <c r="S160" s="26">
        <v>49314645.073229194</v>
      </c>
      <c r="T160" s="19">
        <v>19903127.702280879</v>
      </c>
      <c r="U160" s="29">
        <v>41630605.547959067</v>
      </c>
      <c r="V160" s="26">
        <v>650000</v>
      </c>
      <c r="W160" s="26">
        <v>51761053.248499274</v>
      </c>
      <c r="X160" s="19">
        <v>19903127.702280879</v>
      </c>
      <c r="Y160" s="29">
        <v>42887372.905702144</v>
      </c>
      <c r="Z160" s="26">
        <v>700000</v>
      </c>
      <c r="AA160" s="26">
        <v>52800000</v>
      </c>
      <c r="AB160" s="19">
        <v>19903127.702280879</v>
      </c>
      <c r="AC160" s="29">
        <v>43597674.525149897</v>
      </c>
      <c r="AD160" s="26">
        <v>750000</v>
      </c>
      <c r="AE160" s="26">
        <v>52800000</v>
      </c>
      <c r="AF160" s="19">
        <v>19903127.702280879</v>
      </c>
      <c r="AG160" s="29">
        <v>43772153.435714133</v>
      </c>
      <c r="AH160" s="26">
        <v>800000</v>
      </c>
      <c r="AI160" s="26">
        <v>52800000</v>
      </c>
      <c r="AJ160" s="19">
        <v>19903127.702280879</v>
      </c>
      <c r="AK160" s="29">
        <v>43772153.435714133</v>
      </c>
      <c r="AL160" s="28">
        <v>14600000</v>
      </c>
      <c r="AM160">
        <v>31800000</v>
      </c>
      <c r="AN160">
        <v>52800000</v>
      </c>
    </row>
    <row r="161" spans="1:40" x14ac:dyDescent="0.2">
      <c r="A161" s="18">
        <v>44337</v>
      </c>
      <c r="B161" s="19">
        <v>0</v>
      </c>
      <c r="C161" s="19">
        <v>0</v>
      </c>
      <c r="D161" s="26" t="e">
        <v>#N/A</v>
      </c>
      <c r="E161" s="29" t="e">
        <v>#N/A</v>
      </c>
      <c r="F161" s="19">
        <v>450000</v>
      </c>
      <c r="G161" s="19">
        <v>38481519.142857134</v>
      </c>
      <c r="H161" s="19">
        <v>20215749.857142851</v>
      </c>
      <c r="I161" s="29">
        <v>34577113.599999987</v>
      </c>
      <c r="J161" s="19">
        <v>500000</v>
      </c>
      <c r="K161" s="19">
        <v>42624031.972629048</v>
      </c>
      <c r="L161" s="19">
        <v>20379371.991356492</v>
      </c>
      <c r="M161" s="29">
        <v>37507635.067586988</v>
      </c>
      <c r="N161" s="26">
        <v>550000</v>
      </c>
      <c r="O161" s="26">
        <v>46334808.45522204</v>
      </c>
      <c r="P161" s="19">
        <v>20379371.991356492</v>
      </c>
      <c r="Q161" s="29">
        <v>39902333.901920684</v>
      </c>
      <c r="R161" s="26">
        <v>600000</v>
      </c>
      <c r="S161" s="26">
        <v>49438400.784153581</v>
      </c>
      <c r="T161" s="19">
        <v>20379371.991356492</v>
      </c>
      <c r="U161" s="29">
        <v>41750566.99795907</v>
      </c>
      <c r="V161" s="26">
        <v>650000</v>
      </c>
      <c r="W161" s="26">
        <v>51934808.959423661</v>
      </c>
      <c r="X161" s="19">
        <v>20379371.991356492</v>
      </c>
      <c r="Y161" s="29">
        <v>43052334.355702139</v>
      </c>
      <c r="Z161" s="26">
        <v>700000</v>
      </c>
      <c r="AA161" s="26">
        <v>52800000</v>
      </c>
      <c r="AB161" s="19">
        <v>20379371.991356492</v>
      </c>
      <c r="AC161" s="29">
        <v>43807635.9751499</v>
      </c>
      <c r="AD161" s="26">
        <v>750000</v>
      </c>
      <c r="AE161" s="26">
        <v>52800000</v>
      </c>
      <c r="AF161" s="19">
        <v>20379371.991356492</v>
      </c>
      <c r="AG161" s="29">
        <v>44019940.821488425</v>
      </c>
      <c r="AH161" s="26">
        <v>800000</v>
      </c>
      <c r="AI161" s="26">
        <v>52800000</v>
      </c>
      <c r="AJ161" s="19">
        <v>20379371.991356492</v>
      </c>
      <c r="AK161" s="29">
        <v>44019940.821488425</v>
      </c>
      <c r="AL161" s="28">
        <v>14600000</v>
      </c>
      <c r="AM161">
        <v>31800000</v>
      </c>
      <c r="AN161">
        <v>52800000</v>
      </c>
    </row>
    <row r="162" spans="1:40" x14ac:dyDescent="0.2">
      <c r="A162" s="18">
        <v>44338</v>
      </c>
      <c r="B162" s="19">
        <v>0</v>
      </c>
      <c r="C162" s="19">
        <v>0</v>
      </c>
      <c r="D162" s="26" t="e">
        <v>#N/A</v>
      </c>
      <c r="E162" s="29" t="e">
        <v>#N/A</v>
      </c>
      <c r="F162" s="19">
        <v>450000</v>
      </c>
      <c r="G162" s="19">
        <v>38492580.999999993</v>
      </c>
      <c r="H162" s="19">
        <v>20654687.999999993</v>
      </c>
      <c r="I162" s="29">
        <v>34515397.29999999</v>
      </c>
      <c r="J162" s="19">
        <v>500000</v>
      </c>
      <c r="K162" s="19">
        <v>42643773.36734695</v>
      </c>
      <c r="L162" s="19">
        <v>20859630.59663859</v>
      </c>
      <c r="M162" s="29">
        <v>37490918.767586984</v>
      </c>
      <c r="N162" s="26">
        <v>550000</v>
      </c>
      <c r="O162" s="26">
        <v>46404549.849939942</v>
      </c>
      <c r="P162" s="19">
        <v>20859630.59663859</v>
      </c>
      <c r="Q162" s="29">
        <v>39930617.601920679</v>
      </c>
      <c r="R162" s="26">
        <v>600000</v>
      </c>
      <c r="S162" s="26">
        <v>49558142.178871483</v>
      </c>
      <c r="T162" s="19">
        <v>20859630.59663859</v>
      </c>
      <c r="U162" s="29">
        <v>41823850.697959065</v>
      </c>
      <c r="V162" s="26">
        <v>650000</v>
      </c>
      <c r="W162" s="26">
        <v>52104550.354141563</v>
      </c>
      <c r="X162" s="19">
        <v>20859630.59663859</v>
      </c>
      <c r="Y162" s="29">
        <v>43170618.055702135</v>
      </c>
      <c r="Z162" s="26">
        <v>700000</v>
      </c>
      <c r="AA162" s="26">
        <v>52800000</v>
      </c>
      <c r="AB162" s="19">
        <v>20859630.59663859</v>
      </c>
      <c r="AC162" s="29">
        <v>43970919.675149895</v>
      </c>
      <c r="AD162" s="26">
        <v>750000</v>
      </c>
      <c r="AE162" s="26">
        <v>52800000</v>
      </c>
      <c r="AF162" s="19">
        <v>20859630.59663859</v>
      </c>
      <c r="AG162" s="29">
        <v>44224755.556302339</v>
      </c>
      <c r="AH162" s="26">
        <v>800000</v>
      </c>
      <c r="AI162" s="26">
        <v>52800000</v>
      </c>
      <c r="AJ162" s="19">
        <v>20859630.59663859</v>
      </c>
      <c r="AK162" s="29">
        <v>44224755.556302339</v>
      </c>
      <c r="AL162" s="28">
        <v>14600000</v>
      </c>
      <c r="AM162">
        <v>31800000</v>
      </c>
      <c r="AN162">
        <v>52800000</v>
      </c>
    </row>
    <row r="163" spans="1:40" x14ac:dyDescent="0.2">
      <c r="A163" s="18">
        <v>44339</v>
      </c>
      <c r="B163" s="19">
        <v>0</v>
      </c>
      <c r="C163" s="19">
        <v>0</v>
      </c>
      <c r="D163" s="26" t="e">
        <v>#N/A</v>
      </c>
      <c r="E163" s="29" t="e">
        <v>#N/A</v>
      </c>
      <c r="F163" s="19">
        <v>450000</v>
      </c>
      <c r="G163" s="19">
        <v>38503642.857142851</v>
      </c>
      <c r="H163" s="19">
        <v>21093626.142857134</v>
      </c>
      <c r="I163" s="29">
        <v>34682636.999999985</v>
      </c>
      <c r="J163" s="19">
        <v>500000</v>
      </c>
      <c r="K163" s="19">
        <v>42659500.445858367</v>
      </c>
      <c r="L163" s="19">
        <v>21343903.518127173</v>
      </c>
      <c r="M163" s="29">
        <v>37703158.467586987</v>
      </c>
      <c r="N163" s="26">
        <v>550000</v>
      </c>
      <c r="O163" s="26">
        <v>46470276.928451359</v>
      </c>
      <c r="P163" s="19">
        <v>21343903.518127173</v>
      </c>
      <c r="Q163" s="29">
        <v>40187857.301920675</v>
      </c>
      <c r="R163" s="26">
        <v>600000</v>
      </c>
      <c r="S163" s="26">
        <v>49673869.2573829</v>
      </c>
      <c r="T163" s="19">
        <v>21343903.518127173</v>
      </c>
      <c r="U163" s="29">
        <v>42126090.397959061</v>
      </c>
      <c r="V163" s="26">
        <v>650000</v>
      </c>
      <c r="W163" s="26">
        <v>52270277.43265298</v>
      </c>
      <c r="X163" s="19">
        <v>21343903.518127173</v>
      </c>
      <c r="Y163" s="29">
        <v>43517857.755702138</v>
      </c>
      <c r="Z163" s="26">
        <v>700000</v>
      </c>
      <c r="AA163" s="26">
        <v>52800000</v>
      </c>
      <c r="AB163" s="19">
        <v>21343903.518127173</v>
      </c>
      <c r="AC163" s="29">
        <v>44363159.375149898</v>
      </c>
      <c r="AD163" s="26">
        <v>750000</v>
      </c>
      <c r="AE163" s="26">
        <v>52800000</v>
      </c>
      <c r="AF163" s="19">
        <v>21343903.518127173</v>
      </c>
      <c r="AG163" s="29">
        <v>44661995.256302342</v>
      </c>
      <c r="AH163" s="26">
        <v>800000</v>
      </c>
      <c r="AI163" s="26">
        <v>52800000</v>
      </c>
      <c r="AJ163" s="19">
        <v>21343903.518127173</v>
      </c>
      <c r="AK163" s="29">
        <v>44662231.390155874</v>
      </c>
      <c r="AL163" s="28">
        <v>14600000</v>
      </c>
      <c r="AM163">
        <v>31800000</v>
      </c>
      <c r="AN163">
        <v>52800000</v>
      </c>
    </row>
    <row r="164" spans="1:40" x14ac:dyDescent="0.2">
      <c r="A164" s="18">
        <v>44340</v>
      </c>
      <c r="B164" s="19">
        <v>0</v>
      </c>
      <c r="C164" s="19">
        <v>0</v>
      </c>
      <c r="D164" s="26" t="e">
        <v>#N/A</v>
      </c>
      <c r="E164" s="29" t="e">
        <v>#N/A</v>
      </c>
      <c r="F164" s="19">
        <v>450000</v>
      </c>
      <c r="G164" s="19">
        <v>38514704.714285709</v>
      </c>
      <c r="H164" s="19">
        <v>21532564.285714276</v>
      </c>
      <c r="I164" s="29">
        <v>34788028.999999985</v>
      </c>
      <c r="J164" s="19">
        <v>500000</v>
      </c>
      <c r="K164" s="19">
        <v>42671213.208163299</v>
      </c>
      <c r="L164" s="19">
        <v>21832190.755822241</v>
      </c>
      <c r="M164" s="29">
        <v>37853550.467586987</v>
      </c>
      <c r="N164" s="26">
        <v>550000</v>
      </c>
      <c r="O164" s="26">
        <v>46531989.690756291</v>
      </c>
      <c r="P164" s="19">
        <v>21832190.755822241</v>
      </c>
      <c r="Q164" s="29">
        <v>40383249.301920675</v>
      </c>
      <c r="R164" s="26">
        <v>600000</v>
      </c>
      <c r="S164" s="26">
        <v>49785582.019687831</v>
      </c>
      <c r="T164" s="19">
        <v>21832190.755822241</v>
      </c>
      <c r="U164" s="29">
        <v>42366482.397959061</v>
      </c>
      <c r="V164" s="26">
        <v>650000</v>
      </c>
      <c r="W164" s="26">
        <v>52431990.194957912</v>
      </c>
      <c r="X164" s="19">
        <v>21832190.755822241</v>
      </c>
      <c r="Y164" s="29">
        <v>43803249.755702138</v>
      </c>
      <c r="Z164" s="26">
        <v>700000</v>
      </c>
      <c r="AA164" s="26">
        <v>52800000</v>
      </c>
      <c r="AB164" s="19">
        <v>21832190.755822241</v>
      </c>
      <c r="AC164" s="29">
        <v>44693551.375149898</v>
      </c>
      <c r="AD164" s="26">
        <v>750000</v>
      </c>
      <c r="AE164" s="26">
        <v>52800000</v>
      </c>
      <c r="AF164" s="19">
        <v>21832190.755822241</v>
      </c>
      <c r="AG164" s="29">
        <v>45037387.256302342</v>
      </c>
      <c r="AH164" s="26">
        <v>800000</v>
      </c>
      <c r="AI164" s="26">
        <v>52800000</v>
      </c>
      <c r="AJ164" s="19">
        <v>21832190.755822241</v>
      </c>
      <c r="AK164" s="29">
        <v>45041564.623049036</v>
      </c>
      <c r="AL164" s="28">
        <v>14600000</v>
      </c>
      <c r="AM164">
        <v>31800000</v>
      </c>
      <c r="AN164">
        <v>52800000</v>
      </c>
    </row>
    <row r="165" spans="1:40" x14ac:dyDescent="0.2">
      <c r="A165" s="18">
        <v>44341</v>
      </c>
      <c r="B165" s="19">
        <v>0</v>
      </c>
      <c r="C165" s="19">
        <v>0</v>
      </c>
      <c r="D165" s="26" t="e">
        <v>#N/A</v>
      </c>
      <c r="E165" s="29" t="e">
        <v>#N/A</v>
      </c>
      <c r="F165" s="19">
        <v>450000</v>
      </c>
      <c r="G165" s="19">
        <v>38525766.571428567</v>
      </c>
      <c r="H165" s="19">
        <v>21971502.428571418</v>
      </c>
      <c r="I165" s="29">
        <v>34842988.79999999</v>
      </c>
      <c r="J165" s="19">
        <v>500000</v>
      </c>
      <c r="K165" s="19">
        <v>42682275.065306157</v>
      </c>
      <c r="L165" s="19">
        <v>22321128.898679383</v>
      </c>
      <c r="M165" s="29">
        <v>37953510.267586984</v>
      </c>
      <c r="N165" s="26">
        <v>550000</v>
      </c>
      <c r="O165" s="26">
        <v>46589688.136854738</v>
      </c>
      <c r="P165" s="19">
        <v>22324492.309723794</v>
      </c>
      <c r="Q165" s="29">
        <v>40528209.101920679</v>
      </c>
      <c r="R165" s="26">
        <v>600000</v>
      </c>
      <c r="S165" s="26">
        <v>49893280.465786278</v>
      </c>
      <c r="T165" s="19">
        <v>22324492.309723794</v>
      </c>
      <c r="U165" s="29">
        <v>42556442.197959065</v>
      </c>
      <c r="V165" s="26">
        <v>650000</v>
      </c>
      <c r="W165" s="26">
        <v>52589688.641056359</v>
      </c>
      <c r="X165" s="19">
        <v>22324492.309723794</v>
      </c>
      <c r="Y165" s="29">
        <v>44038209.555702135</v>
      </c>
      <c r="Z165" s="26">
        <v>700000</v>
      </c>
      <c r="AA165" s="26">
        <v>52800000</v>
      </c>
      <c r="AB165" s="19">
        <v>22324492.309723794</v>
      </c>
      <c r="AC165" s="29">
        <v>44973511.175149895</v>
      </c>
      <c r="AD165" s="26">
        <v>750000</v>
      </c>
      <c r="AE165" s="26">
        <v>52800000</v>
      </c>
      <c r="AF165" s="19">
        <v>22324492.309723794</v>
      </c>
      <c r="AG165" s="29">
        <v>45362347.056302339</v>
      </c>
      <c r="AH165" s="26">
        <v>800000</v>
      </c>
      <c r="AI165" s="26">
        <v>52800000</v>
      </c>
      <c r="AJ165" s="19">
        <v>22324492.309723794</v>
      </c>
      <c r="AK165" s="29">
        <v>45374170.754981816</v>
      </c>
      <c r="AL165" s="28">
        <v>14600000</v>
      </c>
      <c r="AM165">
        <v>31800000</v>
      </c>
      <c r="AN165">
        <v>52800000</v>
      </c>
    </row>
    <row r="166" spans="1:40" x14ac:dyDescent="0.2">
      <c r="A166" s="18">
        <v>44342</v>
      </c>
      <c r="B166" s="19">
        <v>0</v>
      </c>
      <c r="C166" s="19">
        <v>0</v>
      </c>
      <c r="D166" s="26" t="e">
        <v>#N/A</v>
      </c>
      <c r="E166" s="29" t="e">
        <v>#N/A</v>
      </c>
      <c r="F166" s="19">
        <v>450000</v>
      </c>
      <c r="G166" s="19">
        <v>38536828.428571425</v>
      </c>
      <c r="H166" s="19">
        <v>22410440.57142856</v>
      </c>
      <c r="I166" s="29">
        <v>34864800.29999999</v>
      </c>
      <c r="J166" s="19">
        <v>500000</v>
      </c>
      <c r="K166" s="19">
        <v>42693336.922449015</v>
      </c>
      <c r="L166" s="19">
        <v>22810067.041536525</v>
      </c>
      <c r="M166" s="29">
        <v>38020321.767586984</v>
      </c>
      <c r="N166" s="26">
        <v>550000</v>
      </c>
      <c r="O166" s="26">
        <v>46643372.2667467</v>
      </c>
      <c r="P166" s="19">
        <v>22820808.179831833</v>
      </c>
      <c r="Q166" s="29">
        <v>40640020.601920679</v>
      </c>
      <c r="R166" s="26">
        <v>600000</v>
      </c>
      <c r="S166" s="26">
        <v>49996964.59567824</v>
      </c>
      <c r="T166" s="19">
        <v>22820808.179831833</v>
      </c>
      <c r="U166" s="29">
        <v>42713253.697959065</v>
      </c>
      <c r="V166" s="26">
        <v>650000</v>
      </c>
      <c r="W166" s="26">
        <v>52743372.770948321</v>
      </c>
      <c r="X166" s="19">
        <v>22820808.179831833</v>
      </c>
      <c r="Y166" s="29">
        <v>44240021.055702135</v>
      </c>
      <c r="Z166" s="26">
        <v>700000</v>
      </c>
      <c r="AA166" s="26">
        <v>52800000</v>
      </c>
      <c r="AB166" s="19">
        <v>22820808.179831833</v>
      </c>
      <c r="AC166" s="29">
        <v>45220322.675149895</v>
      </c>
      <c r="AD166" s="26">
        <v>750000</v>
      </c>
      <c r="AE166" s="26">
        <v>52800000</v>
      </c>
      <c r="AF166" s="19">
        <v>22820808.179831833</v>
      </c>
      <c r="AG166" s="29">
        <v>45654158.556302339</v>
      </c>
      <c r="AH166" s="26">
        <v>800000</v>
      </c>
      <c r="AI166" s="26">
        <v>52800000</v>
      </c>
      <c r="AJ166" s="19">
        <v>22820808.179831833</v>
      </c>
      <c r="AK166" s="29">
        <v>45677333.685954213</v>
      </c>
      <c r="AL166" s="28">
        <v>14600000</v>
      </c>
      <c r="AM166">
        <v>31800000</v>
      </c>
      <c r="AN166">
        <v>52800000</v>
      </c>
    </row>
    <row r="167" spans="1:40" x14ac:dyDescent="0.2">
      <c r="A167" s="18">
        <v>44343</v>
      </c>
      <c r="B167" s="19">
        <v>0</v>
      </c>
      <c r="C167" s="19">
        <v>0</v>
      </c>
      <c r="D167" s="26" t="e">
        <v>#N/A</v>
      </c>
      <c r="E167" s="29" t="e">
        <v>#N/A</v>
      </c>
      <c r="F167" s="19">
        <v>450000</v>
      </c>
      <c r="G167" s="19">
        <v>38547890.285714284</v>
      </c>
      <c r="H167" s="19">
        <v>22849378.714285702</v>
      </c>
      <c r="I167" s="29">
        <v>34842151.699999988</v>
      </c>
      <c r="J167" s="19">
        <v>500000</v>
      </c>
      <c r="K167" s="19">
        <v>42704398.779591873</v>
      </c>
      <c r="L167" s="19">
        <v>23299005.184393667</v>
      </c>
      <c r="M167" s="29">
        <v>38042673.16758699</v>
      </c>
      <c r="N167" s="26">
        <v>550000</v>
      </c>
      <c r="O167" s="26">
        <v>46693042.080432177</v>
      </c>
      <c r="P167" s="19">
        <v>23321138.366146356</v>
      </c>
      <c r="Q167" s="29">
        <v>40707372.001920685</v>
      </c>
      <c r="R167" s="26">
        <v>600000</v>
      </c>
      <c r="S167" s="26">
        <v>50096634.409363717</v>
      </c>
      <c r="T167" s="19">
        <v>23321138.366146356</v>
      </c>
      <c r="U167" s="29">
        <v>42825605.097959071</v>
      </c>
      <c r="V167" s="26">
        <v>650000</v>
      </c>
      <c r="W167" s="26">
        <v>52800000</v>
      </c>
      <c r="X167" s="19">
        <v>23321138.366146356</v>
      </c>
      <c r="Y167" s="29">
        <v>44397372.455702141</v>
      </c>
      <c r="Z167" s="26">
        <v>700000</v>
      </c>
      <c r="AA167" s="26">
        <v>52800000</v>
      </c>
      <c r="AB167" s="19">
        <v>23321138.366146356</v>
      </c>
      <c r="AC167" s="29">
        <v>45422674.075149901</v>
      </c>
      <c r="AD167" s="26">
        <v>750000</v>
      </c>
      <c r="AE167" s="26">
        <v>52800000</v>
      </c>
      <c r="AF167" s="19">
        <v>23321138.366146356</v>
      </c>
      <c r="AG167" s="29">
        <v>45901509.956302345</v>
      </c>
      <c r="AH167" s="26">
        <v>800000</v>
      </c>
      <c r="AI167" s="26">
        <v>52800000</v>
      </c>
      <c r="AJ167" s="19">
        <v>23321138.366146356</v>
      </c>
      <c r="AK167" s="29">
        <v>45939741.615966208</v>
      </c>
      <c r="AL167" s="28">
        <v>14600000</v>
      </c>
      <c r="AM167">
        <v>31800000</v>
      </c>
      <c r="AN167">
        <v>52800000</v>
      </c>
    </row>
    <row r="168" spans="1:40" x14ac:dyDescent="0.2">
      <c r="A168" s="18">
        <v>44344</v>
      </c>
      <c r="B168" s="19">
        <v>0</v>
      </c>
      <c r="C168" s="19">
        <v>0</v>
      </c>
      <c r="D168" s="26" t="e">
        <v>#N/A</v>
      </c>
      <c r="E168" s="29" t="e">
        <v>#N/A</v>
      </c>
      <c r="F168" s="19">
        <v>450000</v>
      </c>
      <c r="G168" s="19">
        <v>38558952.142857142</v>
      </c>
      <c r="H168" s="19">
        <v>23288316.857142843</v>
      </c>
      <c r="I168" s="29">
        <v>34784239.149999991</v>
      </c>
      <c r="J168" s="19">
        <v>500000</v>
      </c>
      <c r="K168" s="19">
        <v>42715460.636734731</v>
      </c>
      <c r="L168" s="19">
        <v>23787943.327250808</v>
      </c>
      <c r="M168" s="29">
        <v>38029760.617586985</v>
      </c>
      <c r="N168" s="26">
        <v>550000</v>
      </c>
      <c r="O168" s="26">
        <v>46738697.577911168</v>
      </c>
      <c r="P168" s="19">
        <v>23825482.868667364</v>
      </c>
      <c r="Q168" s="29">
        <v>40739459.451920681</v>
      </c>
      <c r="R168" s="26">
        <v>600000</v>
      </c>
      <c r="S168" s="26">
        <v>50192289.906842709</v>
      </c>
      <c r="T168" s="19">
        <v>23825482.868667364</v>
      </c>
      <c r="U168" s="29">
        <v>42902692.547959067</v>
      </c>
      <c r="V168" s="26">
        <v>650000</v>
      </c>
      <c r="W168" s="26">
        <v>52800000</v>
      </c>
      <c r="X168" s="19">
        <v>23825482.868667364</v>
      </c>
      <c r="Y168" s="29">
        <v>44519459.905702144</v>
      </c>
      <c r="Z168" s="26">
        <v>700000</v>
      </c>
      <c r="AA168" s="26">
        <v>52800000</v>
      </c>
      <c r="AB168" s="19">
        <v>23825482.868667364</v>
      </c>
      <c r="AC168" s="29">
        <v>45589761.525149897</v>
      </c>
      <c r="AD168" s="26">
        <v>750000</v>
      </c>
      <c r="AE168" s="26">
        <v>52800000</v>
      </c>
      <c r="AF168" s="19">
        <v>23825482.868667364</v>
      </c>
      <c r="AG168" s="29">
        <v>46113597.406302348</v>
      </c>
      <c r="AH168" s="26">
        <v>800000</v>
      </c>
      <c r="AI168" s="26">
        <v>52800000</v>
      </c>
      <c r="AJ168" s="19">
        <v>23825482.868667364</v>
      </c>
      <c r="AK168" s="29">
        <v>46170590.695017815</v>
      </c>
      <c r="AL168" s="28">
        <v>14600000</v>
      </c>
      <c r="AM168">
        <v>31800000</v>
      </c>
      <c r="AN168">
        <v>52800000</v>
      </c>
    </row>
    <row r="169" spans="1:40" x14ac:dyDescent="0.2">
      <c r="A169" s="18">
        <v>44345</v>
      </c>
      <c r="B169" s="19">
        <v>0</v>
      </c>
      <c r="C169" s="19">
        <v>0</v>
      </c>
      <c r="D169" s="26" t="e">
        <v>#N/A</v>
      </c>
      <c r="E169" s="29" t="e">
        <v>#N/A</v>
      </c>
      <c r="F169" s="19">
        <v>450000</v>
      </c>
      <c r="G169" s="19">
        <v>38570014</v>
      </c>
      <c r="H169" s="19">
        <v>23727254.999999985</v>
      </c>
      <c r="I169" s="29">
        <v>34759681.449999988</v>
      </c>
      <c r="J169" s="19">
        <v>500000</v>
      </c>
      <c r="K169" s="19">
        <v>42726522.49387759</v>
      </c>
      <c r="L169" s="19">
        <v>24276881.47010795</v>
      </c>
      <c r="M169" s="29">
        <v>38050202.91758699</v>
      </c>
      <c r="N169" s="26">
        <v>550000</v>
      </c>
      <c r="O169" s="26">
        <v>46780338.759183675</v>
      </c>
      <c r="P169" s="19">
        <v>24333841.687394857</v>
      </c>
      <c r="Q169" s="29">
        <v>40804901.751920685</v>
      </c>
      <c r="R169" s="26">
        <v>600000</v>
      </c>
      <c r="S169" s="26">
        <v>50283931.088115215</v>
      </c>
      <c r="T169" s="19">
        <v>24333841.687394857</v>
      </c>
      <c r="U169" s="29">
        <v>43013134.847959071</v>
      </c>
      <c r="V169" s="26">
        <v>650000</v>
      </c>
      <c r="W169" s="26">
        <v>52800000</v>
      </c>
      <c r="X169" s="19">
        <v>24333841.687394857</v>
      </c>
      <c r="Y169" s="29">
        <v>44674902.205702141</v>
      </c>
      <c r="Z169" s="26">
        <v>700000</v>
      </c>
      <c r="AA169" s="26">
        <v>52800000</v>
      </c>
      <c r="AB169" s="19">
        <v>24333841.687394857</v>
      </c>
      <c r="AC169" s="29">
        <v>45790203.825149901</v>
      </c>
      <c r="AD169" s="26">
        <v>750000</v>
      </c>
      <c r="AE169" s="26">
        <v>52800000</v>
      </c>
      <c r="AF169" s="19">
        <v>24333841.687394857</v>
      </c>
      <c r="AG169" s="29">
        <v>46359039.706302345</v>
      </c>
      <c r="AH169" s="26">
        <v>800000</v>
      </c>
      <c r="AI169" s="26">
        <v>52800000</v>
      </c>
      <c r="AJ169" s="19">
        <v>24333841.687394857</v>
      </c>
      <c r="AK169" s="29">
        <v>46438499.723109044</v>
      </c>
      <c r="AL169" s="28">
        <v>14600000</v>
      </c>
      <c r="AM169">
        <v>31800000</v>
      </c>
      <c r="AN169">
        <v>52800000</v>
      </c>
    </row>
    <row r="170" spans="1:40" x14ac:dyDescent="0.2">
      <c r="A170" s="18">
        <v>44346</v>
      </c>
      <c r="B170" s="19">
        <v>0</v>
      </c>
      <c r="C170" s="19">
        <v>0</v>
      </c>
      <c r="D170" s="26" t="e">
        <v>#N/A</v>
      </c>
      <c r="E170" s="29" t="e">
        <v>#N/A</v>
      </c>
      <c r="F170" s="19">
        <v>450000</v>
      </c>
      <c r="G170" s="19">
        <v>38581075.857142858</v>
      </c>
      <c r="H170" s="19">
        <v>24166193.142857127</v>
      </c>
      <c r="I170" s="29">
        <v>34962413.749999985</v>
      </c>
      <c r="J170" s="19">
        <v>500000</v>
      </c>
      <c r="K170" s="19">
        <v>42737584.351020448</v>
      </c>
      <c r="L170" s="19">
        <v>24765819.612965092</v>
      </c>
      <c r="M170" s="29">
        <v>38297935.217586987</v>
      </c>
      <c r="N170" s="26">
        <v>550000</v>
      </c>
      <c r="O170" s="26">
        <v>46817965.624249697</v>
      </c>
      <c r="P170" s="19">
        <v>24846214.822328836</v>
      </c>
      <c r="Q170" s="29">
        <v>41097634.051920675</v>
      </c>
      <c r="R170" s="26">
        <v>600000</v>
      </c>
      <c r="S170" s="26">
        <v>50371557.953181237</v>
      </c>
      <c r="T170" s="19">
        <v>24846214.822328836</v>
      </c>
      <c r="U170" s="29">
        <v>43350867.147959061</v>
      </c>
      <c r="V170" s="26">
        <v>650000</v>
      </c>
      <c r="W170" s="26">
        <v>52800000</v>
      </c>
      <c r="X170" s="19">
        <v>24846214.822328836</v>
      </c>
      <c r="Y170" s="29">
        <v>45057634.505702138</v>
      </c>
      <c r="Z170" s="26">
        <v>700000</v>
      </c>
      <c r="AA170" s="26">
        <v>52800000</v>
      </c>
      <c r="AB170" s="19">
        <v>24846214.822328836</v>
      </c>
      <c r="AC170" s="29">
        <v>46217936.125149898</v>
      </c>
      <c r="AD170" s="26">
        <v>750000</v>
      </c>
      <c r="AE170" s="26">
        <v>52800000</v>
      </c>
      <c r="AF170" s="19">
        <v>24846214.822328836</v>
      </c>
      <c r="AG170" s="29">
        <v>46831772.006302342</v>
      </c>
      <c r="AH170" s="26">
        <v>800000</v>
      </c>
      <c r="AI170" s="26">
        <v>52800000</v>
      </c>
      <c r="AJ170" s="19">
        <v>24846214.822328836</v>
      </c>
      <c r="AK170" s="29">
        <v>46937403.850239895</v>
      </c>
      <c r="AL170" s="28">
        <v>14600000</v>
      </c>
      <c r="AM170">
        <v>31800000</v>
      </c>
      <c r="AN170">
        <v>52800000</v>
      </c>
    </row>
    <row r="171" spans="1:40" x14ac:dyDescent="0.2">
      <c r="A171" s="18">
        <v>44347</v>
      </c>
      <c r="B171" s="19">
        <v>0</v>
      </c>
      <c r="C171" s="19">
        <v>0</v>
      </c>
      <c r="D171" s="26" t="e">
        <v>#N/A</v>
      </c>
      <c r="E171" s="29" t="e">
        <v>#N/A</v>
      </c>
      <c r="F171" s="19">
        <v>450000</v>
      </c>
      <c r="G171" s="19">
        <v>38592137.714285716</v>
      </c>
      <c r="H171" s="19">
        <v>24605131.285714269</v>
      </c>
      <c r="I171" s="29">
        <v>35132851.149999991</v>
      </c>
      <c r="J171" s="19">
        <v>500000</v>
      </c>
      <c r="K171" s="19">
        <v>42748646.208163306</v>
      </c>
      <c r="L171" s="19">
        <v>25254757.755822234</v>
      </c>
      <c r="M171" s="29">
        <v>38513372.617586985</v>
      </c>
      <c r="N171" s="26">
        <v>550000</v>
      </c>
      <c r="O171" s="26">
        <v>46851578.173109263</v>
      </c>
      <c r="P171" s="19">
        <v>25362602.273469269</v>
      </c>
      <c r="Q171" s="29">
        <v>41358071.451920681</v>
      </c>
      <c r="R171" s="26">
        <v>600000</v>
      </c>
      <c r="S171" s="26">
        <v>50455170.502040803</v>
      </c>
      <c r="T171" s="19">
        <v>25362602.273469269</v>
      </c>
      <c r="U171" s="29">
        <v>43656304.547959067</v>
      </c>
      <c r="V171" s="26">
        <v>650000</v>
      </c>
      <c r="W171" s="26">
        <v>52800000</v>
      </c>
      <c r="X171" s="19">
        <v>25362602.273469269</v>
      </c>
      <c r="Y171" s="29">
        <v>45408071.905702144</v>
      </c>
      <c r="Z171" s="26">
        <v>700000</v>
      </c>
      <c r="AA171" s="26">
        <v>52800000</v>
      </c>
      <c r="AB171" s="19">
        <v>25362602.273469269</v>
      </c>
      <c r="AC171" s="29">
        <v>46613373.525149897</v>
      </c>
      <c r="AD171" s="26">
        <v>750000</v>
      </c>
      <c r="AE171" s="26">
        <v>52800000</v>
      </c>
      <c r="AF171" s="19">
        <v>25362602.273469269</v>
      </c>
      <c r="AG171" s="29">
        <v>47272209.406302348</v>
      </c>
      <c r="AH171" s="26">
        <v>800000</v>
      </c>
      <c r="AI171" s="26">
        <v>52800000</v>
      </c>
      <c r="AJ171" s="19">
        <v>25362602.273469269</v>
      </c>
      <c r="AK171" s="29">
        <v>47407718.17641037</v>
      </c>
      <c r="AL171" s="28">
        <v>14600000</v>
      </c>
      <c r="AM171">
        <v>31800000</v>
      </c>
      <c r="AN171">
        <v>52800000</v>
      </c>
    </row>
    <row r="172" spans="1:40" x14ac:dyDescent="0.2">
      <c r="A172" s="18">
        <v>44348</v>
      </c>
      <c r="B172" s="19">
        <v>0</v>
      </c>
      <c r="C172" s="19">
        <v>0</v>
      </c>
      <c r="D172" s="26" t="e">
        <v>#N/A</v>
      </c>
      <c r="E172" s="29" t="e">
        <v>#N/A</v>
      </c>
      <c r="F172" s="19">
        <v>450000</v>
      </c>
      <c r="G172" s="19">
        <v>38603199.571428575</v>
      </c>
      <c r="H172" s="19">
        <v>25044069.42857141</v>
      </c>
      <c r="I172" s="29">
        <v>35227715.899999991</v>
      </c>
      <c r="J172" s="19">
        <v>500000</v>
      </c>
      <c r="K172" s="19">
        <v>42759708.065306164</v>
      </c>
      <c r="L172" s="19">
        <v>25743695.898679376</v>
      </c>
      <c r="M172" s="29">
        <v>38653237.367586985</v>
      </c>
      <c r="N172" s="26">
        <v>550000</v>
      </c>
      <c r="O172" s="26">
        <v>46881176.405762345</v>
      </c>
      <c r="P172" s="19">
        <v>25883004.040816188</v>
      </c>
      <c r="Q172" s="29">
        <v>41542936.201920681</v>
      </c>
      <c r="R172" s="26">
        <v>600000</v>
      </c>
      <c r="S172" s="26">
        <v>50534768.734693885</v>
      </c>
      <c r="T172" s="19">
        <v>25883004.040816188</v>
      </c>
      <c r="U172" s="29">
        <v>43886169.297959067</v>
      </c>
      <c r="V172" s="26">
        <v>650000</v>
      </c>
      <c r="W172" s="26">
        <v>52800000</v>
      </c>
      <c r="X172" s="19">
        <v>25883004.040816188</v>
      </c>
      <c r="Y172" s="29">
        <v>45682936.655702144</v>
      </c>
      <c r="Z172" s="26">
        <v>700000</v>
      </c>
      <c r="AA172" s="26">
        <v>52800000</v>
      </c>
      <c r="AB172" s="19">
        <v>25883004.040816188</v>
      </c>
      <c r="AC172" s="29">
        <v>46933238.275149897</v>
      </c>
      <c r="AD172" s="26">
        <v>750000</v>
      </c>
      <c r="AE172" s="26">
        <v>52800000</v>
      </c>
      <c r="AF172" s="19">
        <v>25883004.040816188</v>
      </c>
      <c r="AG172" s="29">
        <v>47637074.156302348</v>
      </c>
      <c r="AH172" s="26">
        <v>800000</v>
      </c>
      <c r="AI172" s="26">
        <v>52800000</v>
      </c>
      <c r="AJ172" s="19">
        <v>25883004.040816188</v>
      </c>
      <c r="AK172" s="29">
        <v>47806164.95162046</v>
      </c>
      <c r="AL172" s="28">
        <v>14600000</v>
      </c>
      <c r="AM172">
        <v>31800000</v>
      </c>
      <c r="AN172">
        <v>52800000</v>
      </c>
    </row>
    <row r="173" spans="1:40" x14ac:dyDescent="0.2">
      <c r="A173" s="18">
        <v>44349</v>
      </c>
      <c r="B173" s="19">
        <v>0</v>
      </c>
      <c r="C173" s="19">
        <v>0</v>
      </c>
      <c r="D173" s="26" t="e">
        <v>#N/A</v>
      </c>
      <c r="E173" s="29" t="e">
        <v>#N/A</v>
      </c>
      <c r="F173" s="19">
        <v>450000</v>
      </c>
      <c r="G173" s="19">
        <v>38614261.428571433</v>
      </c>
      <c r="H173" s="19">
        <v>25483007.571428552</v>
      </c>
      <c r="I173" s="29">
        <v>35222922.399999991</v>
      </c>
      <c r="J173" s="19">
        <v>500000</v>
      </c>
      <c r="K173" s="19">
        <v>42770769.922449023</v>
      </c>
      <c r="L173" s="19">
        <v>26232634.041536517</v>
      </c>
      <c r="M173" s="29">
        <v>38693443.867586985</v>
      </c>
      <c r="N173" s="26">
        <v>550000</v>
      </c>
      <c r="O173" s="26">
        <v>46906760.322208941</v>
      </c>
      <c r="P173" s="19">
        <v>26407420.124369591</v>
      </c>
      <c r="Q173" s="29">
        <v>41628142.701920681</v>
      </c>
      <c r="R173" s="26">
        <v>600000</v>
      </c>
      <c r="S173" s="26">
        <v>50610352.651140481</v>
      </c>
      <c r="T173" s="19">
        <v>26407420.124369591</v>
      </c>
      <c r="U173" s="29">
        <v>44016375.797959067</v>
      </c>
      <c r="V173" s="26">
        <v>650000</v>
      </c>
      <c r="W173" s="26">
        <v>52800000</v>
      </c>
      <c r="X173" s="19">
        <v>26407420.124369591</v>
      </c>
      <c r="Y173" s="29">
        <v>45858143.155702144</v>
      </c>
      <c r="Z173" s="26">
        <v>700000</v>
      </c>
      <c r="AA173" s="26">
        <v>52800000</v>
      </c>
      <c r="AB173" s="19">
        <v>26407420.124369591</v>
      </c>
      <c r="AC173" s="29">
        <v>47153444.775149897</v>
      </c>
      <c r="AD173" s="26">
        <v>750000</v>
      </c>
      <c r="AE173" s="26">
        <v>52800000</v>
      </c>
      <c r="AF173" s="19">
        <v>26407420.124369591</v>
      </c>
      <c r="AG173" s="29">
        <v>47902280.656302348</v>
      </c>
      <c r="AH173" s="26">
        <v>800000</v>
      </c>
      <c r="AI173" s="26">
        <v>52800000</v>
      </c>
      <c r="AJ173" s="19">
        <v>26407420.124369591</v>
      </c>
      <c r="AK173" s="29">
        <v>48108658.575870141</v>
      </c>
      <c r="AL173" s="28">
        <v>14600000</v>
      </c>
      <c r="AM173">
        <v>31800000</v>
      </c>
      <c r="AN173">
        <v>52800000</v>
      </c>
    </row>
    <row r="174" spans="1:40" x14ac:dyDescent="0.2">
      <c r="A174" s="18">
        <v>44350</v>
      </c>
      <c r="B174" s="19">
        <v>0</v>
      </c>
      <c r="C174" s="19">
        <v>0</v>
      </c>
      <c r="D174" s="26" t="e">
        <v>#N/A</v>
      </c>
      <c r="E174" s="29" t="e">
        <v>#N/A</v>
      </c>
      <c r="F174" s="19">
        <v>450000</v>
      </c>
      <c r="G174" s="19">
        <v>38625323.285714291</v>
      </c>
      <c r="H174" s="19">
        <v>25921945.714285694</v>
      </c>
      <c r="I174" s="29">
        <v>35243336.499999985</v>
      </c>
      <c r="J174" s="19">
        <v>500000</v>
      </c>
      <c r="K174" s="19">
        <v>42781831.779591881</v>
      </c>
      <c r="L174" s="19">
        <v>26721572.184393659</v>
      </c>
      <c r="M174" s="29">
        <v>38758857.967586987</v>
      </c>
      <c r="N174" s="26">
        <v>550000</v>
      </c>
      <c r="O174" s="26">
        <v>46928329.922449052</v>
      </c>
      <c r="P174" s="19">
        <v>26935850.52412948</v>
      </c>
      <c r="Q174" s="29">
        <v>41738556.801920675</v>
      </c>
      <c r="R174" s="26">
        <v>600000</v>
      </c>
      <c r="S174" s="26">
        <v>50681922.251380593</v>
      </c>
      <c r="T174" s="19">
        <v>26935850.52412948</v>
      </c>
      <c r="U174" s="29">
        <v>44171789.897959061</v>
      </c>
      <c r="V174" s="26">
        <v>650000</v>
      </c>
      <c r="W174" s="26">
        <v>52800000</v>
      </c>
      <c r="X174" s="19">
        <v>26935850.52412948</v>
      </c>
      <c r="Y174" s="29">
        <v>46058557.255702138</v>
      </c>
      <c r="Z174" s="26">
        <v>700000</v>
      </c>
      <c r="AA174" s="26">
        <v>52800000</v>
      </c>
      <c r="AB174" s="19">
        <v>26935850.52412948</v>
      </c>
      <c r="AC174" s="29">
        <v>47398858.875149898</v>
      </c>
      <c r="AD174" s="26">
        <v>750000</v>
      </c>
      <c r="AE174" s="26">
        <v>52800000</v>
      </c>
      <c r="AF174" s="19">
        <v>26935850.52412948</v>
      </c>
      <c r="AG174" s="29">
        <v>48192694.756302342</v>
      </c>
      <c r="AH174" s="26">
        <v>800000</v>
      </c>
      <c r="AI174" s="26">
        <v>52800000</v>
      </c>
      <c r="AJ174" s="19">
        <v>26935850.52412948</v>
      </c>
      <c r="AK174" s="29">
        <v>48363776.799999997</v>
      </c>
      <c r="AL174" s="28">
        <v>14600000</v>
      </c>
      <c r="AM174">
        <v>31800000</v>
      </c>
      <c r="AN174">
        <v>52800000</v>
      </c>
    </row>
    <row r="175" spans="1:40" x14ac:dyDescent="0.2">
      <c r="A175" s="18">
        <v>44351</v>
      </c>
      <c r="B175" s="19">
        <v>0</v>
      </c>
      <c r="C175" s="19">
        <v>0</v>
      </c>
      <c r="D175" s="26" t="e">
        <v>#N/A</v>
      </c>
      <c r="E175" s="29" t="e">
        <v>#N/A</v>
      </c>
      <c r="F175" s="19">
        <v>450000</v>
      </c>
      <c r="G175" s="19">
        <v>38636385.142857149</v>
      </c>
      <c r="H175" s="19">
        <v>26360883.857142836</v>
      </c>
      <c r="I175" s="29">
        <v>35332216.399999991</v>
      </c>
      <c r="J175" s="19">
        <v>500000</v>
      </c>
      <c r="K175" s="19">
        <v>42792893.636734739</v>
      </c>
      <c r="L175" s="19">
        <v>27210510.327250801</v>
      </c>
      <c r="M175" s="29">
        <v>38892737.867586985</v>
      </c>
      <c r="N175" s="26">
        <v>550000</v>
      </c>
      <c r="O175" s="26">
        <v>46945885.206482679</v>
      </c>
      <c r="P175" s="19">
        <v>27468295.240095854</v>
      </c>
      <c r="Q175" s="29">
        <v>41917436.701920681</v>
      </c>
      <c r="R175" s="26">
        <v>600000</v>
      </c>
      <c r="S175" s="26">
        <v>50749477.535414219</v>
      </c>
      <c r="T175" s="19">
        <v>27468295.240095854</v>
      </c>
      <c r="U175" s="29">
        <v>44395669.797959067</v>
      </c>
      <c r="V175" s="26">
        <v>650000</v>
      </c>
      <c r="W175" s="26">
        <v>52800000</v>
      </c>
      <c r="X175" s="19">
        <v>27468295.240095854</v>
      </c>
      <c r="Y175" s="29">
        <v>46327437.155702144</v>
      </c>
      <c r="Z175" s="26">
        <v>700000</v>
      </c>
      <c r="AA175" s="26">
        <v>52800000</v>
      </c>
      <c r="AB175" s="19">
        <v>27468295.240095854</v>
      </c>
      <c r="AC175" s="29">
        <v>47712738.775149897</v>
      </c>
      <c r="AD175" s="26">
        <v>750000</v>
      </c>
      <c r="AE175" s="26">
        <v>52800000</v>
      </c>
      <c r="AF175" s="19">
        <v>27468295.240095854</v>
      </c>
      <c r="AG175" s="29">
        <v>48382372.100000001</v>
      </c>
      <c r="AH175" s="26">
        <v>800000</v>
      </c>
      <c r="AI175" s="26">
        <v>52800000</v>
      </c>
      <c r="AJ175" s="19">
        <v>27468295.240095854</v>
      </c>
      <c r="AK175" s="29">
        <v>48382372.100000001</v>
      </c>
      <c r="AL175" s="28">
        <v>14600000</v>
      </c>
      <c r="AM175">
        <v>31800000</v>
      </c>
      <c r="AN175">
        <v>52800000</v>
      </c>
    </row>
    <row r="176" spans="1:40" x14ac:dyDescent="0.2">
      <c r="A176" s="18">
        <v>44352</v>
      </c>
      <c r="B176" s="19">
        <v>0</v>
      </c>
      <c r="C176" s="19">
        <v>0</v>
      </c>
      <c r="D176" s="26" t="e">
        <v>#N/A</v>
      </c>
      <c r="E176" s="29" t="e">
        <v>#N/A</v>
      </c>
      <c r="F176" s="19">
        <v>450000</v>
      </c>
      <c r="G176" s="19">
        <v>38647447.000000007</v>
      </c>
      <c r="H176" s="19">
        <v>26799821.999999978</v>
      </c>
      <c r="I176" s="29">
        <v>35452739.249999985</v>
      </c>
      <c r="J176" s="19">
        <v>500000</v>
      </c>
      <c r="K176" s="19">
        <v>42803955.493877597</v>
      </c>
      <c r="L176" s="19">
        <v>27699448.470107943</v>
      </c>
      <c r="M176" s="29">
        <v>39058260.717586987</v>
      </c>
      <c r="N176" s="26">
        <v>550000</v>
      </c>
      <c r="O176" s="26">
        <v>46959426.17430982</v>
      </c>
      <c r="P176" s="19">
        <v>28004754.272268713</v>
      </c>
      <c r="Q176" s="29">
        <v>42127959.551920675</v>
      </c>
      <c r="R176" s="26">
        <v>600000</v>
      </c>
      <c r="S176" s="26">
        <v>50813018.50324136</v>
      </c>
      <c r="T176" s="19">
        <v>28004754.272268713</v>
      </c>
      <c r="U176" s="29">
        <v>44651192.647959061</v>
      </c>
      <c r="V176" s="26">
        <v>650000</v>
      </c>
      <c r="W176" s="26">
        <v>52800000</v>
      </c>
      <c r="X176" s="19">
        <v>28004754.272268713</v>
      </c>
      <c r="Y176" s="29">
        <v>46627960.005702138</v>
      </c>
      <c r="Z176" s="26">
        <v>700000</v>
      </c>
      <c r="AA176" s="26">
        <v>52800000</v>
      </c>
      <c r="AB176" s="19">
        <v>28004754.272268713</v>
      </c>
      <c r="AC176" s="29">
        <v>48058261.625149898</v>
      </c>
      <c r="AD176" s="26">
        <v>750000</v>
      </c>
      <c r="AE176" s="26">
        <v>52800000</v>
      </c>
      <c r="AF176" s="19">
        <v>28004754.272268713</v>
      </c>
      <c r="AG176" s="29">
        <v>48399106.049999997</v>
      </c>
      <c r="AH176" s="26">
        <v>800000</v>
      </c>
      <c r="AI176" s="26">
        <v>52800000</v>
      </c>
      <c r="AJ176" s="19">
        <v>28004754.272268713</v>
      </c>
      <c r="AK176" s="29">
        <v>48399106.049999997</v>
      </c>
      <c r="AL176" s="28">
        <v>14600000</v>
      </c>
      <c r="AM176">
        <v>31800000</v>
      </c>
      <c r="AN176">
        <v>52800000</v>
      </c>
    </row>
    <row r="177" spans="1:40" x14ac:dyDescent="0.2">
      <c r="A177" s="18">
        <v>44353</v>
      </c>
      <c r="B177" s="19">
        <v>0</v>
      </c>
      <c r="C177" s="19">
        <v>0</v>
      </c>
      <c r="D177" s="26" t="e">
        <v>#N/A</v>
      </c>
      <c r="E177" s="29" t="e">
        <v>#N/A</v>
      </c>
      <c r="F177" s="19">
        <v>450000</v>
      </c>
      <c r="G177" s="19">
        <v>38658508.857142866</v>
      </c>
      <c r="H177" s="19">
        <v>27238760.142857119</v>
      </c>
      <c r="I177" s="29">
        <v>35484641.828571416</v>
      </c>
      <c r="J177" s="19">
        <v>500000</v>
      </c>
      <c r="K177" s="19">
        <v>42815017.351020455</v>
      </c>
      <c r="L177" s="19">
        <v>28188386.612965085</v>
      </c>
      <c r="M177" s="29">
        <v>39120513.91575025</v>
      </c>
      <c r="N177" s="26">
        <v>550000</v>
      </c>
      <c r="O177" s="26">
        <v>46968952.825930476</v>
      </c>
      <c r="P177" s="19">
        <v>28545227.620648056</v>
      </c>
      <c r="Q177" s="29">
        <v>42235212.750083946</v>
      </c>
      <c r="R177" s="26">
        <v>600000</v>
      </c>
      <c r="S177" s="26">
        <v>50872545.154862016</v>
      </c>
      <c r="T177" s="19">
        <v>28545227.620648056</v>
      </c>
      <c r="U177" s="29">
        <v>44803445.846122332</v>
      </c>
      <c r="V177" s="26">
        <v>650000</v>
      </c>
      <c r="W177" s="26">
        <v>52800000</v>
      </c>
      <c r="X177" s="19">
        <v>28545227.620648056</v>
      </c>
      <c r="Y177" s="29">
        <v>46825213.203865409</v>
      </c>
      <c r="Z177" s="26">
        <v>700000</v>
      </c>
      <c r="AA177" s="26">
        <v>52800000</v>
      </c>
      <c r="AB177" s="19">
        <v>28545227.620648056</v>
      </c>
      <c r="AC177" s="29">
        <v>48300514.823313162</v>
      </c>
      <c r="AD177" s="26">
        <v>750000</v>
      </c>
      <c r="AE177" s="26">
        <v>52800000</v>
      </c>
      <c r="AF177" s="19">
        <v>28545227.620648056</v>
      </c>
      <c r="AG177" s="29">
        <v>48421914.685402162</v>
      </c>
      <c r="AH177" s="26">
        <v>800000</v>
      </c>
      <c r="AI177" s="26">
        <v>52800000</v>
      </c>
      <c r="AJ177" s="19">
        <v>28545227.620648056</v>
      </c>
      <c r="AK177" s="29">
        <v>48421914.685402162</v>
      </c>
      <c r="AL177" s="28">
        <v>14600000</v>
      </c>
      <c r="AM177">
        <v>31800000</v>
      </c>
      <c r="AN177">
        <v>52800000</v>
      </c>
    </row>
    <row r="178" spans="1:40" x14ac:dyDescent="0.2">
      <c r="A178" s="18">
        <v>44354</v>
      </c>
      <c r="B178" s="19">
        <v>0</v>
      </c>
      <c r="C178" s="19">
        <v>0</v>
      </c>
      <c r="D178" s="26" t="e">
        <v>#N/A</v>
      </c>
      <c r="E178" s="29" t="e">
        <v>#N/A</v>
      </c>
      <c r="F178" s="19">
        <v>450000</v>
      </c>
      <c r="G178" s="19">
        <v>38669570.714285724</v>
      </c>
      <c r="H178" s="19">
        <v>27677698.285714261</v>
      </c>
      <c r="I178" s="29">
        <v>35516544.407142848</v>
      </c>
      <c r="J178" s="19">
        <v>500000</v>
      </c>
      <c r="K178" s="19">
        <v>42826079.208163314</v>
      </c>
      <c r="L178" s="19">
        <v>28677324.755822226</v>
      </c>
      <c r="M178" s="29">
        <v>39179354.945138007</v>
      </c>
      <c r="N178" s="26">
        <v>550000</v>
      </c>
      <c r="O178" s="26">
        <v>46974465.161344647</v>
      </c>
      <c r="P178" s="19">
        <v>29089715.285233885</v>
      </c>
      <c r="Q178" s="29">
        <v>42339053.779471703</v>
      </c>
      <c r="R178" s="26">
        <v>600000</v>
      </c>
      <c r="S178" s="26">
        <v>50928057.490276188</v>
      </c>
      <c r="T178" s="19">
        <v>29089715.285233885</v>
      </c>
      <c r="U178" s="29">
        <v>44952286.875510089</v>
      </c>
      <c r="V178" s="26">
        <v>650000</v>
      </c>
      <c r="W178" s="26">
        <v>52800000</v>
      </c>
      <c r="X178" s="19">
        <v>29089715.285233885</v>
      </c>
      <c r="Y178" s="29">
        <v>47019054.233253159</v>
      </c>
      <c r="Z178" s="26">
        <v>700000</v>
      </c>
      <c r="AA178" s="26">
        <v>52800000</v>
      </c>
      <c r="AB178" s="19">
        <v>29089715.285233885</v>
      </c>
      <c r="AC178" s="29">
        <v>48444924.036614649</v>
      </c>
      <c r="AD178" s="26">
        <v>750000</v>
      </c>
      <c r="AE178" s="26">
        <v>52800000</v>
      </c>
      <c r="AF178" s="19">
        <v>29089715.285233885</v>
      </c>
      <c r="AG178" s="29">
        <v>48444924.036614649</v>
      </c>
      <c r="AH178" s="26">
        <v>800000</v>
      </c>
      <c r="AI178" s="26">
        <v>52800000</v>
      </c>
      <c r="AJ178" s="19">
        <v>29089715.285233885</v>
      </c>
      <c r="AK178" s="29">
        <v>48444924.036614649</v>
      </c>
      <c r="AL178" s="28">
        <v>14600000</v>
      </c>
      <c r="AM178">
        <v>31800000</v>
      </c>
      <c r="AN178">
        <v>52800000</v>
      </c>
    </row>
    <row r="179" spans="1:40" x14ac:dyDescent="0.2">
      <c r="A179" s="18">
        <v>44355</v>
      </c>
      <c r="B179" s="19">
        <v>0</v>
      </c>
      <c r="C179" s="19">
        <v>0</v>
      </c>
      <c r="D179" s="26" t="e">
        <v>#N/A</v>
      </c>
      <c r="E179" s="29" t="e">
        <v>#N/A</v>
      </c>
      <c r="F179" s="19">
        <v>450000</v>
      </c>
      <c r="G179" s="19">
        <v>38680632.571428582</v>
      </c>
      <c r="H179" s="19">
        <v>28116636.428571403</v>
      </c>
      <c r="I179" s="29">
        <v>35548446.985714272</v>
      </c>
      <c r="J179" s="19">
        <v>500000</v>
      </c>
      <c r="K179" s="19">
        <v>42837141.065306172</v>
      </c>
      <c r="L179" s="19">
        <v>29166262.898679368</v>
      </c>
      <c r="M179" s="29">
        <v>39234783.805750243</v>
      </c>
      <c r="N179" s="26">
        <v>550000</v>
      </c>
      <c r="O179" s="26">
        <v>46975963.180552334</v>
      </c>
      <c r="P179" s="19">
        <v>29638217.266026199</v>
      </c>
      <c r="Q179" s="29">
        <v>42439482.640083939</v>
      </c>
      <c r="R179" s="26">
        <v>600000</v>
      </c>
      <c r="S179" s="26">
        <v>50979555.509483874</v>
      </c>
      <c r="T179" s="19">
        <v>29638217.266026199</v>
      </c>
      <c r="U179" s="29">
        <v>45097715.736122325</v>
      </c>
      <c r="V179" s="26">
        <v>650000</v>
      </c>
      <c r="W179" s="26">
        <v>52800000</v>
      </c>
      <c r="X179" s="19">
        <v>29638217.266026199</v>
      </c>
      <c r="Y179" s="29">
        <v>47209483.093865402</v>
      </c>
      <c r="Z179" s="26">
        <v>700000</v>
      </c>
      <c r="AA179" s="26">
        <v>52800000</v>
      </c>
      <c r="AB179" s="19">
        <v>29638217.266026199</v>
      </c>
      <c r="AC179" s="29">
        <v>48468134.103637457</v>
      </c>
      <c r="AD179" s="26">
        <v>750000</v>
      </c>
      <c r="AE179" s="26">
        <v>52800000</v>
      </c>
      <c r="AF179" s="19">
        <v>29638217.266026199</v>
      </c>
      <c r="AG179" s="29">
        <v>48468134.103637457</v>
      </c>
      <c r="AH179" s="26">
        <v>800000</v>
      </c>
      <c r="AI179" s="26">
        <v>52800000</v>
      </c>
      <c r="AJ179" s="19">
        <v>29638217.266026199</v>
      </c>
      <c r="AK179" s="29">
        <v>48468134.103637457</v>
      </c>
      <c r="AL179" s="28">
        <v>14600000</v>
      </c>
      <c r="AM179">
        <v>31800000</v>
      </c>
      <c r="AN179">
        <v>52800000</v>
      </c>
    </row>
    <row r="180" spans="1:40" x14ac:dyDescent="0.2">
      <c r="A180" s="18">
        <v>44356</v>
      </c>
      <c r="B180" s="19">
        <v>0</v>
      </c>
      <c r="C180" s="19">
        <v>0</v>
      </c>
      <c r="D180" s="26" t="e">
        <v>#N/A</v>
      </c>
      <c r="E180" s="29" t="e">
        <v>#N/A</v>
      </c>
      <c r="F180" s="19">
        <v>450000</v>
      </c>
      <c r="G180" s="19">
        <v>38691694.42857144</v>
      </c>
      <c r="H180" s="19">
        <v>28555574.571428545</v>
      </c>
      <c r="I180" s="29">
        <v>35580349.564285703</v>
      </c>
      <c r="J180" s="19">
        <v>500000</v>
      </c>
      <c r="K180" s="19">
        <v>42848202.92244903</v>
      </c>
      <c r="L180" s="19">
        <v>29655201.04153651</v>
      </c>
      <c r="M180" s="29">
        <v>39286800.497586995</v>
      </c>
      <c r="N180" s="26">
        <v>550000</v>
      </c>
      <c r="O180" s="26">
        <v>46987025.037695192</v>
      </c>
      <c r="P180" s="19">
        <v>30177155.408883341</v>
      </c>
      <c r="Q180" s="29">
        <v>42536499.331920691</v>
      </c>
      <c r="R180" s="26">
        <v>600000</v>
      </c>
      <c r="S180" s="26">
        <v>51027039.212485075</v>
      </c>
      <c r="T180" s="19">
        <v>30190733.563024998</v>
      </c>
      <c r="U180" s="29">
        <v>45239732.427959077</v>
      </c>
      <c r="V180" s="26">
        <v>650000</v>
      </c>
      <c r="W180" s="26">
        <v>52800000</v>
      </c>
      <c r="X180" s="19">
        <v>30190733.563024998</v>
      </c>
      <c r="Y180" s="29">
        <v>47396499.785702147</v>
      </c>
      <c r="Z180" s="26">
        <v>700000</v>
      </c>
      <c r="AA180" s="26">
        <v>52800000</v>
      </c>
      <c r="AB180" s="19">
        <v>30190733.563024998</v>
      </c>
      <c r="AC180" s="29">
        <v>48491544.886470586</v>
      </c>
      <c r="AD180" s="26">
        <v>750000</v>
      </c>
      <c r="AE180" s="26">
        <v>52800000</v>
      </c>
      <c r="AF180" s="19">
        <v>30190733.563024998</v>
      </c>
      <c r="AG180" s="29">
        <v>48491544.886470586</v>
      </c>
      <c r="AH180" s="26">
        <v>800000</v>
      </c>
      <c r="AI180" s="26">
        <v>52800000</v>
      </c>
      <c r="AJ180" s="19">
        <v>30190733.563024998</v>
      </c>
      <c r="AK180" s="29">
        <v>48491544.886470586</v>
      </c>
      <c r="AL180" s="28">
        <v>14600000</v>
      </c>
      <c r="AM180">
        <v>31800000</v>
      </c>
      <c r="AN180">
        <v>52800000</v>
      </c>
    </row>
    <row r="181" spans="1:40" x14ac:dyDescent="0.2">
      <c r="A181" s="18">
        <v>44357</v>
      </c>
      <c r="B181" s="19">
        <v>0</v>
      </c>
      <c r="C181" s="19">
        <v>0</v>
      </c>
      <c r="D181" s="26" t="e">
        <v>#N/A</v>
      </c>
      <c r="E181" s="29" t="e">
        <v>#N/A</v>
      </c>
      <c r="F181" s="19">
        <v>450000</v>
      </c>
      <c r="G181" s="19">
        <v>38702756.285714298</v>
      </c>
      <c r="H181" s="19">
        <v>28994512.714285687</v>
      </c>
      <c r="I181" s="29">
        <v>35612252.142857134</v>
      </c>
      <c r="J181" s="19">
        <v>500000</v>
      </c>
      <c r="K181" s="19">
        <v>42859264.779591888</v>
      </c>
      <c r="L181" s="19">
        <v>30144139.184393652</v>
      </c>
      <c r="M181" s="29">
        <v>39335405.020648241</v>
      </c>
      <c r="N181" s="26">
        <v>550000</v>
      </c>
      <c r="O181" s="26">
        <v>46998086.89483805</v>
      </c>
      <c r="P181" s="19">
        <v>30716093.551740482</v>
      </c>
      <c r="Q181" s="29">
        <v>42630103.854981937</v>
      </c>
      <c r="R181" s="26">
        <v>600000</v>
      </c>
      <c r="S181" s="26">
        <v>51070508.599279791</v>
      </c>
      <c r="T181" s="19">
        <v>30747264.176230282</v>
      </c>
      <c r="U181" s="29">
        <v>45378336.951020323</v>
      </c>
      <c r="V181" s="26">
        <v>650000</v>
      </c>
      <c r="W181" s="26">
        <v>52800000</v>
      </c>
      <c r="X181" s="19">
        <v>30747264.176230282</v>
      </c>
      <c r="Y181" s="29">
        <v>47580104.308763392</v>
      </c>
      <c r="Z181" s="26">
        <v>700000</v>
      </c>
      <c r="AA181" s="26">
        <v>52800000</v>
      </c>
      <c r="AB181" s="19">
        <v>30747264.176230282</v>
      </c>
      <c r="AC181" s="29">
        <v>48515156.385114044</v>
      </c>
      <c r="AD181" s="26">
        <v>750000</v>
      </c>
      <c r="AE181" s="26">
        <v>52800000</v>
      </c>
      <c r="AF181" s="19">
        <v>30747264.176230282</v>
      </c>
      <c r="AG181" s="29">
        <v>48515156.385114044</v>
      </c>
      <c r="AH181" s="26">
        <v>800000</v>
      </c>
      <c r="AI181" s="26">
        <v>52800000</v>
      </c>
      <c r="AJ181" s="19">
        <v>30747264.176230282</v>
      </c>
      <c r="AK181" s="29">
        <v>48515156.385114044</v>
      </c>
      <c r="AL181" s="28">
        <v>14600000</v>
      </c>
      <c r="AM181">
        <v>31800000</v>
      </c>
      <c r="AN181">
        <v>52800000</v>
      </c>
    </row>
    <row r="182" spans="1:40" x14ac:dyDescent="0.2">
      <c r="A182" s="18">
        <v>44358</v>
      </c>
      <c r="B182" s="19">
        <v>0</v>
      </c>
      <c r="C182" s="19">
        <v>0</v>
      </c>
      <c r="D182" s="26" t="e">
        <v>#N/A</v>
      </c>
      <c r="E182" s="29" t="e">
        <v>#N/A</v>
      </c>
      <c r="F182" s="19">
        <v>450000</v>
      </c>
      <c r="G182" s="19">
        <v>38713818.142857157</v>
      </c>
      <c r="H182" s="19">
        <v>29433450.857142828</v>
      </c>
      <c r="I182" s="29">
        <v>35644154.721428566</v>
      </c>
      <c r="J182" s="19">
        <v>500000</v>
      </c>
      <c r="K182" s="19">
        <v>42870326.636734746</v>
      </c>
      <c r="L182" s="19">
        <v>30633077.327250794</v>
      </c>
      <c r="M182" s="29">
        <v>39380597.374933966</v>
      </c>
      <c r="N182" s="26">
        <v>550000</v>
      </c>
      <c r="O182" s="26">
        <v>47009148.751980908</v>
      </c>
      <c r="P182" s="19">
        <v>31255031.694597624</v>
      </c>
      <c r="Q182" s="29">
        <v>42720296.209267661</v>
      </c>
      <c r="R182" s="26">
        <v>600000</v>
      </c>
      <c r="S182" s="26">
        <v>51109963.669868022</v>
      </c>
      <c r="T182" s="19">
        <v>31307809.105642051</v>
      </c>
      <c r="U182" s="29">
        <v>45513529.305306047</v>
      </c>
      <c r="V182" s="26">
        <v>650000</v>
      </c>
      <c r="W182" s="26">
        <v>52800000</v>
      </c>
      <c r="X182" s="19">
        <v>31307809.105642051</v>
      </c>
      <c r="Y182" s="29">
        <v>47760296.663049117</v>
      </c>
      <c r="Z182" s="26">
        <v>700000</v>
      </c>
      <c r="AA182" s="26">
        <v>52800000</v>
      </c>
      <c r="AB182" s="19">
        <v>31307809.105642051</v>
      </c>
      <c r="AC182" s="29">
        <v>48538968.599567823</v>
      </c>
      <c r="AD182" s="26">
        <v>750000</v>
      </c>
      <c r="AE182" s="26">
        <v>52800000</v>
      </c>
      <c r="AF182" s="19">
        <v>31307809.105642051</v>
      </c>
      <c r="AG182" s="29">
        <v>48538968.599567823</v>
      </c>
      <c r="AH182" s="26">
        <v>800000</v>
      </c>
      <c r="AI182" s="26">
        <v>52800000</v>
      </c>
      <c r="AJ182" s="19">
        <v>31307809.105642051</v>
      </c>
      <c r="AK182" s="29">
        <v>48538968.599567823</v>
      </c>
      <c r="AL182" s="28">
        <v>14600000</v>
      </c>
      <c r="AM182">
        <v>31800000</v>
      </c>
      <c r="AN182">
        <v>52800000</v>
      </c>
    </row>
    <row r="183" spans="1:40" x14ac:dyDescent="0.2">
      <c r="A183" s="18">
        <v>44359</v>
      </c>
      <c r="B183" s="19">
        <v>0</v>
      </c>
      <c r="C183" s="19">
        <v>0</v>
      </c>
      <c r="D183" s="26" t="e">
        <v>#N/A</v>
      </c>
      <c r="E183" s="29" t="e">
        <v>#N/A</v>
      </c>
      <c r="F183" s="19">
        <v>450000</v>
      </c>
      <c r="G183" s="19">
        <v>38724880.000000015</v>
      </c>
      <c r="H183" s="19">
        <v>29872388.99999997</v>
      </c>
      <c r="I183" s="29">
        <v>35676057.29999999</v>
      </c>
      <c r="J183" s="19">
        <v>500000</v>
      </c>
      <c r="K183" s="19">
        <v>42881388.493877605</v>
      </c>
      <c r="L183" s="19">
        <v>31122015.470107935</v>
      </c>
      <c r="M183" s="29">
        <v>39422377.560444184</v>
      </c>
      <c r="N183" s="26">
        <v>550000</v>
      </c>
      <c r="O183" s="26">
        <v>47020210.609123766</v>
      </c>
      <c r="P183" s="19">
        <v>31793969.837454766</v>
      </c>
      <c r="Q183" s="29">
        <v>42807076.394777879</v>
      </c>
      <c r="R183" s="26">
        <v>600000</v>
      </c>
      <c r="S183" s="26">
        <v>51145404.424249798</v>
      </c>
      <c r="T183" s="19">
        <v>31872368.351260275</v>
      </c>
      <c r="U183" s="29">
        <v>45645309.490816265</v>
      </c>
      <c r="V183" s="26">
        <v>650000</v>
      </c>
      <c r="W183" s="26">
        <v>52800000</v>
      </c>
      <c r="X183" s="19">
        <v>31872368.351260275</v>
      </c>
      <c r="Y183" s="29">
        <v>47937076.848559342</v>
      </c>
      <c r="Z183" s="26">
        <v>700000</v>
      </c>
      <c r="AA183" s="26">
        <v>52800000</v>
      </c>
      <c r="AB183" s="19">
        <v>31872368.351260275</v>
      </c>
      <c r="AC183" s="29">
        <v>48562981.529831931</v>
      </c>
      <c r="AD183" s="26">
        <v>750000</v>
      </c>
      <c r="AE183" s="26">
        <v>52800000</v>
      </c>
      <c r="AF183" s="19">
        <v>31872368.351260275</v>
      </c>
      <c r="AG183" s="29">
        <v>48562981.529831931</v>
      </c>
      <c r="AH183" s="26">
        <v>800000</v>
      </c>
      <c r="AI183" s="26">
        <v>52800000</v>
      </c>
      <c r="AJ183" s="19">
        <v>31872368.351260275</v>
      </c>
      <c r="AK183" s="29">
        <v>48562981.529831931</v>
      </c>
      <c r="AL183" s="28">
        <v>14600000</v>
      </c>
      <c r="AM183">
        <v>31800000</v>
      </c>
      <c r="AN183">
        <v>52800000</v>
      </c>
    </row>
    <row r="184" spans="1:40" x14ac:dyDescent="0.2">
      <c r="A184" s="18">
        <v>44360</v>
      </c>
      <c r="B184" s="19">
        <v>0</v>
      </c>
      <c r="C184" s="19">
        <v>0</v>
      </c>
      <c r="D184" s="26" t="e">
        <v>#N/A</v>
      </c>
      <c r="E184" s="29" t="e">
        <v>#N/A</v>
      </c>
      <c r="F184" s="19">
        <v>450000</v>
      </c>
      <c r="G184" s="19">
        <v>38735941.857142873</v>
      </c>
      <c r="H184" s="19">
        <v>30311327.142857112</v>
      </c>
      <c r="I184" s="29">
        <v>35707959.878571421</v>
      </c>
      <c r="J184" s="19">
        <v>500000</v>
      </c>
      <c r="K184" s="19">
        <v>42892450.351020463</v>
      </c>
      <c r="L184" s="19">
        <v>31610953.612965077</v>
      </c>
      <c r="M184" s="29">
        <v>39460745.577178888</v>
      </c>
      <c r="N184" s="26">
        <v>550000</v>
      </c>
      <c r="O184" s="26">
        <v>47031272.466266625</v>
      </c>
      <c r="P184" s="19">
        <v>32332907.980311908</v>
      </c>
      <c r="Q184" s="29">
        <v>42890444.411512583</v>
      </c>
      <c r="R184" s="26">
        <v>600000</v>
      </c>
      <c r="S184" s="26">
        <v>51176830.862425089</v>
      </c>
      <c r="T184" s="19">
        <v>32440941.913084984</v>
      </c>
      <c r="U184" s="29">
        <v>45773677.50755097</v>
      </c>
      <c r="V184" s="26">
        <v>650000</v>
      </c>
      <c r="W184" s="26">
        <v>52800000</v>
      </c>
      <c r="X184" s="19">
        <v>32440941.913084984</v>
      </c>
      <c r="Y184" s="29">
        <v>48110444.865294047</v>
      </c>
      <c r="Z184" s="26">
        <v>700000</v>
      </c>
      <c r="AA184" s="26">
        <v>52800000</v>
      </c>
      <c r="AB184" s="19">
        <v>32440941.913084984</v>
      </c>
      <c r="AC184" s="29">
        <v>48587195.17590636</v>
      </c>
      <c r="AD184" s="26">
        <v>750000</v>
      </c>
      <c r="AE184" s="26">
        <v>52800000</v>
      </c>
      <c r="AF184" s="19">
        <v>32440941.913084984</v>
      </c>
      <c r="AG184" s="29">
        <v>48587195.17590636</v>
      </c>
      <c r="AH184" s="26">
        <v>800000</v>
      </c>
      <c r="AI184" s="26">
        <v>52800000</v>
      </c>
      <c r="AJ184" s="19">
        <v>32440941.913084984</v>
      </c>
      <c r="AK184" s="29">
        <v>48587195.17590636</v>
      </c>
      <c r="AL184" s="28">
        <v>14600000</v>
      </c>
      <c r="AM184">
        <v>31800000</v>
      </c>
      <c r="AN184">
        <v>52800000</v>
      </c>
    </row>
    <row r="185" spans="1:40" x14ac:dyDescent="0.2">
      <c r="A185" s="18">
        <v>44361</v>
      </c>
      <c r="B185" s="19">
        <v>0</v>
      </c>
      <c r="C185" s="19">
        <v>0</v>
      </c>
      <c r="D185" s="26" t="e">
        <v>#N/A</v>
      </c>
      <c r="E185" s="29" t="e">
        <v>#N/A</v>
      </c>
      <c r="F185" s="19">
        <v>450000</v>
      </c>
      <c r="G185" s="19">
        <v>38747003.714285731</v>
      </c>
      <c r="H185" s="19">
        <v>30750265.285714254</v>
      </c>
      <c r="I185" s="29">
        <v>35739862.457142852</v>
      </c>
      <c r="J185" s="19">
        <v>500000</v>
      </c>
      <c r="K185" s="19">
        <v>42903512.208163321</v>
      </c>
      <c r="L185" s="19">
        <v>32099891.755822219</v>
      </c>
      <c r="M185" s="29">
        <v>39495701.425138079</v>
      </c>
      <c r="N185" s="26">
        <v>550000</v>
      </c>
      <c r="O185" s="26">
        <v>47042334.323409483</v>
      </c>
      <c r="P185" s="19">
        <v>32871846.12316905</v>
      </c>
      <c r="Q185" s="29">
        <v>42970400.259471774</v>
      </c>
      <c r="R185" s="26">
        <v>600000</v>
      </c>
      <c r="S185" s="26">
        <v>51204242.984393895</v>
      </c>
      <c r="T185" s="19">
        <v>33013529.791116178</v>
      </c>
      <c r="U185" s="29">
        <v>45898633.35551016</v>
      </c>
      <c r="V185" s="26">
        <v>650000</v>
      </c>
      <c r="W185" s="26">
        <v>52800000</v>
      </c>
      <c r="X185" s="19">
        <v>33013529.791116178</v>
      </c>
      <c r="Y185" s="29">
        <v>48280400.71325323</v>
      </c>
      <c r="Z185" s="26">
        <v>700000</v>
      </c>
      <c r="AA185" s="26">
        <v>52800000</v>
      </c>
      <c r="AB185" s="19">
        <v>33013529.791116178</v>
      </c>
      <c r="AC185" s="29">
        <v>48611609.537791111</v>
      </c>
      <c r="AD185" s="26">
        <v>750000</v>
      </c>
      <c r="AE185" s="26">
        <v>52800000</v>
      </c>
      <c r="AF185" s="19">
        <v>33013529.791116178</v>
      </c>
      <c r="AG185" s="29">
        <v>48611609.537791111</v>
      </c>
      <c r="AH185" s="26">
        <v>800000</v>
      </c>
      <c r="AI185" s="26">
        <v>52800000</v>
      </c>
      <c r="AJ185" s="19">
        <v>33013529.791116178</v>
      </c>
      <c r="AK185" s="29">
        <v>48611609.537791111</v>
      </c>
      <c r="AL185" s="28">
        <v>14600000</v>
      </c>
      <c r="AM185">
        <v>31800000</v>
      </c>
      <c r="AN185">
        <v>52800000</v>
      </c>
    </row>
    <row r="186" spans="1:40" x14ac:dyDescent="0.2">
      <c r="A186" s="18">
        <v>44362</v>
      </c>
      <c r="B186" s="19">
        <v>0</v>
      </c>
      <c r="C186" s="19">
        <v>0</v>
      </c>
      <c r="D186" s="26" t="e">
        <v>#N/A</v>
      </c>
      <c r="E186" s="29" t="e">
        <v>#N/A</v>
      </c>
      <c r="F186" s="19">
        <v>450000</v>
      </c>
      <c r="G186" s="19">
        <v>38758065.57142859</v>
      </c>
      <c r="H186" s="19">
        <v>31189203.428571396</v>
      </c>
      <c r="I186" s="29">
        <v>35771765.035714284</v>
      </c>
      <c r="J186" s="19">
        <v>500000</v>
      </c>
      <c r="K186" s="19">
        <v>42914574.065306179</v>
      </c>
      <c r="L186" s="19">
        <v>32588829.898679361</v>
      </c>
      <c r="M186" s="29">
        <v>39530104.00370951</v>
      </c>
      <c r="N186" s="26">
        <v>550000</v>
      </c>
      <c r="O186" s="26">
        <v>47053396.180552341</v>
      </c>
      <c r="P186" s="19">
        <v>33410784.266026191</v>
      </c>
      <c r="Q186" s="29">
        <v>43046943.938655458</v>
      </c>
      <c r="R186" s="26">
        <v>600000</v>
      </c>
      <c r="S186" s="26">
        <v>51227640.790156215</v>
      </c>
      <c r="T186" s="19">
        <v>33590131.985353857</v>
      </c>
      <c r="U186" s="29">
        <v>46020177.034693845</v>
      </c>
      <c r="V186" s="26">
        <v>650000</v>
      </c>
      <c r="W186" s="26">
        <v>52800000</v>
      </c>
      <c r="X186" s="19">
        <v>33590131.985353857</v>
      </c>
      <c r="Y186" s="29">
        <v>48446944.392436914</v>
      </c>
      <c r="Z186" s="26">
        <v>700000</v>
      </c>
      <c r="AA186" s="26">
        <v>52800000</v>
      </c>
      <c r="AB186" s="19">
        <v>33590131.985353857</v>
      </c>
      <c r="AC186" s="29">
        <v>48636224.61548619</v>
      </c>
      <c r="AD186" s="26">
        <v>750000</v>
      </c>
      <c r="AE186" s="26">
        <v>52800000</v>
      </c>
      <c r="AF186" s="19">
        <v>33590131.985353857</v>
      </c>
      <c r="AG186" s="29">
        <v>48636224.61548619</v>
      </c>
      <c r="AH186" s="26">
        <v>800000</v>
      </c>
      <c r="AI186" s="26">
        <v>52800000</v>
      </c>
      <c r="AJ186" s="19">
        <v>33590131.985353857</v>
      </c>
      <c r="AK186" s="29">
        <v>48636224.61548619</v>
      </c>
      <c r="AL186" s="28">
        <v>14600000</v>
      </c>
      <c r="AM186">
        <v>31800000</v>
      </c>
      <c r="AN186">
        <v>52800000</v>
      </c>
    </row>
    <row r="187" spans="1:40" x14ac:dyDescent="0.2">
      <c r="A187" s="18">
        <v>44363</v>
      </c>
      <c r="B187" s="19">
        <v>0</v>
      </c>
      <c r="C187" s="19">
        <v>0</v>
      </c>
      <c r="D187" s="26" t="e">
        <v>#N/A</v>
      </c>
      <c r="E187" s="29" t="e">
        <v>#N/A</v>
      </c>
      <c r="F187" s="19">
        <v>450000</v>
      </c>
      <c r="G187" s="19">
        <v>38769127.428571448</v>
      </c>
      <c r="H187" s="19">
        <v>31628141.571428537</v>
      </c>
      <c r="I187" s="29">
        <v>35803667.614285707</v>
      </c>
      <c r="J187" s="19">
        <v>500000</v>
      </c>
      <c r="K187" s="19">
        <v>42925635.922449037</v>
      </c>
      <c r="L187" s="19">
        <v>33077768.041536503</v>
      </c>
      <c r="M187" s="29">
        <v>39564506.582280941</v>
      </c>
      <c r="N187" s="26">
        <v>550000</v>
      </c>
      <c r="O187" s="26">
        <v>47064458.037695199</v>
      </c>
      <c r="P187" s="19">
        <v>33949722.408883333</v>
      </c>
      <c r="Q187" s="29">
        <v>43120075.449063621</v>
      </c>
      <c r="R187" s="26">
        <v>600000</v>
      </c>
      <c r="S187" s="26">
        <v>51247024.279712051</v>
      </c>
      <c r="T187" s="19">
        <v>34170748.495798022</v>
      </c>
      <c r="U187" s="29">
        <v>46138308.545102008</v>
      </c>
      <c r="V187" s="26">
        <v>650000</v>
      </c>
      <c r="W187" s="26">
        <v>52800000</v>
      </c>
      <c r="X187" s="19">
        <v>34170748.495798022</v>
      </c>
      <c r="Y187" s="29">
        <v>48610075.902845077</v>
      </c>
      <c r="Z187" s="26">
        <v>700000</v>
      </c>
      <c r="AA187" s="26">
        <v>52800000</v>
      </c>
      <c r="AB187" s="19">
        <v>34170748.495798022</v>
      </c>
      <c r="AC187" s="29">
        <v>48661040.40899159</v>
      </c>
      <c r="AD187" s="26">
        <v>750000</v>
      </c>
      <c r="AE187" s="26">
        <v>52800000</v>
      </c>
      <c r="AF187" s="19">
        <v>34170748.495798022</v>
      </c>
      <c r="AG187" s="29">
        <v>48661040.40899159</v>
      </c>
      <c r="AH187" s="26">
        <v>800000</v>
      </c>
      <c r="AI187" s="26">
        <v>52800000</v>
      </c>
      <c r="AJ187" s="19">
        <v>34170748.495798022</v>
      </c>
      <c r="AK187" s="29">
        <v>48661040.40899159</v>
      </c>
      <c r="AL187" s="28">
        <v>14600000</v>
      </c>
      <c r="AM187">
        <v>31800000</v>
      </c>
      <c r="AN187">
        <v>52800000</v>
      </c>
    </row>
    <row r="188" spans="1:40" x14ac:dyDescent="0.2">
      <c r="A188" s="18">
        <v>44364</v>
      </c>
      <c r="B188" s="19">
        <v>0</v>
      </c>
      <c r="C188" s="19">
        <v>0</v>
      </c>
      <c r="D188" s="26" t="e">
        <v>#N/A</v>
      </c>
      <c r="E188" s="29" t="e">
        <v>#N/A</v>
      </c>
      <c r="F188" s="19">
        <v>450000</v>
      </c>
      <c r="G188" s="19">
        <v>38780189.285714306</v>
      </c>
      <c r="H188" s="19">
        <v>32067079.714285679</v>
      </c>
      <c r="I188" s="29">
        <v>35835570.192857139</v>
      </c>
      <c r="J188" s="19">
        <v>500000</v>
      </c>
      <c r="K188" s="19">
        <v>42936697.779591896</v>
      </c>
      <c r="L188" s="19">
        <v>33566706.184393644</v>
      </c>
      <c r="M188" s="29">
        <v>39598909.160852373</v>
      </c>
      <c r="N188" s="26">
        <v>550000</v>
      </c>
      <c r="O188" s="26">
        <v>47075519.894838057</v>
      </c>
      <c r="P188" s="19">
        <v>34488660.551740475</v>
      </c>
      <c r="Q188" s="29">
        <v>43189794.790696278</v>
      </c>
      <c r="R188" s="26">
        <v>600000</v>
      </c>
      <c r="S188" s="26">
        <v>51262393.453061402</v>
      </c>
      <c r="T188" s="19">
        <v>34755379.322448671</v>
      </c>
      <c r="U188" s="29">
        <v>46253027.886734664</v>
      </c>
      <c r="V188" s="26">
        <v>650000</v>
      </c>
      <c r="W188" s="26">
        <v>52800000</v>
      </c>
      <c r="X188" s="19">
        <v>34755379.322448671</v>
      </c>
      <c r="Y188" s="29">
        <v>48686056.918307319</v>
      </c>
      <c r="Z188" s="26">
        <v>700000</v>
      </c>
      <c r="AA188" s="26">
        <v>52800000</v>
      </c>
      <c r="AB188" s="19">
        <v>34755379.322448671</v>
      </c>
      <c r="AC188" s="29">
        <v>48686056.918307319</v>
      </c>
      <c r="AD188" s="26">
        <v>750000</v>
      </c>
      <c r="AE188" s="26">
        <v>52800000</v>
      </c>
      <c r="AF188" s="19">
        <v>34755379.322448671</v>
      </c>
      <c r="AG188" s="29">
        <v>48686056.918307319</v>
      </c>
      <c r="AH188" s="26">
        <v>800000</v>
      </c>
      <c r="AI188" s="26">
        <v>52800000</v>
      </c>
      <c r="AJ188" s="19">
        <v>34755379.322448671</v>
      </c>
      <c r="AK188" s="29">
        <v>48686056.918307319</v>
      </c>
      <c r="AL188" s="28">
        <v>14600000</v>
      </c>
      <c r="AM188">
        <v>31800000</v>
      </c>
      <c r="AN188">
        <v>52800000</v>
      </c>
    </row>
    <row r="189" spans="1:40" x14ac:dyDescent="0.2">
      <c r="A189" s="18">
        <v>44365</v>
      </c>
      <c r="B189" s="19">
        <v>0</v>
      </c>
      <c r="C189" s="19">
        <v>0</v>
      </c>
      <c r="D189" s="26" t="e">
        <v>#N/A</v>
      </c>
      <c r="E189" s="29" t="e">
        <v>#N/A</v>
      </c>
      <c r="F189" s="19">
        <v>450000</v>
      </c>
      <c r="G189" s="19">
        <v>38791251.142857164</v>
      </c>
      <c r="H189" s="19">
        <v>32506017.857142821</v>
      </c>
      <c r="I189" s="29">
        <v>35867472.77142857</v>
      </c>
      <c r="J189" s="19">
        <v>500000</v>
      </c>
      <c r="K189" s="19">
        <v>42947759.636734754</v>
      </c>
      <c r="L189" s="19">
        <v>34055644.327250786</v>
      </c>
      <c r="M189" s="29">
        <v>39633311.739423797</v>
      </c>
      <c r="N189" s="26">
        <v>550000</v>
      </c>
      <c r="O189" s="26">
        <v>47086581.751980916</v>
      </c>
      <c r="P189" s="19">
        <v>35027598.694597617</v>
      </c>
      <c r="Q189" s="29">
        <v>43256101.963553421</v>
      </c>
      <c r="R189" s="26">
        <v>600000</v>
      </c>
      <c r="S189" s="26">
        <v>51273748.310204268</v>
      </c>
      <c r="T189" s="19">
        <v>35344024.465305805</v>
      </c>
      <c r="U189" s="29">
        <v>46364335.059591807</v>
      </c>
      <c r="V189" s="26">
        <v>650000</v>
      </c>
      <c r="W189" s="26">
        <v>52800000</v>
      </c>
      <c r="X189" s="19">
        <v>35344024.465305805</v>
      </c>
      <c r="Y189" s="29">
        <v>48711274.14343337</v>
      </c>
      <c r="Z189" s="26">
        <v>700000</v>
      </c>
      <c r="AA189" s="26">
        <v>52800000</v>
      </c>
      <c r="AB189" s="19">
        <v>35344024.465305805</v>
      </c>
      <c r="AC189" s="29">
        <v>48711274.14343337</v>
      </c>
      <c r="AD189" s="26">
        <v>750000</v>
      </c>
      <c r="AE189" s="26">
        <v>52800000</v>
      </c>
      <c r="AF189" s="19">
        <v>35344024.465305805</v>
      </c>
      <c r="AG189" s="29">
        <v>48711274.14343337</v>
      </c>
      <c r="AH189" s="26">
        <v>800000</v>
      </c>
      <c r="AI189" s="26">
        <v>52800000</v>
      </c>
      <c r="AJ189" s="19">
        <v>35344024.465305805</v>
      </c>
      <c r="AK189" s="29">
        <v>48711274.14343337</v>
      </c>
      <c r="AL189" s="28">
        <v>14600000</v>
      </c>
      <c r="AM189">
        <v>31800000</v>
      </c>
      <c r="AN189">
        <v>52800000</v>
      </c>
    </row>
    <row r="190" spans="1:40" x14ac:dyDescent="0.2">
      <c r="A190" s="18">
        <v>44366</v>
      </c>
      <c r="B190" s="19">
        <v>0</v>
      </c>
      <c r="C190" s="19">
        <v>0</v>
      </c>
      <c r="D190" s="26" t="e">
        <v>#N/A</v>
      </c>
      <c r="E190" s="29" t="e">
        <v>#N/A</v>
      </c>
      <c r="F190" s="19">
        <v>450000</v>
      </c>
      <c r="G190" s="19">
        <v>38802313.000000022</v>
      </c>
      <c r="H190" s="19">
        <v>32944955.999999963</v>
      </c>
      <c r="I190" s="29">
        <v>35899375.350000001</v>
      </c>
      <c r="J190" s="19">
        <v>500000</v>
      </c>
      <c r="K190" s="19">
        <v>42958821.493877612</v>
      </c>
      <c r="L190" s="19">
        <v>34544582.470107928</v>
      </c>
      <c r="M190" s="29">
        <v>39667714.317995228</v>
      </c>
      <c r="N190" s="26">
        <v>550000</v>
      </c>
      <c r="O190" s="26">
        <v>47097643.609123774</v>
      </c>
      <c r="P190" s="19">
        <v>35566536.837454759</v>
      </c>
      <c r="Q190" s="29">
        <v>43318996.96763505</v>
      </c>
      <c r="R190" s="26">
        <v>600000</v>
      </c>
      <c r="S190" s="26">
        <v>51281088.851140648</v>
      </c>
      <c r="T190" s="19">
        <v>35936683.924369425</v>
      </c>
      <c r="U190" s="29">
        <v>46472230.063673437</v>
      </c>
      <c r="V190" s="26">
        <v>650000</v>
      </c>
      <c r="W190" s="26">
        <v>52800000</v>
      </c>
      <c r="X190" s="19">
        <v>35936683.924369425</v>
      </c>
      <c r="Y190" s="29">
        <v>48736692.084369741</v>
      </c>
      <c r="Z190" s="26">
        <v>700000</v>
      </c>
      <c r="AA190" s="26">
        <v>52800000</v>
      </c>
      <c r="AB190" s="19">
        <v>35936683.924369425</v>
      </c>
      <c r="AC190" s="29">
        <v>48736692.084369741</v>
      </c>
      <c r="AD190" s="26">
        <v>750000</v>
      </c>
      <c r="AE190" s="26">
        <v>52800000</v>
      </c>
      <c r="AF190" s="19">
        <v>35936683.924369425</v>
      </c>
      <c r="AG190" s="29">
        <v>48736692.084369741</v>
      </c>
      <c r="AH190" s="26">
        <v>800000</v>
      </c>
      <c r="AI190" s="26">
        <v>52800000</v>
      </c>
      <c r="AJ190" s="19">
        <v>35936683.924369425</v>
      </c>
      <c r="AK190" s="29">
        <v>48736692.084369741</v>
      </c>
      <c r="AL190" s="28">
        <v>14600000</v>
      </c>
      <c r="AM190">
        <v>31800000</v>
      </c>
      <c r="AN190">
        <v>52800000</v>
      </c>
    </row>
    <row r="191" spans="1:40" x14ac:dyDescent="0.2">
      <c r="A191" s="18">
        <v>44367</v>
      </c>
      <c r="B191" s="19">
        <v>0</v>
      </c>
      <c r="C191" s="19">
        <v>0</v>
      </c>
      <c r="D191" s="26" t="e">
        <v>#N/A</v>
      </c>
      <c r="E191" s="29" t="e">
        <v>#N/A</v>
      </c>
      <c r="F191" s="19">
        <v>450000</v>
      </c>
      <c r="G191" s="19">
        <v>38813374.857142881</v>
      </c>
      <c r="H191" s="19">
        <v>33383894.142857105</v>
      </c>
      <c r="I191" s="29">
        <v>35931277.928571425</v>
      </c>
      <c r="J191" s="19">
        <v>500000</v>
      </c>
      <c r="K191" s="19">
        <v>42969883.35102047</v>
      </c>
      <c r="L191" s="19">
        <v>35033520.61296507</v>
      </c>
      <c r="M191" s="29">
        <v>39702116.896566659</v>
      </c>
      <c r="N191" s="26">
        <v>550000</v>
      </c>
      <c r="O191" s="26">
        <v>47108705.466266632</v>
      </c>
      <c r="P191" s="19">
        <v>36105474.9803119</v>
      </c>
      <c r="Q191" s="29">
        <v>43378479.802941173</v>
      </c>
      <c r="R191" s="26">
        <v>600000</v>
      </c>
      <c r="S191" s="26">
        <v>51284415.075870544</v>
      </c>
      <c r="T191" s="19">
        <v>36533357.699639529</v>
      </c>
      <c r="U191" s="29">
        <v>46576712.89897956</v>
      </c>
      <c r="V191" s="26">
        <v>650000</v>
      </c>
      <c r="W191" s="26">
        <v>52800000</v>
      </c>
      <c r="X191" s="19">
        <v>36533357.699639529</v>
      </c>
      <c r="Y191" s="29">
        <v>48762310.741116442</v>
      </c>
      <c r="Z191" s="26">
        <v>700000</v>
      </c>
      <c r="AA191" s="26">
        <v>52800000</v>
      </c>
      <c r="AB191" s="19">
        <v>36533357.699639529</v>
      </c>
      <c r="AC191" s="29">
        <v>48762310.741116442</v>
      </c>
      <c r="AD191" s="26">
        <v>750000</v>
      </c>
      <c r="AE191" s="26">
        <v>52800000</v>
      </c>
      <c r="AF191" s="19">
        <v>36533357.699639529</v>
      </c>
      <c r="AG191" s="29">
        <v>48762310.741116442</v>
      </c>
      <c r="AH191" s="26">
        <v>800000</v>
      </c>
      <c r="AI191" s="26">
        <v>52800000</v>
      </c>
      <c r="AJ191" s="19">
        <v>36533357.699639529</v>
      </c>
      <c r="AK191" s="29">
        <v>48762310.741116442</v>
      </c>
      <c r="AL191" s="28">
        <v>14600000</v>
      </c>
      <c r="AM191">
        <v>31800000</v>
      </c>
      <c r="AN191">
        <v>52800000</v>
      </c>
    </row>
    <row r="192" spans="1:40" x14ac:dyDescent="0.2">
      <c r="A192" s="18">
        <v>44368</v>
      </c>
      <c r="B192" s="19">
        <v>0</v>
      </c>
      <c r="C192" s="19">
        <v>0</v>
      </c>
      <c r="D192" s="26" t="e">
        <v>#N/A</v>
      </c>
      <c r="E192" s="29" t="e">
        <v>#N/A</v>
      </c>
      <c r="F192" s="19">
        <v>450000</v>
      </c>
      <c r="G192" s="19">
        <v>38824436.714285739</v>
      </c>
      <c r="H192" s="19">
        <v>33822832.285714246</v>
      </c>
      <c r="I192" s="29">
        <v>35963180.507142857</v>
      </c>
      <c r="J192" s="19">
        <v>500000</v>
      </c>
      <c r="K192" s="19">
        <v>42980945.208163328</v>
      </c>
      <c r="L192" s="19">
        <v>35522458.755822212</v>
      </c>
      <c r="M192" s="29">
        <v>39736519.475138091</v>
      </c>
      <c r="N192" s="26">
        <v>550000</v>
      </c>
      <c r="O192" s="26">
        <v>47119767.32340949</v>
      </c>
      <c r="P192" s="19">
        <v>36644413.123169042</v>
      </c>
      <c r="Q192" s="29">
        <v>43434550.469471805</v>
      </c>
      <c r="R192" s="26">
        <v>600000</v>
      </c>
      <c r="S192" s="26">
        <v>51295476.933013402</v>
      </c>
      <c r="T192" s="19">
        <v>37122295.842496671</v>
      </c>
      <c r="U192" s="29">
        <v>46677783.565510191</v>
      </c>
      <c r="V192" s="26">
        <v>650000</v>
      </c>
      <c r="W192" s="26">
        <v>52800000</v>
      </c>
      <c r="X192" s="19">
        <v>37134045.791116118</v>
      </c>
      <c r="Y192" s="29">
        <v>48788130.113673463</v>
      </c>
      <c r="Z192" s="26">
        <v>700000</v>
      </c>
      <c r="AA192" s="26">
        <v>52800000</v>
      </c>
      <c r="AB192" s="19">
        <v>37134045.791116118</v>
      </c>
      <c r="AC192" s="29">
        <v>48788130.113673463</v>
      </c>
      <c r="AD192" s="26">
        <v>750000</v>
      </c>
      <c r="AE192" s="26">
        <v>52800000</v>
      </c>
      <c r="AF192" s="19">
        <v>37134045.791116118</v>
      </c>
      <c r="AG192" s="29">
        <v>48788130.113673463</v>
      </c>
      <c r="AH192" s="26">
        <v>800000</v>
      </c>
      <c r="AI192" s="26">
        <v>52800000</v>
      </c>
      <c r="AJ192" s="19">
        <v>37134045.791116118</v>
      </c>
      <c r="AK192" s="29">
        <v>48788130.113673463</v>
      </c>
      <c r="AL192" s="28">
        <v>14600000</v>
      </c>
      <c r="AM192">
        <v>31800000</v>
      </c>
      <c r="AN192">
        <v>52800000</v>
      </c>
    </row>
    <row r="193" spans="1:40" x14ac:dyDescent="0.2">
      <c r="A193" s="18">
        <v>44369</v>
      </c>
      <c r="B193" s="19">
        <v>0</v>
      </c>
      <c r="C193" s="19">
        <v>0</v>
      </c>
      <c r="D193" s="26" t="e">
        <v>#N/A</v>
      </c>
      <c r="E193" s="29" t="e">
        <v>#N/A</v>
      </c>
      <c r="F193" s="19">
        <v>450000</v>
      </c>
      <c r="G193" s="19">
        <v>38835498.571428597</v>
      </c>
      <c r="H193" s="19">
        <v>34261770.428571388</v>
      </c>
      <c r="I193" s="29">
        <v>35995083.085714288</v>
      </c>
      <c r="J193" s="19">
        <v>500000</v>
      </c>
      <c r="K193" s="19">
        <v>42992007.065306187</v>
      </c>
      <c r="L193" s="19">
        <v>36011396.898679353</v>
      </c>
      <c r="M193" s="29">
        <v>39770922.053709514</v>
      </c>
      <c r="N193" s="26">
        <v>550000</v>
      </c>
      <c r="O193" s="26">
        <v>47130829.180552348</v>
      </c>
      <c r="P193" s="19">
        <v>37183351.266026184</v>
      </c>
      <c r="Q193" s="29">
        <v>43487208.967226915</v>
      </c>
      <c r="R193" s="26">
        <v>600000</v>
      </c>
      <c r="S193" s="26">
        <v>51306538.79015626</v>
      </c>
      <c r="T193" s="19">
        <v>37711233.985353813</v>
      </c>
      <c r="U193" s="29">
        <v>46775442.063265301</v>
      </c>
      <c r="V193" s="26">
        <v>650000</v>
      </c>
      <c r="W193" s="26">
        <v>52800000</v>
      </c>
      <c r="X193" s="19">
        <v>37738748.198799193</v>
      </c>
      <c r="Y193" s="29">
        <v>48814150.202040806</v>
      </c>
      <c r="Z193" s="26">
        <v>700000</v>
      </c>
      <c r="AA193" s="26">
        <v>52800000</v>
      </c>
      <c r="AB193" s="19">
        <v>37738748.198799193</v>
      </c>
      <c r="AC193" s="29">
        <v>48814150.202040806</v>
      </c>
      <c r="AD193" s="26">
        <v>750000</v>
      </c>
      <c r="AE193" s="26">
        <v>52800000</v>
      </c>
      <c r="AF193" s="19">
        <v>37738748.198799193</v>
      </c>
      <c r="AG193" s="29">
        <v>48814150.202040806</v>
      </c>
      <c r="AH193" s="26">
        <v>800000</v>
      </c>
      <c r="AI193" s="26">
        <v>52800000</v>
      </c>
      <c r="AJ193" s="19">
        <v>37738748.198799193</v>
      </c>
      <c r="AK193" s="29">
        <v>48814150.202040806</v>
      </c>
      <c r="AL193" s="28">
        <v>14600000</v>
      </c>
      <c r="AM193">
        <v>31800000</v>
      </c>
      <c r="AN193">
        <v>52800000</v>
      </c>
    </row>
    <row r="194" spans="1:40" x14ac:dyDescent="0.2">
      <c r="A194" s="18">
        <v>44370</v>
      </c>
      <c r="B194" s="19">
        <v>0</v>
      </c>
      <c r="C194" s="19">
        <v>0</v>
      </c>
      <c r="D194" s="26" t="e">
        <v>#N/A</v>
      </c>
      <c r="E194" s="29" t="e">
        <v>#N/A</v>
      </c>
      <c r="F194" s="19">
        <v>450000</v>
      </c>
      <c r="G194" s="19">
        <v>38846560.428571455</v>
      </c>
      <c r="H194" s="19">
        <v>34700708.57142853</v>
      </c>
      <c r="I194" s="29">
        <v>36026985.664285719</v>
      </c>
      <c r="J194" s="19">
        <v>500000</v>
      </c>
      <c r="K194" s="19">
        <v>43003068.922449045</v>
      </c>
      <c r="L194" s="19">
        <v>36500335.041536495</v>
      </c>
      <c r="M194" s="29">
        <v>39805324.632280946</v>
      </c>
      <c r="N194" s="26">
        <v>550000</v>
      </c>
      <c r="O194" s="26">
        <v>47141891.037695207</v>
      </c>
      <c r="P194" s="19">
        <v>37722289.408883326</v>
      </c>
      <c r="Q194" s="29">
        <v>43536455.296206526</v>
      </c>
      <c r="R194" s="26">
        <v>600000</v>
      </c>
      <c r="S194" s="26">
        <v>51317600.647299118</v>
      </c>
      <c r="T194" s="19">
        <v>38300172.128210954</v>
      </c>
      <c r="U194" s="29">
        <v>46869688.392244913</v>
      </c>
      <c r="V194" s="26">
        <v>650000</v>
      </c>
      <c r="W194" s="26">
        <v>52800000</v>
      </c>
      <c r="X194" s="19">
        <v>38347464.922688752</v>
      </c>
      <c r="Y194" s="29">
        <v>48840371.006218478</v>
      </c>
      <c r="Z194" s="26">
        <v>700000</v>
      </c>
      <c r="AA194" s="26">
        <v>52800000</v>
      </c>
      <c r="AB194" s="19">
        <v>38347464.922688752</v>
      </c>
      <c r="AC194" s="29">
        <v>48840371.006218478</v>
      </c>
      <c r="AD194" s="26">
        <v>750000</v>
      </c>
      <c r="AE194" s="26">
        <v>52800000</v>
      </c>
      <c r="AF194" s="19">
        <v>38347464.922688752</v>
      </c>
      <c r="AG194" s="29">
        <v>48840371.006218478</v>
      </c>
      <c r="AH194" s="26">
        <v>800000</v>
      </c>
      <c r="AI194" s="26">
        <v>52800000</v>
      </c>
      <c r="AJ194" s="19">
        <v>38347464.922688752</v>
      </c>
      <c r="AK194" s="29">
        <v>48840371.006218478</v>
      </c>
      <c r="AL194" s="28">
        <v>14600000</v>
      </c>
      <c r="AM194">
        <v>31800000</v>
      </c>
      <c r="AN194">
        <v>52800000</v>
      </c>
    </row>
    <row r="195" spans="1:40" x14ac:dyDescent="0.2">
      <c r="A195" s="18">
        <v>44371</v>
      </c>
      <c r="B195" s="19">
        <v>0</v>
      </c>
      <c r="C195" s="19">
        <v>0</v>
      </c>
      <c r="D195" s="26" t="e">
        <v>#N/A</v>
      </c>
      <c r="E195" s="29" t="e">
        <v>#N/A</v>
      </c>
      <c r="F195" s="19">
        <v>450000</v>
      </c>
      <c r="G195" s="19">
        <v>38857622.285714313</v>
      </c>
      <c r="H195" s="19">
        <v>35139646.714285672</v>
      </c>
      <c r="I195" s="29">
        <v>36058888.242857143</v>
      </c>
      <c r="J195" s="19">
        <v>500000</v>
      </c>
      <c r="K195" s="19">
        <v>43014130.779591903</v>
      </c>
      <c r="L195" s="19">
        <v>36989273.184393637</v>
      </c>
      <c r="M195" s="29">
        <v>39839727.210852377</v>
      </c>
      <c r="N195" s="26">
        <v>550000</v>
      </c>
      <c r="O195" s="26">
        <v>47152952.894838065</v>
      </c>
      <c r="P195" s="19">
        <v>38261227.551740468</v>
      </c>
      <c r="Q195" s="29">
        <v>43582289.456410617</v>
      </c>
      <c r="R195" s="26">
        <v>600000</v>
      </c>
      <c r="S195" s="26">
        <v>51328662.504441977</v>
      </c>
      <c r="T195" s="19">
        <v>38889110.271068096</v>
      </c>
      <c r="U195" s="29">
        <v>46960522.552449003</v>
      </c>
      <c r="V195" s="26">
        <v>650000</v>
      </c>
      <c r="W195" s="26">
        <v>52800000</v>
      </c>
      <c r="X195" s="19">
        <v>38960195.962784797</v>
      </c>
      <c r="Y195" s="29">
        <v>48866792.526206471</v>
      </c>
      <c r="Z195" s="26">
        <v>700000</v>
      </c>
      <c r="AA195" s="26">
        <v>52800000</v>
      </c>
      <c r="AB195" s="19">
        <v>38960195.962784797</v>
      </c>
      <c r="AC195" s="29">
        <v>48866792.526206471</v>
      </c>
      <c r="AD195" s="26">
        <v>750000</v>
      </c>
      <c r="AE195" s="26">
        <v>52800000</v>
      </c>
      <c r="AF195" s="19">
        <v>38960195.962784797</v>
      </c>
      <c r="AG195" s="29">
        <v>48866792.526206471</v>
      </c>
      <c r="AH195" s="26">
        <v>800000</v>
      </c>
      <c r="AI195" s="26">
        <v>52800000</v>
      </c>
      <c r="AJ195" s="19">
        <v>38960195.962784797</v>
      </c>
      <c r="AK195" s="29">
        <v>48866792.526206471</v>
      </c>
      <c r="AL195" s="28">
        <v>14600000</v>
      </c>
      <c r="AM195">
        <v>31800000</v>
      </c>
      <c r="AN195">
        <v>52800000</v>
      </c>
    </row>
    <row r="196" spans="1:40" x14ac:dyDescent="0.2">
      <c r="A196" s="18">
        <v>44372</v>
      </c>
      <c r="B196" s="19">
        <v>0</v>
      </c>
      <c r="C196" s="19">
        <v>0</v>
      </c>
      <c r="D196" s="26" t="e">
        <v>#N/A</v>
      </c>
      <c r="E196" s="29" t="e">
        <v>#N/A</v>
      </c>
      <c r="F196" s="19">
        <v>450000</v>
      </c>
      <c r="G196" s="19">
        <v>38868684.142857172</v>
      </c>
      <c r="H196" s="19">
        <v>35578584.857142814</v>
      </c>
      <c r="I196" s="29">
        <v>36090790.821428575</v>
      </c>
      <c r="J196" s="19">
        <v>500000</v>
      </c>
      <c r="K196" s="19">
        <v>43025192.636734761</v>
      </c>
      <c r="L196" s="19">
        <v>37478211.327250779</v>
      </c>
      <c r="M196" s="29">
        <v>39874129.789423808</v>
      </c>
      <c r="N196" s="26">
        <v>550000</v>
      </c>
      <c r="O196" s="26">
        <v>47164014.751980923</v>
      </c>
      <c r="P196" s="19">
        <v>38800165.694597609</v>
      </c>
      <c r="Q196" s="29">
        <v>43624711.447839208</v>
      </c>
      <c r="R196" s="26">
        <v>600000</v>
      </c>
      <c r="S196" s="26">
        <v>51339724.361584835</v>
      </c>
      <c r="T196" s="19">
        <v>39478048.413925238</v>
      </c>
      <c r="U196" s="29">
        <v>47047944.543877594</v>
      </c>
      <c r="V196" s="26">
        <v>650000</v>
      </c>
      <c r="W196" s="26">
        <v>52800000</v>
      </c>
      <c r="X196" s="19">
        <v>39576941.319087297</v>
      </c>
      <c r="Y196" s="29">
        <v>48893414.762004793</v>
      </c>
      <c r="Z196" s="26">
        <v>700000</v>
      </c>
      <c r="AA196" s="26">
        <v>52800000</v>
      </c>
      <c r="AB196" s="19">
        <v>39576941.319087297</v>
      </c>
      <c r="AC196" s="29">
        <v>48893414.762004793</v>
      </c>
      <c r="AD196" s="26">
        <v>750000</v>
      </c>
      <c r="AE196" s="26">
        <v>52800000</v>
      </c>
      <c r="AF196" s="19">
        <v>39576941.319087297</v>
      </c>
      <c r="AG196" s="29">
        <v>48893414.762004793</v>
      </c>
      <c r="AH196" s="26">
        <v>800000</v>
      </c>
      <c r="AI196" s="26">
        <v>52800000</v>
      </c>
      <c r="AJ196" s="19">
        <v>39576941.319087297</v>
      </c>
      <c r="AK196" s="29">
        <v>48893414.762004793</v>
      </c>
      <c r="AL196" s="28">
        <v>14600000</v>
      </c>
      <c r="AM196">
        <v>31800000</v>
      </c>
      <c r="AN196">
        <v>52800000</v>
      </c>
    </row>
    <row r="197" spans="1:40" x14ac:dyDescent="0.2">
      <c r="A197" s="18">
        <v>44373</v>
      </c>
      <c r="B197" s="19">
        <v>0</v>
      </c>
      <c r="C197" s="19">
        <v>0</v>
      </c>
      <c r="D197" s="26" t="e">
        <v>#N/A</v>
      </c>
      <c r="E197" s="29" t="e">
        <v>#N/A</v>
      </c>
      <c r="F197" s="19">
        <v>450000</v>
      </c>
      <c r="G197" s="19">
        <v>38879746.00000003</v>
      </c>
      <c r="H197" s="19">
        <v>36017522.999999955</v>
      </c>
      <c r="I197" s="29">
        <v>36122693.400000006</v>
      </c>
      <c r="J197" s="19">
        <v>500000</v>
      </c>
      <c r="K197" s="19">
        <v>43036254.49387762</v>
      </c>
      <c r="L197" s="19">
        <v>37967149.47010792</v>
      </c>
      <c r="M197" s="29">
        <v>39908532.367995232</v>
      </c>
      <c r="N197" s="26">
        <v>550000</v>
      </c>
      <c r="O197" s="26">
        <v>47175076.609123781</v>
      </c>
      <c r="P197" s="19">
        <v>39339103.837454751</v>
      </c>
      <c r="Q197" s="29">
        <v>43663721.270492278</v>
      </c>
      <c r="R197" s="26">
        <v>600000</v>
      </c>
      <c r="S197" s="26">
        <v>51350786.218727693</v>
      </c>
      <c r="T197" s="19">
        <v>40066986.55678238</v>
      </c>
      <c r="U197" s="29">
        <v>47131954.366530664</v>
      </c>
      <c r="V197" s="26">
        <v>650000</v>
      </c>
      <c r="W197" s="26">
        <v>52800000</v>
      </c>
      <c r="X197" s="19">
        <v>40197700.991596282</v>
      </c>
      <c r="Y197" s="29">
        <v>48920237.713613436</v>
      </c>
      <c r="Z197" s="26">
        <v>700000</v>
      </c>
      <c r="AA197" s="26">
        <v>52800000</v>
      </c>
      <c r="AB197" s="19">
        <v>40197700.991596282</v>
      </c>
      <c r="AC197" s="29">
        <v>48920237.713613436</v>
      </c>
      <c r="AD197" s="26">
        <v>750000</v>
      </c>
      <c r="AE197" s="26">
        <v>52800000</v>
      </c>
      <c r="AF197" s="19">
        <v>40197700.991596282</v>
      </c>
      <c r="AG197" s="29">
        <v>48920237.713613436</v>
      </c>
      <c r="AH197" s="26">
        <v>800000</v>
      </c>
      <c r="AI197" s="26">
        <v>52800000</v>
      </c>
      <c r="AJ197" s="19">
        <v>40197700.991596282</v>
      </c>
      <c r="AK197" s="29">
        <v>48920237.713613436</v>
      </c>
      <c r="AL197" s="28">
        <v>14600000</v>
      </c>
      <c r="AM197">
        <v>31800000</v>
      </c>
      <c r="AN197">
        <v>52800000</v>
      </c>
    </row>
    <row r="198" spans="1:40" x14ac:dyDescent="0.2">
      <c r="A198" s="18">
        <v>44374</v>
      </c>
      <c r="B198" s="19">
        <v>0</v>
      </c>
      <c r="C198" s="19">
        <v>0</v>
      </c>
      <c r="D198" s="26" t="e">
        <v>#N/A</v>
      </c>
      <c r="E198" s="29" t="e">
        <v>#N/A</v>
      </c>
      <c r="F198" s="19">
        <v>450000</v>
      </c>
      <c r="G198" s="19">
        <v>38890807.857142888</v>
      </c>
      <c r="H198" s="19">
        <v>36456461.142857097</v>
      </c>
      <c r="I198" s="29">
        <v>36154595.978571437</v>
      </c>
      <c r="J198" s="19">
        <v>500000</v>
      </c>
      <c r="K198" s="19">
        <v>43047316.351020478</v>
      </c>
      <c r="L198" s="19">
        <v>38456087.612965062</v>
      </c>
      <c r="M198" s="29">
        <v>39942934.946566664</v>
      </c>
      <c r="N198" s="26">
        <v>550000</v>
      </c>
      <c r="O198" s="26">
        <v>47186138.46626664</v>
      </c>
      <c r="P198" s="19">
        <v>39878041.980311893</v>
      </c>
      <c r="Q198" s="29">
        <v>43699318.924369827</v>
      </c>
      <c r="R198" s="26">
        <v>600000</v>
      </c>
      <c r="S198" s="26">
        <v>51361848.075870551</v>
      </c>
      <c r="T198" s="19">
        <v>40655924.699639522</v>
      </c>
      <c r="U198" s="29">
        <v>47212552.020408213</v>
      </c>
      <c r="V198" s="26">
        <v>650000</v>
      </c>
      <c r="W198" s="26">
        <v>52800000</v>
      </c>
      <c r="X198" s="19">
        <v>40822474.980311751</v>
      </c>
      <c r="Y198" s="29">
        <v>48947261.3810324</v>
      </c>
      <c r="Z198" s="26">
        <v>700000</v>
      </c>
      <c r="AA198" s="26">
        <v>52800000</v>
      </c>
      <c r="AB198" s="19">
        <v>40822474.980311751</v>
      </c>
      <c r="AC198" s="29">
        <v>48947261.3810324</v>
      </c>
      <c r="AD198" s="26">
        <v>750000</v>
      </c>
      <c r="AE198" s="26">
        <v>52800000</v>
      </c>
      <c r="AF198" s="19">
        <v>40822474.980311751</v>
      </c>
      <c r="AG198" s="29">
        <v>48947261.3810324</v>
      </c>
      <c r="AH198" s="26">
        <v>800000</v>
      </c>
      <c r="AI198" s="26">
        <v>52800000</v>
      </c>
      <c r="AJ198" s="19">
        <v>40822474.980311751</v>
      </c>
      <c r="AK198" s="29">
        <v>48947261.3810324</v>
      </c>
      <c r="AL198" s="28">
        <v>14600000</v>
      </c>
      <c r="AM198">
        <v>31800000</v>
      </c>
      <c r="AN198">
        <v>52800000</v>
      </c>
    </row>
    <row r="199" spans="1:40" x14ac:dyDescent="0.2">
      <c r="A199" s="18">
        <v>44375</v>
      </c>
      <c r="B199" s="19">
        <v>0</v>
      </c>
      <c r="C199" s="19">
        <v>0</v>
      </c>
      <c r="D199" s="26" t="e">
        <v>#N/A</v>
      </c>
      <c r="E199" s="29" t="e">
        <v>#N/A</v>
      </c>
      <c r="F199" s="19">
        <v>450000</v>
      </c>
      <c r="G199" s="19">
        <v>38901869.714285746</v>
      </c>
      <c r="H199" s="19">
        <v>36895399.285714239</v>
      </c>
      <c r="I199" s="29">
        <v>36186498.557142861</v>
      </c>
      <c r="J199" s="19">
        <v>500000</v>
      </c>
      <c r="K199" s="19">
        <v>43058378.208163336</v>
      </c>
      <c r="L199" s="19">
        <v>38945025.755822204</v>
      </c>
      <c r="M199" s="29">
        <v>39977337.525138095</v>
      </c>
      <c r="N199" s="26">
        <v>550000</v>
      </c>
      <c r="O199" s="26">
        <v>47197200.323409498</v>
      </c>
      <c r="P199" s="19">
        <v>40416980.123169035</v>
      </c>
      <c r="Q199" s="29">
        <v>43731504.409471877</v>
      </c>
      <c r="R199" s="26">
        <v>600000</v>
      </c>
      <c r="S199" s="26">
        <v>51372909.933013409</v>
      </c>
      <c r="T199" s="19">
        <v>41244862.842496663</v>
      </c>
      <c r="U199" s="29">
        <v>47289737.505510263</v>
      </c>
      <c r="V199" s="26">
        <v>650000</v>
      </c>
      <c r="W199" s="26">
        <v>52800000</v>
      </c>
      <c r="X199" s="19">
        <v>41451263.285233706</v>
      </c>
      <c r="Y199" s="29">
        <v>48974485.764261693</v>
      </c>
      <c r="Z199" s="26">
        <v>700000</v>
      </c>
      <c r="AA199" s="26">
        <v>52800000</v>
      </c>
      <c r="AB199" s="19">
        <v>41451263.285233706</v>
      </c>
      <c r="AC199" s="29">
        <v>48974485.764261693</v>
      </c>
      <c r="AD199" s="26">
        <v>750000</v>
      </c>
      <c r="AE199" s="26">
        <v>52800000</v>
      </c>
      <c r="AF199" s="19">
        <v>41451263.285233706</v>
      </c>
      <c r="AG199" s="29">
        <v>48974485.764261693</v>
      </c>
      <c r="AH199" s="26">
        <v>800000</v>
      </c>
      <c r="AI199" s="26">
        <v>52800000</v>
      </c>
      <c r="AJ199" s="19">
        <v>41451263.285233706</v>
      </c>
      <c r="AK199" s="29">
        <v>48974485.764261693</v>
      </c>
      <c r="AL199" s="28">
        <v>14600000</v>
      </c>
      <c r="AM199">
        <v>31800000</v>
      </c>
      <c r="AN199">
        <v>52800000</v>
      </c>
    </row>
    <row r="200" spans="1:40" x14ac:dyDescent="0.2">
      <c r="A200" s="18">
        <v>44376</v>
      </c>
      <c r="B200" s="19">
        <v>0</v>
      </c>
      <c r="C200" s="19">
        <v>0</v>
      </c>
      <c r="D200" s="26" t="e">
        <v>#N/A</v>
      </c>
      <c r="E200" s="29" t="e">
        <v>#N/A</v>
      </c>
      <c r="F200" s="19">
        <v>450000</v>
      </c>
      <c r="G200" s="19">
        <v>38912931.571428604</v>
      </c>
      <c r="H200" s="19">
        <v>37334337.428571381</v>
      </c>
      <c r="I200" s="29">
        <v>36218401.135714293</v>
      </c>
      <c r="J200" s="19">
        <v>500000</v>
      </c>
      <c r="K200" s="19">
        <v>43069440.065306194</v>
      </c>
      <c r="L200" s="19">
        <v>39433963.898679346</v>
      </c>
      <c r="M200" s="29">
        <v>40011740.103709526</v>
      </c>
      <c r="N200" s="26">
        <v>550000</v>
      </c>
      <c r="O200" s="26">
        <v>47208262.180552356</v>
      </c>
      <c r="P200" s="19">
        <v>40955918.266026177</v>
      </c>
      <c r="Q200" s="29">
        <v>43760277.725798406</v>
      </c>
      <c r="R200" s="26">
        <v>600000</v>
      </c>
      <c r="S200" s="26">
        <v>51383971.790156268</v>
      </c>
      <c r="T200" s="19">
        <v>41833800.985353805</v>
      </c>
      <c r="U200" s="29">
        <v>47363510.821836792</v>
      </c>
      <c r="V200" s="26">
        <v>650000</v>
      </c>
      <c r="W200" s="26">
        <v>52800000</v>
      </c>
      <c r="X200" s="19">
        <v>42084065.906362146</v>
      </c>
      <c r="Y200" s="29">
        <v>49001910.863301307</v>
      </c>
      <c r="Z200" s="26">
        <v>700000</v>
      </c>
      <c r="AA200" s="26">
        <v>52800000</v>
      </c>
      <c r="AB200" s="19">
        <v>42084065.906362146</v>
      </c>
      <c r="AC200" s="29">
        <v>49001910.863301307</v>
      </c>
      <c r="AD200" s="26">
        <v>750000</v>
      </c>
      <c r="AE200" s="26">
        <v>52800000</v>
      </c>
      <c r="AF200" s="19">
        <v>42084065.906362146</v>
      </c>
      <c r="AG200" s="29">
        <v>49001910.863301307</v>
      </c>
      <c r="AH200" s="26">
        <v>800000</v>
      </c>
      <c r="AI200" s="26">
        <v>52800000</v>
      </c>
      <c r="AJ200" s="19">
        <v>42084065.906362146</v>
      </c>
      <c r="AK200" s="29">
        <v>49001910.863301307</v>
      </c>
      <c r="AL200" s="28">
        <v>14600000</v>
      </c>
      <c r="AM200">
        <v>31800000</v>
      </c>
      <c r="AN200">
        <v>52800000</v>
      </c>
    </row>
    <row r="201" spans="1:40" x14ac:dyDescent="0.2">
      <c r="A201" s="18">
        <v>44377</v>
      </c>
      <c r="B201" s="19">
        <v>0</v>
      </c>
      <c r="C201" s="19">
        <v>0</v>
      </c>
      <c r="D201" s="26" t="e">
        <v>#N/A</v>
      </c>
      <c r="E201" s="29" t="e">
        <v>#N/A</v>
      </c>
      <c r="F201" s="19">
        <v>450000</v>
      </c>
      <c r="G201" s="19">
        <v>38923993.428571463</v>
      </c>
      <c r="H201" s="19">
        <v>37773275.571428522</v>
      </c>
      <c r="I201" s="29">
        <v>36250303.714285724</v>
      </c>
      <c r="J201" s="19">
        <v>500000</v>
      </c>
      <c r="K201" s="19">
        <v>43080501.922449052</v>
      </c>
      <c r="L201" s="19">
        <v>39922902.041536488</v>
      </c>
      <c r="M201" s="29">
        <v>40046142.68228095</v>
      </c>
      <c r="N201" s="26">
        <v>550000</v>
      </c>
      <c r="O201" s="26">
        <v>47219324.037695214</v>
      </c>
      <c r="P201" s="19">
        <v>41494856.408883318</v>
      </c>
      <c r="Q201" s="29">
        <v>43797180.304369844</v>
      </c>
      <c r="R201" s="26">
        <v>600000</v>
      </c>
      <c r="S201" s="26">
        <v>51395033.647299126</v>
      </c>
      <c r="T201" s="19">
        <v>42422739.128210947</v>
      </c>
      <c r="U201" s="29">
        <v>47433871.969387822</v>
      </c>
      <c r="V201" s="26">
        <v>650000</v>
      </c>
      <c r="W201" s="26">
        <v>52800000</v>
      </c>
      <c r="X201" s="19">
        <v>42720882.843697071</v>
      </c>
      <c r="Y201" s="29">
        <v>49029536.67815125</v>
      </c>
      <c r="Z201" s="26">
        <v>700000</v>
      </c>
      <c r="AA201" s="26">
        <v>52800000</v>
      </c>
      <c r="AB201" s="19">
        <v>42720882.843697071</v>
      </c>
      <c r="AC201" s="29">
        <v>49029536.67815125</v>
      </c>
      <c r="AD201" s="26">
        <v>750000</v>
      </c>
      <c r="AE201" s="26">
        <v>52800000</v>
      </c>
      <c r="AF201" s="19">
        <v>42720882.843697071</v>
      </c>
      <c r="AG201" s="29">
        <v>49029536.67815125</v>
      </c>
      <c r="AH201" s="26">
        <v>800000</v>
      </c>
      <c r="AI201" s="26">
        <v>52800000</v>
      </c>
      <c r="AJ201" s="19">
        <v>42720882.843697071</v>
      </c>
      <c r="AK201" s="29">
        <v>49029536.67815125</v>
      </c>
      <c r="AL201" s="28">
        <v>14600000</v>
      </c>
      <c r="AM201">
        <v>31800000</v>
      </c>
      <c r="AN201">
        <v>52800000</v>
      </c>
    </row>
    <row r="202" spans="1:40" x14ac:dyDescent="0.2">
      <c r="A202" s="18">
        <v>44378</v>
      </c>
      <c r="B202" s="19">
        <v>0</v>
      </c>
      <c r="C202" s="19">
        <v>0</v>
      </c>
      <c r="D202" s="26" t="e">
        <v>#N/A</v>
      </c>
      <c r="E202" s="29" t="e">
        <v>#N/A</v>
      </c>
      <c r="F202" s="19">
        <v>450000</v>
      </c>
      <c r="G202" s="19">
        <v>38935055.285714321</v>
      </c>
      <c r="H202" s="19">
        <v>38212213.714285664</v>
      </c>
      <c r="I202" s="29">
        <v>36282206.292857155</v>
      </c>
      <c r="J202" s="19">
        <v>500000</v>
      </c>
      <c r="K202" s="19">
        <v>43091563.779591911</v>
      </c>
      <c r="L202" s="19">
        <v>40411840.184393629</v>
      </c>
      <c r="M202" s="29">
        <v>40080545.260852382</v>
      </c>
      <c r="N202" s="26">
        <v>550000</v>
      </c>
      <c r="O202" s="26">
        <v>47230385.894838072</v>
      </c>
      <c r="P202" s="19">
        <v>42033794.55174046</v>
      </c>
      <c r="Q202" s="29">
        <v>43834082.882941268</v>
      </c>
      <c r="R202" s="26">
        <v>600000</v>
      </c>
      <c r="S202" s="26">
        <v>51406095.504441984</v>
      </c>
      <c r="T202" s="19">
        <v>43011677.271068089</v>
      </c>
      <c r="U202" s="29">
        <v>47500820.948163331</v>
      </c>
      <c r="V202" s="26">
        <v>650000</v>
      </c>
      <c r="W202" s="26">
        <v>52800000</v>
      </c>
      <c r="X202" s="19">
        <v>43361714.097238481</v>
      </c>
      <c r="Y202" s="29">
        <v>49057363.208811514</v>
      </c>
      <c r="Z202" s="26">
        <v>700000</v>
      </c>
      <c r="AA202" s="26">
        <v>52800000</v>
      </c>
      <c r="AB202" s="19">
        <v>43361714.097238481</v>
      </c>
      <c r="AC202" s="29">
        <v>49057363.208811514</v>
      </c>
      <c r="AD202" s="26">
        <v>750000</v>
      </c>
      <c r="AE202" s="26">
        <v>52800000</v>
      </c>
      <c r="AF202" s="19">
        <v>43361714.097238481</v>
      </c>
      <c r="AG202" s="29">
        <v>49057363.208811514</v>
      </c>
      <c r="AH202" s="26">
        <v>800000</v>
      </c>
      <c r="AI202" s="26">
        <v>52800000</v>
      </c>
      <c r="AJ202" s="19">
        <v>43361714.097238481</v>
      </c>
      <c r="AK202" s="29">
        <v>49057363.208811514</v>
      </c>
      <c r="AL202" s="28">
        <v>14600000</v>
      </c>
      <c r="AM202">
        <v>31800000</v>
      </c>
      <c r="AN202">
        <v>52800000</v>
      </c>
    </row>
    <row r="203" spans="1:40" x14ac:dyDescent="0.2">
      <c r="A203" s="18">
        <v>44379</v>
      </c>
      <c r="B203" s="19">
        <v>0</v>
      </c>
      <c r="C203" s="19">
        <v>0</v>
      </c>
      <c r="D203" s="26" t="e">
        <v>#N/A</v>
      </c>
      <c r="E203" s="29" t="e">
        <v>#N/A</v>
      </c>
      <c r="F203" s="19">
        <v>450000</v>
      </c>
      <c r="G203" s="19">
        <v>38946117.142857179</v>
      </c>
      <c r="H203" s="19">
        <v>38212213.714285664</v>
      </c>
      <c r="I203" s="29">
        <v>36314108.871428579</v>
      </c>
      <c r="J203" s="19">
        <v>500000</v>
      </c>
      <c r="K203" s="19">
        <v>43102625.636734769</v>
      </c>
      <c r="L203" s="19">
        <v>40900778.327250771</v>
      </c>
      <c r="M203" s="29">
        <v>40114947.839423813</v>
      </c>
      <c r="N203" s="26">
        <v>550000</v>
      </c>
      <c r="O203" s="26">
        <v>47241447.751980931</v>
      </c>
      <c r="P203" s="19">
        <v>42572732.694597602</v>
      </c>
      <c r="Q203" s="29">
        <v>43870985.4615127</v>
      </c>
      <c r="R203" s="26">
        <v>600000</v>
      </c>
      <c r="S203" s="26">
        <v>51417157.361584842</v>
      </c>
      <c r="T203" s="19">
        <v>43600615.413925231</v>
      </c>
      <c r="U203" s="29">
        <v>47564357.758163318</v>
      </c>
      <c r="V203" s="26">
        <v>650000</v>
      </c>
      <c r="W203" s="26">
        <v>52800000</v>
      </c>
      <c r="X203" s="19">
        <v>44006559.666986376</v>
      </c>
      <c r="Y203" s="29">
        <v>49085390.4552821</v>
      </c>
      <c r="Z203" s="26">
        <v>700000</v>
      </c>
      <c r="AA203" s="26">
        <v>52800000</v>
      </c>
      <c r="AB203" s="19">
        <v>44006559.666986376</v>
      </c>
      <c r="AC203" s="29">
        <v>49085390.4552821</v>
      </c>
      <c r="AD203" s="26">
        <v>750000</v>
      </c>
      <c r="AE203" s="26">
        <v>52800000</v>
      </c>
      <c r="AF203" s="19">
        <v>44006559.666986376</v>
      </c>
      <c r="AG203" s="29">
        <v>49085390.4552821</v>
      </c>
      <c r="AH203" s="26">
        <v>800000</v>
      </c>
      <c r="AI203" s="26">
        <v>52800000</v>
      </c>
      <c r="AJ203" s="19">
        <v>44006559.666986376</v>
      </c>
      <c r="AK203" s="29">
        <v>49085390.4552821</v>
      </c>
      <c r="AL203" s="28">
        <v>14600000</v>
      </c>
      <c r="AM203">
        <v>31800000</v>
      </c>
      <c r="AN203">
        <v>52800000</v>
      </c>
    </row>
    <row r="204" spans="1:40" x14ac:dyDescent="0.2">
      <c r="A204" s="18">
        <v>44380</v>
      </c>
      <c r="B204" s="19">
        <v>0</v>
      </c>
      <c r="C204" s="19">
        <v>0</v>
      </c>
      <c r="D204" s="26" t="e">
        <v>#N/A</v>
      </c>
      <c r="E204" s="29" t="e">
        <v>#N/A</v>
      </c>
      <c r="F204" s="19">
        <v>450000</v>
      </c>
      <c r="G204" s="19">
        <v>39366117.142857179</v>
      </c>
      <c r="H204" s="19">
        <v>38212213.714285664</v>
      </c>
      <c r="I204" s="29">
        <v>36346011.45000001</v>
      </c>
      <c r="J204" s="19">
        <v>500000</v>
      </c>
      <c r="K204" s="19">
        <v>43113687.493877627</v>
      </c>
      <c r="L204" s="19">
        <v>41389716.470107913</v>
      </c>
      <c r="M204" s="29">
        <v>40149350.417995244</v>
      </c>
      <c r="N204" s="26">
        <v>550000</v>
      </c>
      <c r="O204" s="26">
        <v>47252509.609123789</v>
      </c>
      <c r="P204" s="19">
        <v>43111670.837454744</v>
      </c>
      <c r="Q204" s="29">
        <v>43907888.040084124</v>
      </c>
      <c r="R204" s="26">
        <v>600000</v>
      </c>
      <c r="S204" s="26">
        <v>51428219.2187277</v>
      </c>
      <c r="T204" s="19">
        <v>44189553.556782372</v>
      </c>
      <c r="U204" s="29">
        <v>47624482.399387836</v>
      </c>
      <c r="V204" s="26">
        <v>650000</v>
      </c>
      <c r="W204" s="26">
        <v>52800000</v>
      </c>
      <c r="X204" s="19">
        <v>44655419.552940756</v>
      </c>
      <c r="Y204" s="29">
        <v>49113618.417563014</v>
      </c>
      <c r="Z204" s="26">
        <v>700000</v>
      </c>
      <c r="AA204" s="26">
        <v>52800000</v>
      </c>
      <c r="AB204" s="19">
        <v>44655419.552940756</v>
      </c>
      <c r="AC204" s="29">
        <v>49113618.417563014</v>
      </c>
      <c r="AD204" s="26">
        <v>750000</v>
      </c>
      <c r="AE204" s="26">
        <v>52800000</v>
      </c>
      <c r="AF204" s="19">
        <v>44655419.552940756</v>
      </c>
      <c r="AG204" s="29">
        <v>49113618.417563014</v>
      </c>
      <c r="AH204" s="26">
        <v>800000</v>
      </c>
      <c r="AI204" s="26">
        <v>52800000</v>
      </c>
      <c r="AJ204" s="19">
        <v>44655419.552940756</v>
      </c>
      <c r="AK204" s="29">
        <v>49113618.417563014</v>
      </c>
      <c r="AL204" s="28">
        <v>14600000</v>
      </c>
      <c r="AM204">
        <v>31800000</v>
      </c>
      <c r="AN204">
        <v>52800000</v>
      </c>
    </row>
    <row r="205" spans="1:40" x14ac:dyDescent="0.2">
      <c r="A205" s="18">
        <v>44381</v>
      </c>
      <c r="B205" s="19">
        <v>0</v>
      </c>
      <c r="C205" s="19">
        <v>0</v>
      </c>
      <c r="D205" s="26" t="e">
        <v>#N/A</v>
      </c>
      <c r="E205" s="29" t="e">
        <v>#N/A</v>
      </c>
      <c r="F205" s="19">
        <v>450000</v>
      </c>
      <c r="G205" s="19">
        <v>39786117.142857179</v>
      </c>
      <c r="H205" s="19">
        <v>38212213.714285664</v>
      </c>
      <c r="I205" s="29">
        <v>36377914.028571442</v>
      </c>
      <c r="J205" s="19">
        <v>500000</v>
      </c>
      <c r="K205" s="19">
        <v>43124749.351020485</v>
      </c>
      <c r="L205" s="19">
        <v>41878654.612965055</v>
      </c>
      <c r="M205" s="29">
        <v>40183752.996566668</v>
      </c>
      <c r="N205" s="26">
        <v>550000</v>
      </c>
      <c r="O205" s="26">
        <v>47263571.466266647</v>
      </c>
      <c r="P205" s="19">
        <v>43650608.980311885</v>
      </c>
      <c r="Q205" s="29">
        <v>43944790.618655562</v>
      </c>
      <c r="R205" s="26">
        <v>600000</v>
      </c>
      <c r="S205" s="26">
        <v>51439281.075870559</v>
      </c>
      <c r="T205" s="19">
        <v>44778491.699639514</v>
      </c>
      <c r="U205" s="29">
        <v>47681194.871836834</v>
      </c>
      <c r="V205" s="26">
        <v>650000</v>
      </c>
      <c r="W205" s="26">
        <v>52800000</v>
      </c>
      <c r="X205" s="19">
        <v>45294357.695797898</v>
      </c>
      <c r="Y205" s="29">
        <v>49142047.095654249</v>
      </c>
      <c r="Z205" s="26">
        <v>700000</v>
      </c>
      <c r="AA205" s="26">
        <v>52800000</v>
      </c>
      <c r="AB205" s="19">
        <v>45308293.755101621</v>
      </c>
      <c r="AC205" s="29">
        <v>49142047.095654249</v>
      </c>
      <c r="AD205" s="26">
        <v>750000</v>
      </c>
      <c r="AE205" s="26">
        <v>52800000</v>
      </c>
      <c r="AF205" s="19">
        <v>45308293.755101621</v>
      </c>
      <c r="AG205" s="29">
        <v>49142047.095654249</v>
      </c>
      <c r="AH205" s="26">
        <v>800000</v>
      </c>
      <c r="AI205" s="26">
        <v>52800000</v>
      </c>
      <c r="AJ205" s="19">
        <v>45308293.755101621</v>
      </c>
      <c r="AK205" s="29">
        <v>49142047.095654249</v>
      </c>
      <c r="AL205" s="28">
        <v>14600000</v>
      </c>
      <c r="AM205">
        <v>31800000</v>
      </c>
      <c r="AN205">
        <v>52800000</v>
      </c>
    </row>
    <row r="206" spans="1:40" x14ac:dyDescent="0.2">
      <c r="A206" s="18">
        <v>44382</v>
      </c>
      <c r="B206" s="19">
        <v>0</v>
      </c>
      <c r="C206" s="19">
        <v>0</v>
      </c>
      <c r="D206" s="26" t="e">
        <v>#N/A</v>
      </c>
      <c r="E206" s="29" t="e">
        <v>#N/A</v>
      </c>
      <c r="F206" s="19">
        <v>450000</v>
      </c>
      <c r="G206" s="19">
        <v>40206117.142857179</v>
      </c>
      <c r="H206" s="19">
        <v>38212213.714285664</v>
      </c>
      <c r="I206" s="29">
        <v>36409816.607142873</v>
      </c>
      <c r="J206" s="19">
        <v>500000</v>
      </c>
      <c r="K206" s="19">
        <v>43135811.208163343</v>
      </c>
      <c r="L206" s="19">
        <v>42367592.755822197</v>
      </c>
      <c r="M206" s="29">
        <v>40218155.575138099</v>
      </c>
      <c r="N206" s="26">
        <v>550000</v>
      </c>
      <c r="O206" s="26">
        <v>47274633.323409505</v>
      </c>
      <c r="P206" s="19">
        <v>44189547.123169027</v>
      </c>
      <c r="Q206" s="29">
        <v>43981693.197226986</v>
      </c>
      <c r="R206" s="26">
        <v>600000</v>
      </c>
      <c r="S206" s="26">
        <v>51450342.933013417</v>
      </c>
      <c r="T206" s="19">
        <v>45367429.842496656</v>
      </c>
      <c r="U206" s="29">
        <v>47734495.17551031</v>
      </c>
      <c r="V206" s="26">
        <v>650000</v>
      </c>
      <c r="W206" s="26">
        <v>52800000</v>
      </c>
      <c r="X206" s="19">
        <v>45933295.83865504</v>
      </c>
      <c r="Y206" s="29">
        <v>49170676.489555806</v>
      </c>
      <c r="Z206" s="26">
        <v>700000</v>
      </c>
      <c r="AA206" s="26">
        <v>52800000</v>
      </c>
      <c r="AB206" s="19">
        <v>45965182.273468971</v>
      </c>
      <c r="AC206" s="29">
        <v>49170676.489555806</v>
      </c>
      <c r="AD206" s="26">
        <v>750000</v>
      </c>
      <c r="AE206" s="26">
        <v>52800000</v>
      </c>
      <c r="AF206" s="19">
        <v>45965182.273468971</v>
      </c>
      <c r="AG206" s="29">
        <v>49170676.489555806</v>
      </c>
      <c r="AH206" s="26">
        <v>800000</v>
      </c>
      <c r="AI206" s="26">
        <v>52800000</v>
      </c>
      <c r="AJ206" s="19">
        <v>45965182.273468971</v>
      </c>
      <c r="AK206" s="29">
        <v>49170676.489555806</v>
      </c>
      <c r="AL206" s="28">
        <v>14600000</v>
      </c>
      <c r="AM206">
        <v>31800000</v>
      </c>
      <c r="AN206">
        <v>52800000</v>
      </c>
    </row>
    <row r="207" spans="1:40" x14ac:dyDescent="0.2">
      <c r="A207" s="18">
        <v>44383</v>
      </c>
      <c r="B207" s="19">
        <v>0</v>
      </c>
      <c r="C207" s="19">
        <v>0</v>
      </c>
      <c r="D207" s="26" t="e">
        <v>#N/A</v>
      </c>
      <c r="E207" s="29" t="e">
        <v>#N/A</v>
      </c>
      <c r="F207" s="19">
        <v>450000</v>
      </c>
      <c r="G207" s="19">
        <v>40626117.142857179</v>
      </c>
      <c r="H207" s="19">
        <v>38212213.714285664</v>
      </c>
      <c r="I207" s="29">
        <v>36441719.185714297</v>
      </c>
      <c r="J207" s="19">
        <v>500000</v>
      </c>
      <c r="K207" s="19">
        <v>43146873.065306202</v>
      </c>
      <c r="L207" s="19">
        <v>42367592.755822197</v>
      </c>
      <c r="M207" s="29">
        <v>40252558.153709531</v>
      </c>
      <c r="N207" s="26">
        <v>550000</v>
      </c>
      <c r="O207" s="26">
        <v>47285695.180552363</v>
      </c>
      <c r="P207" s="19">
        <v>44728485.266026169</v>
      </c>
      <c r="Q207" s="29">
        <v>44018595.775798418</v>
      </c>
      <c r="R207" s="26">
        <v>600000</v>
      </c>
      <c r="S207" s="26">
        <v>51461404.790156275</v>
      </c>
      <c r="T207" s="19">
        <v>45956367.985353798</v>
      </c>
      <c r="U207" s="29">
        <v>47784383.310408287</v>
      </c>
      <c r="V207" s="26">
        <v>650000</v>
      </c>
      <c r="W207" s="26">
        <v>52800000</v>
      </c>
      <c r="X207" s="19">
        <v>46572233.981512181</v>
      </c>
      <c r="Y207" s="29">
        <v>49199506.599267691</v>
      </c>
      <c r="Z207" s="26">
        <v>700000</v>
      </c>
      <c r="AA207" s="26">
        <v>52800000</v>
      </c>
      <c r="AB207" s="19">
        <v>46626085.108042806</v>
      </c>
      <c r="AC207" s="29">
        <v>49199506.599267691</v>
      </c>
      <c r="AD207" s="26">
        <v>750000</v>
      </c>
      <c r="AE207" s="26">
        <v>52800000</v>
      </c>
      <c r="AF207" s="19">
        <v>46626085.108042806</v>
      </c>
      <c r="AG207" s="29">
        <v>49199506.599267691</v>
      </c>
      <c r="AH207" s="26">
        <v>800000</v>
      </c>
      <c r="AI207" s="26">
        <v>52800000</v>
      </c>
      <c r="AJ207" s="19">
        <v>46626085.108042806</v>
      </c>
      <c r="AK207" s="29">
        <v>49199506.599267691</v>
      </c>
      <c r="AL207" s="28">
        <v>14600000</v>
      </c>
      <c r="AM207">
        <v>31800000</v>
      </c>
      <c r="AN207">
        <v>52800000</v>
      </c>
    </row>
    <row r="208" spans="1:40" x14ac:dyDescent="0.2">
      <c r="A208" s="18">
        <v>44384</v>
      </c>
      <c r="B208" s="19">
        <v>0</v>
      </c>
      <c r="C208" s="19">
        <v>0</v>
      </c>
      <c r="D208" s="26" t="e">
        <v>#N/A</v>
      </c>
      <c r="E208" s="29" t="e">
        <v>#N/A</v>
      </c>
      <c r="F208" s="19">
        <v>450000</v>
      </c>
      <c r="G208" s="19">
        <v>41046117.142857179</v>
      </c>
      <c r="H208" s="19">
        <v>38212213.714285664</v>
      </c>
      <c r="I208" s="29">
        <v>36473621.764285728</v>
      </c>
      <c r="J208" s="19">
        <v>500000</v>
      </c>
      <c r="K208" s="19">
        <v>43566873.065306202</v>
      </c>
      <c r="L208" s="19">
        <v>42367592.755822197</v>
      </c>
      <c r="M208" s="29">
        <v>40286960.732280962</v>
      </c>
      <c r="N208" s="26">
        <v>550000</v>
      </c>
      <c r="O208" s="26">
        <v>47296757.037695222</v>
      </c>
      <c r="P208" s="19">
        <v>45267423.408883311</v>
      </c>
      <c r="Q208" s="29">
        <v>44055498.354369842</v>
      </c>
      <c r="R208" s="26">
        <v>600000</v>
      </c>
      <c r="S208" s="26">
        <v>51472466.647299133</v>
      </c>
      <c r="T208" s="19">
        <v>46545306.128210939</v>
      </c>
      <c r="U208" s="29">
        <v>47830859.276530743</v>
      </c>
      <c r="V208" s="26">
        <v>650000</v>
      </c>
      <c r="W208" s="26">
        <v>52800000</v>
      </c>
      <c r="X208" s="19">
        <v>47211172.124369323</v>
      </c>
      <c r="Y208" s="29">
        <v>49228537.424789898</v>
      </c>
      <c r="Z208" s="26">
        <v>700000</v>
      </c>
      <c r="AA208" s="26">
        <v>52800000</v>
      </c>
      <c r="AB208" s="19">
        <v>47291002.258823097</v>
      </c>
      <c r="AC208" s="29">
        <v>49228537.424789898</v>
      </c>
      <c r="AD208" s="26">
        <v>750000</v>
      </c>
      <c r="AE208" s="26">
        <v>52800000</v>
      </c>
      <c r="AF208" s="19">
        <v>47291002.258823097</v>
      </c>
      <c r="AG208" s="29">
        <v>49228537.424789898</v>
      </c>
      <c r="AH208" s="26">
        <v>800000</v>
      </c>
      <c r="AI208" s="26">
        <v>52800000</v>
      </c>
      <c r="AJ208" s="19">
        <v>47291002.258823097</v>
      </c>
      <c r="AK208" s="29">
        <v>49228537.424789898</v>
      </c>
      <c r="AL208" s="28">
        <v>14600000</v>
      </c>
      <c r="AM208">
        <v>31800000</v>
      </c>
      <c r="AN208">
        <v>52800000</v>
      </c>
    </row>
    <row r="209" spans="1:40" x14ac:dyDescent="0.2">
      <c r="A209" s="18">
        <v>44385</v>
      </c>
      <c r="B209" s="19">
        <v>0</v>
      </c>
      <c r="C209" s="19">
        <v>0</v>
      </c>
      <c r="D209" s="26" t="e">
        <v>#N/A</v>
      </c>
      <c r="E209" s="29" t="e">
        <v>#N/A</v>
      </c>
      <c r="F209" s="19">
        <v>450000</v>
      </c>
      <c r="G209" s="19">
        <v>41466117.142857179</v>
      </c>
      <c r="H209" s="19">
        <v>38212213.714285664</v>
      </c>
      <c r="I209" s="29">
        <v>36505524.34285716</v>
      </c>
      <c r="J209" s="19">
        <v>500000</v>
      </c>
      <c r="K209" s="19">
        <v>43986873.065306202</v>
      </c>
      <c r="L209" s="19">
        <v>42367592.755822197</v>
      </c>
      <c r="M209" s="29">
        <v>40321363.310852386</v>
      </c>
      <c r="N209" s="26">
        <v>550000</v>
      </c>
      <c r="O209" s="26">
        <v>47307818.89483808</v>
      </c>
      <c r="P209" s="19">
        <v>45806361.551740453</v>
      </c>
      <c r="Q209" s="29">
        <v>44092400.93294128</v>
      </c>
      <c r="R209" s="26">
        <v>600000</v>
      </c>
      <c r="S209" s="26">
        <v>51483528.504441991</v>
      </c>
      <c r="T209" s="19">
        <v>47134244.271068081</v>
      </c>
      <c r="U209" s="29">
        <v>47873923.0738777</v>
      </c>
      <c r="V209" s="26">
        <v>650000</v>
      </c>
      <c r="W209" s="26">
        <v>52800000</v>
      </c>
      <c r="X209" s="19">
        <v>47850110.267226465</v>
      </c>
      <c r="Y209" s="29">
        <v>49257768.966122434</v>
      </c>
      <c r="Z209" s="26">
        <v>700000</v>
      </c>
      <c r="AA209" s="26">
        <v>52800000</v>
      </c>
      <c r="AB209" s="19">
        <v>47959933.725809872</v>
      </c>
      <c r="AC209" s="29">
        <v>49257768.966122434</v>
      </c>
      <c r="AD209" s="26">
        <v>750000</v>
      </c>
      <c r="AE209" s="26">
        <v>52800000</v>
      </c>
      <c r="AF209" s="19">
        <v>47959933.725809872</v>
      </c>
      <c r="AG209" s="29">
        <v>49257768.966122434</v>
      </c>
      <c r="AH209" s="26">
        <v>800000</v>
      </c>
      <c r="AI209" s="26">
        <v>52800000</v>
      </c>
      <c r="AJ209" s="19">
        <v>47959933.725809872</v>
      </c>
      <c r="AK209" s="29">
        <v>49257768.966122434</v>
      </c>
      <c r="AL209" s="28">
        <v>14600000</v>
      </c>
      <c r="AM209">
        <v>31800000</v>
      </c>
      <c r="AN209">
        <v>52800000</v>
      </c>
    </row>
    <row r="210" spans="1:40" x14ac:dyDescent="0.2">
      <c r="A210" s="18">
        <v>44386</v>
      </c>
      <c r="B210" s="19">
        <v>0</v>
      </c>
      <c r="C210" s="19">
        <v>0</v>
      </c>
      <c r="D210" s="26" t="e">
        <v>#N/A</v>
      </c>
      <c r="E210" s="29" t="e">
        <v>#N/A</v>
      </c>
      <c r="F210" s="19">
        <v>450000</v>
      </c>
      <c r="G210" s="19">
        <v>41886117.142857179</v>
      </c>
      <c r="H210" s="19">
        <v>38212213.714285664</v>
      </c>
      <c r="I210" s="29">
        <v>36537426.921428591</v>
      </c>
      <c r="J210" s="19">
        <v>500000</v>
      </c>
      <c r="K210" s="19">
        <v>44406873.065306202</v>
      </c>
      <c r="L210" s="19">
        <v>42367592.755822197</v>
      </c>
      <c r="M210" s="29">
        <v>40355765.889423817</v>
      </c>
      <c r="N210" s="26">
        <v>550000</v>
      </c>
      <c r="O210" s="26">
        <v>47318880.751980938</v>
      </c>
      <c r="P210" s="19">
        <v>46345299.694597594</v>
      </c>
      <c r="Q210" s="29">
        <v>44129303.511512704</v>
      </c>
      <c r="R210" s="26">
        <v>600000</v>
      </c>
      <c r="S210" s="26">
        <v>51494590.36158485</v>
      </c>
      <c r="T210" s="19">
        <v>47723182.413925223</v>
      </c>
      <c r="U210" s="29">
        <v>47913574.702449135</v>
      </c>
      <c r="V210" s="26">
        <v>650000</v>
      </c>
      <c r="W210" s="26">
        <v>52800000</v>
      </c>
      <c r="X210" s="19">
        <v>48489048.410083607</v>
      </c>
      <c r="Y210" s="29">
        <v>49287201.22326529</v>
      </c>
      <c r="Z210" s="26">
        <v>700000</v>
      </c>
      <c r="AA210" s="26">
        <v>52800000</v>
      </c>
      <c r="AB210" s="19">
        <v>48632879.509003133</v>
      </c>
      <c r="AC210" s="29">
        <v>49287201.22326529</v>
      </c>
      <c r="AD210" s="26">
        <v>750000</v>
      </c>
      <c r="AE210" s="26">
        <v>52800000</v>
      </c>
      <c r="AF210" s="19">
        <v>48632879.509003133</v>
      </c>
      <c r="AG210" s="29">
        <v>49287201.22326529</v>
      </c>
      <c r="AH210" s="26">
        <v>800000</v>
      </c>
      <c r="AI210" s="26">
        <v>52800000</v>
      </c>
      <c r="AJ210" s="19">
        <v>48632879.509003133</v>
      </c>
      <c r="AK210" s="29">
        <v>49287201.22326529</v>
      </c>
      <c r="AL210" s="28">
        <v>14600000</v>
      </c>
      <c r="AM210">
        <v>31800000</v>
      </c>
      <c r="AN210">
        <v>52800000</v>
      </c>
    </row>
    <row r="211" spans="1:40" x14ac:dyDescent="0.2">
      <c r="A211" s="18">
        <v>44387</v>
      </c>
      <c r="B211" s="19">
        <v>0</v>
      </c>
      <c r="C211" s="19">
        <v>0</v>
      </c>
      <c r="D211" s="26" t="e">
        <v>#N/A</v>
      </c>
      <c r="E211" s="29" t="e">
        <v>#N/A</v>
      </c>
      <c r="F211" s="19">
        <v>450000</v>
      </c>
      <c r="G211" s="19">
        <v>42306117.142857179</v>
      </c>
      <c r="H211" s="19">
        <v>38212213.714285664</v>
      </c>
      <c r="I211" s="29">
        <v>36569329.500000015</v>
      </c>
      <c r="J211" s="19">
        <v>500000</v>
      </c>
      <c r="K211" s="19">
        <v>44826873.065306202</v>
      </c>
      <c r="L211" s="19">
        <v>42367592.755822197</v>
      </c>
      <c r="M211" s="29">
        <v>40390168.467995249</v>
      </c>
      <c r="N211" s="26">
        <v>550000</v>
      </c>
      <c r="O211" s="26">
        <v>47329942.609123796</v>
      </c>
      <c r="P211" s="19">
        <v>46345299.694597594</v>
      </c>
      <c r="Q211" s="29">
        <v>44166206.090084136</v>
      </c>
      <c r="R211" s="26">
        <v>600000</v>
      </c>
      <c r="S211" s="26">
        <v>51505652.218727708</v>
      </c>
      <c r="T211" s="19">
        <v>48312120.556782365</v>
      </c>
      <c r="U211" s="29">
        <v>47949814.16224505</v>
      </c>
      <c r="V211" s="26">
        <v>650000</v>
      </c>
      <c r="W211" s="26">
        <v>52800000</v>
      </c>
      <c r="X211" s="19">
        <v>49127986.552940749</v>
      </c>
      <c r="Y211" s="29">
        <v>49316834.196218468</v>
      </c>
      <c r="Z211" s="26">
        <v>700000</v>
      </c>
      <c r="AA211" s="26">
        <v>52800000</v>
      </c>
      <c r="AB211" s="19">
        <v>49309839.608402878</v>
      </c>
      <c r="AC211" s="29">
        <v>49316834.196218468</v>
      </c>
      <c r="AD211" s="26">
        <v>750000</v>
      </c>
      <c r="AE211" s="26">
        <v>52800000</v>
      </c>
      <c r="AF211" s="19">
        <v>49309839.608402878</v>
      </c>
      <c r="AG211" s="29">
        <v>49316834.196218468</v>
      </c>
      <c r="AH211" s="26">
        <v>800000</v>
      </c>
      <c r="AI211" s="26">
        <v>52800000</v>
      </c>
      <c r="AJ211" s="19">
        <v>49309839.608402878</v>
      </c>
      <c r="AK211" s="29">
        <v>49316834.196218468</v>
      </c>
      <c r="AL211" s="28">
        <v>14600000</v>
      </c>
      <c r="AM211">
        <v>31800000</v>
      </c>
      <c r="AN211">
        <v>52800000</v>
      </c>
    </row>
    <row r="212" spans="1:40" x14ac:dyDescent="0.2">
      <c r="A212" s="18">
        <v>44388</v>
      </c>
      <c r="B212" s="19">
        <v>0</v>
      </c>
      <c r="C212" s="19">
        <v>0</v>
      </c>
      <c r="D212" s="26" t="e">
        <v>#N/A</v>
      </c>
      <c r="E212" s="29" t="e">
        <v>#N/A</v>
      </c>
      <c r="F212" s="19">
        <v>450000</v>
      </c>
      <c r="G212" s="19">
        <v>42726117.142857179</v>
      </c>
      <c r="H212" s="19">
        <v>38212213.714285664</v>
      </c>
      <c r="I212" s="29">
        <v>36601232.078571446</v>
      </c>
      <c r="J212" s="19">
        <v>500000</v>
      </c>
      <c r="K212" s="19">
        <v>45246873.065306202</v>
      </c>
      <c r="L212" s="19">
        <v>42367592.755822197</v>
      </c>
      <c r="M212" s="29">
        <v>40424571.04656668</v>
      </c>
      <c r="N212" s="26">
        <v>550000</v>
      </c>
      <c r="O212" s="26">
        <v>47749942.609123796</v>
      </c>
      <c r="P212" s="19">
        <v>46345299.694597594</v>
      </c>
      <c r="Q212" s="29">
        <v>44203108.668655559</v>
      </c>
      <c r="R212" s="26">
        <v>600000</v>
      </c>
      <c r="S212" s="26">
        <v>51516714.075870566</v>
      </c>
      <c r="T212" s="19">
        <v>48901058.699639507</v>
      </c>
      <c r="U212" s="29">
        <v>47982641.453265466</v>
      </c>
      <c r="V212" s="26">
        <v>650000</v>
      </c>
      <c r="W212" s="26">
        <v>52800000</v>
      </c>
      <c r="X212" s="19">
        <v>49766924.69579789</v>
      </c>
      <c r="Y212" s="29">
        <v>49346667.884981975</v>
      </c>
      <c r="Z212" s="26">
        <v>700000</v>
      </c>
      <c r="AA212" s="26">
        <v>52800000</v>
      </c>
      <c r="AB212" s="19">
        <v>49990814.024009109</v>
      </c>
      <c r="AC212" s="29">
        <v>49346667.884981975</v>
      </c>
      <c r="AD212" s="26">
        <v>750000</v>
      </c>
      <c r="AE212" s="26">
        <v>52800000</v>
      </c>
      <c r="AF212" s="19">
        <v>49990814.024009109</v>
      </c>
      <c r="AG212" s="29">
        <v>49346667.884981975</v>
      </c>
      <c r="AH212" s="26">
        <v>800000</v>
      </c>
      <c r="AI212" s="26">
        <v>52800000</v>
      </c>
      <c r="AJ212" s="19">
        <v>49990814.024009109</v>
      </c>
      <c r="AK212" s="29">
        <v>49346667.884981975</v>
      </c>
      <c r="AL212" s="28">
        <v>14600000</v>
      </c>
      <c r="AM212">
        <v>31800000</v>
      </c>
      <c r="AN212">
        <v>52800000</v>
      </c>
    </row>
    <row r="213" spans="1:40" x14ac:dyDescent="0.2">
      <c r="A213" s="18">
        <v>44389</v>
      </c>
      <c r="B213" s="19">
        <v>0</v>
      </c>
      <c r="C213" s="19">
        <v>0</v>
      </c>
      <c r="D213" s="26" t="e">
        <v>#N/A</v>
      </c>
      <c r="E213" s="29" t="e">
        <v>#N/A</v>
      </c>
      <c r="F213" s="19">
        <v>450000</v>
      </c>
      <c r="G213" s="19">
        <v>43146117.142857179</v>
      </c>
      <c r="H213" s="19">
        <v>38212213.714285664</v>
      </c>
      <c r="I213" s="29">
        <v>36633134.657142878</v>
      </c>
      <c r="J213" s="19">
        <v>500000</v>
      </c>
      <c r="K213" s="19">
        <v>45666873.065306202</v>
      </c>
      <c r="L213" s="19">
        <v>42367592.755822197</v>
      </c>
      <c r="M213" s="29">
        <v>40458973.625138104</v>
      </c>
      <c r="N213" s="26">
        <v>550000</v>
      </c>
      <c r="O213" s="26">
        <v>48169942.609123796</v>
      </c>
      <c r="P213" s="19">
        <v>46345299.694597594</v>
      </c>
      <c r="Q213" s="29">
        <v>44240011.247226998</v>
      </c>
      <c r="R213" s="26">
        <v>600000</v>
      </c>
      <c r="S213" s="26">
        <v>51527775.933013424</v>
      </c>
      <c r="T213" s="19">
        <v>49489996.842496648</v>
      </c>
      <c r="U213" s="29">
        <v>48022044.03183689</v>
      </c>
      <c r="V213" s="26">
        <v>650000</v>
      </c>
      <c r="W213" s="26">
        <v>52800000</v>
      </c>
      <c r="X213" s="19">
        <v>50405862.838655032</v>
      </c>
      <c r="Y213" s="29">
        <v>49376702.289555803</v>
      </c>
      <c r="Z213" s="26">
        <v>700000</v>
      </c>
      <c r="AA213" s="26">
        <v>52800000</v>
      </c>
      <c r="AB213" s="19">
        <v>50675802.755821824</v>
      </c>
      <c r="AC213" s="29">
        <v>49376702.289555803</v>
      </c>
      <c r="AD213" s="26">
        <v>750000</v>
      </c>
      <c r="AE213" s="26">
        <v>52800000</v>
      </c>
      <c r="AF213" s="19">
        <v>50675802.755821824</v>
      </c>
      <c r="AG213" s="29">
        <v>49376702.289555803</v>
      </c>
      <c r="AH213" s="26">
        <v>800000</v>
      </c>
      <c r="AI213" s="26">
        <v>52800000</v>
      </c>
      <c r="AJ213" s="19">
        <v>50675802.755821824</v>
      </c>
      <c r="AK213" s="29">
        <v>49376702.289555803</v>
      </c>
      <c r="AL213" s="28">
        <v>14600000</v>
      </c>
      <c r="AM213">
        <v>31800000</v>
      </c>
      <c r="AN213">
        <v>52800000</v>
      </c>
    </row>
    <row r="214" spans="1:40" x14ac:dyDescent="0.2">
      <c r="A214" s="18">
        <v>44390</v>
      </c>
      <c r="B214" s="19">
        <v>0</v>
      </c>
      <c r="C214" s="19">
        <v>0</v>
      </c>
      <c r="D214" s="26" t="e">
        <v>#N/A</v>
      </c>
      <c r="E214" s="29" t="e">
        <v>#N/A</v>
      </c>
      <c r="F214" s="19">
        <v>450000</v>
      </c>
      <c r="G214" s="19">
        <v>43566117.142857179</v>
      </c>
      <c r="H214" s="19">
        <v>38212213.714285664</v>
      </c>
      <c r="I214" s="29">
        <v>36665037.235714309</v>
      </c>
      <c r="J214" s="19">
        <v>500000</v>
      </c>
      <c r="K214" s="19">
        <v>46086873.065306202</v>
      </c>
      <c r="L214" s="19">
        <v>42367592.755822197</v>
      </c>
      <c r="M214" s="29">
        <v>40493376.203709535</v>
      </c>
      <c r="N214" s="26">
        <v>550000</v>
      </c>
      <c r="O214" s="26">
        <v>48589942.609123796</v>
      </c>
      <c r="P214" s="19">
        <v>46345299.694597594</v>
      </c>
      <c r="Q214" s="29">
        <v>44276913.825798422</v>
      </c>
      <c r="R214" s="26">
        <v>600000</v>
      </c>
      <c r="S214" s="26">
        <v>51538837.790156282</v>
      </c>
      <c r="T214" s="19">
        <v>50078934.98535379</v>
      </c>
      <c r="U214" s="29">
        <v>48061446.610408328</v>
      </c>
      <c r="V214" s="26">
        <v>650000</v>
      </c>
      <c r="W214" s="26">
        <v>52800000</v>
      </c>
      <c r="X214" s="19">
        <v>51044800.981512174</v>
      </c>
      <c r="Y214" s="29">
        <v>49406937.40993996</v>
      </c>
      <c r="Z214" s="26">
        <v>700000</v>
      </c>
      <c r="AA214" s="26">
        <v>52800000</v>
      </c>
      <c r="AB214" s="19">
        <v>51364805.803841025</v>
      </c>
      <c r="AC214" s="29">
        <v>49406937.40993996</v>
      </c>
      <c r="AD214" s="26">
        <v>750000</v>
      </c>
      <c r="AE214" s="26">
        <v>52800000</v>
      </c>
      <c r="AF214" s="19">
        <v>51364805.803841025</v>
      </c>
      <c r="AG214" s="29">
        <v>49406937.40993996</v>
      </c>
      <c r="AH214" s="26">
        <v>800000</v>
      </c>
      <c r="AI214" s="26">
        <v>52800000</v>
      </c>
      <c r="AJ214" s="19">
        <v>51364805.803841025</v>
      </c>
      <c r="AK214" s="29">
        <v>49406937.40993996</v>
      </c>
      <c r="AL214" s="28">
        <v>14600000</v>
      </c>
      <c r="AM214">
        <v>31800000</v>
      </c>
      <c r="AN214">
        <v>52800000</v>
      </c>
    </row>
    <row r="215" spans="1:40" x14ac:dyDescent="0.2">
      <c r="A215" s="18">
        <v>44391</v>
      </c>
      <c r="B215" s="19">
        <v>0</v>
      </c>
      <c r="C215" s="19">
        <v>0</v>
      </c>
      <c r="D215" s="26" t="e">
        <v>#N/A</v>
      </c>
      <c r="E215" s="29" t="e">
        <v>#N/A</v>
      </c>
      <c r="F215" s="19">
        <v>450000</v>
      </c>
      <c r="G215" s="19">
        <v>43986117.142857179</v>
      </c>
      <c r="H215" s="19">
        <v>38212213.714285664</v>
      </c>
      <c r="I215" s="29">
        <v>36696939.814285733</v>
      </c>
      <c r="J215" s="19">
        <v>500000</v>
      </c>
      <c r="K215" s="19">
        <v>46506873.065306202</v>
      </c>
      <c r="L215" s="19">
        <v>42367592.755822197</v>
      </c>
      <c r="M215" s="29">
        <v>40527778.782280967</v>
      </c>
      <c r="N215" s="26">
        <v>550000</v>
      </c>
      <c r="O215" s="26">
        <v>49009942.609123796</v>
      </c>
      <c r="P215" s="19">
        <v>46345299.694597594</v>
      </c>
      <c r="Q215" s="29">
        <v>44313816.404369853</v>
      </c>
      <c r="R215" s="26">
        <v>600000</v>
      </c>
      <c r="S215" s="26">
        <v>51549899.647299141</v>
      </c>
      <c r="T215" s="19">
        <v>50667873.128210932</v>
      </c>
      <c r="U215" s="29">
        <v>48100849.188979752</v>
      </c>
      <c r="V215" s="26">
        <v>650000</v>
      </c>
      <c r="W215" s="26">
        <v>52800000</v>
      </c>
      <c r="X215" s="19">
        <v>51683739.124369316</v>
      </c>
      <c r="Y215" s="29">
        <v>49437373.246134438</v>
      </c>
      <c r="Z215" s="26">
        <v>700000</v>
      </c>
      <c r="AA215" s="26">
        <v>52800000</v>
      </c>
      <c r="AB215" s="19">
        <v>52057823.16806671</v>
      </c>
      <c r="AC215" s="29">
        <v>49437373.246134438</v>
      </c>
      <c r="AD215" s="26">
        <v>750000</v>
      </c>
      <c r="AE215" s="26">
        <v>52800000</v>
      </c>
      <c r="AF215" s="19">
        <v>52057823.16806671</v>
      </c>
      <c r="AG215" s="29">
        <v>49437373.246134438</v>
      </c>
      <c r="AH215" s="26">
        <v>800000</v>
      </c>
      <c r="AI215" s="26">
        <v>52800000</v>
      </c>
      <c r="AJ215" s="19">
        <v>52057823.16806671</v>
      </c>
      <c r="AK215" s="29">
        <v>49437373.246134438</v>
      </c>
      <c r="AL215" s="28">
        <v>14600000</v>
      </c>
      <c r="AM215">
        <v>31800000</v>
      </c>
      <c r="AN215">
        <v>52800000</v>
      </c>
    </row>
    <row r="216" spans="1:40" x14ac:dyDescent="0.2">
      <c r="A216" s="18">
        <v>44392</v>
      </c>
      <c r="B216" s="19">
        <v>0</v>
      </c>
      <c r="C216" s="19">
        <v>0</v>
      </c>
      <c r="D216" s="26" t="e">
        <v>#N/A</v>
      </c>
      <c r="E216" s="29" t="e">
        <v>#N/A</v>
      </c>
      <c r="F216" s="19">
        <v>450000</v>
      </c>
      <c r="G216" s="19">
        <v>44406117.142857179</v>
      </c>
      <c r="H216" s="19">
        <v>38212213.714285664</v>
      </c>
      <c r="I216" s="29">
        <v>36728842.392857164</v>
      </c>
      <c r="J216" s="19">
        <v>500000</v>
      </c>
      <c r="K216" s="19">
        <v>46926873.065306202</v>
      </c>
      <c r="L216" s="19">
        <v>42367592.755822197</v>
      </c>
      <c r="M216" s="29">
        <v>40562181.360852398</v>
      </c>
      <c r="N216" s="26">
        <v>550000</v>
      </c>
      <c r="O216" s="26">
        <v>49429942.609123796</v>
      </c>
      <c r="P216" s="19">
        <v>46345299.694597594</v>
      </c>
      <c r="Q216" s="29">
        <v>44350718.982941277</v>
      </c>
      <c r="R216" s="26">
        <v>600000</v>
      </c>
      <c r="S216" s="26">
        <v>51560961.504441999</v>
      </c>
      <c r="T216" s="19">
        <v>50667873.128210932</v>
      </c>
      <c r="U216" s="29">
        <v>48140251.767551184</v>
      </c>
      <c r="V216" s="26">
        <v>650000</v>
      </c>
      <c r="W216" s="26">
        <v>52800000</v>
      </c>
      <c r="X216" s="19">
        <v>52322677.267226458</v>
      </c>
      <c r="Y216" s="29">
        <v>49468009.798139237</v>
      </c>
      <c r="Z216" s="26">
        <v>700000</v>
      </c>
      <c r="AA216" s="26">
        <v>52800000</v>
      </c>
      <c r="AB216" s="19">
        <v>52754854.848498881</v>
      </c>
      <c r="AC216" s="29">
        <v>49468009.798139237</v>
      </c>
      <c r="AD216" s="26">
        <v>750000</v>
      </c>
      <c r="AE216" s="26">
        <v>52800000</v>
      </c>
      <c r="AF216" s="19">
        <v>52754854.848498881</v>
      </c>
      <c r="AG216" s="29">
        <v>49468009.798139237</v>
      </c>
      <c r="AH216" s="26">
        <v>800000</v>
      </c>
      <c r="AI216" s="26">
        <v>52800000</v>
      </c>
      <c r="AJ216" s="19">
        <v>52754854.848498881</v>
      </c>
      <c r="AK216" s="29">
        <v>49468009.798139237</v>
      </c>
      <c r="AL216" s="28">
        <v>14600000</v>
      </c>
      <c r="AM216">
        <v>31800000</v>
      </c>
      <c r="AN216">
        <v>52800000</v>
      </c>
    </row>
    <row r="217" spans="1:40" x14ac:dyDescent="0.2">
      <c r="A217" s="18">
        <v>44393</v>
      </c>
      <c r="B217" s="19">
        <v>0</v>
      </c>
      <c r="C217" s="19">
        <v>0</v>
      </c>
      <c r="D217" s="26" t="e">
        <v>#N/A</v>
      </c>
      <c r="E217" s="29" t="e">
        <v>#N/A</v>
      </c>
      <c r="F217" s="19">
        <v>450000</v>
      </c>
      <c r="G217" s="19">
        <v>44826117.142857179</v>
      </c>
      <c r="H217" s="19">
        <v>38212213.714285664</v>
      </c>
      <c r="I217" s="29">
        <v>36760744.971428595</v>
      </c>
      <c r="J217" s="19">
        <v>500000</v>
      </c>
      <c r="K217" s="19">
        <v>47346873.065306202</v>
      </c>
      <c r="L217" s="19">
        <v>42367592.755822197</v>
      </c>
      <c r="M217" s="29">
        <v>40596583.939423822</v>
      </c>
      <c r="N217" s="26">
        <v>550000</v>
      </c>
      <c r="O217" s="26">
        <v>49849942.609123796</v>
      </c>
      <c r="P217" s="19">
        <v>46345299.694597594</v>
      </c>
      <c r="Q217" s="29">
        <v>44387621.561512716</v>
      </c>
      <c r="R217" s="26">
        <v>600000</v>
      </c>
      <c r="S217" s="26">
        <v>51980961.504441999</v>
      </c>
      <c r="T217" s="19">
        <v>50667873.128210932</v>
      </c>
      <c r="U217" s="29">
        <v>48179654.346122608</v>
      </c>
      <c r="V217" s="26">
        <v>650000</v>
      </c>
      <c r="W217" s="26">
        <v>52800000</v>
      </c>
      <c r="X217" s="19">
        <v>52800000</v>
      </c>
      <c r="Y217" s="29">
        <v>49498847.065954365</v>
      </c>
      <c r="Z217" s="26">
        <v>700000</v>
      </c>
      <c r="AA217" s="26">
        <v>52800000</v>
      </c>
      <c r="AB217" s="19">
        <v>52800000</v>
      </c>
      <c r="AC217" s="29">
        <v>49498847.065954365</v>
      </c>
      <c r="AD217" s="26">
        <v>750000</v>
      </c>
      <c r="AE217" s="26">
        <v>52800000</v>
      </c>
      <c r="AF217" s="19">
        <v>52800000</v>
      </c>
      <c r="AG217" s="29">
        <v>49498847.065954365</v>
      </c>
      <c r="AH217" s="26">
        <v>800000</v>
      </c>
      <c r="AI217" s="26">
        <v>52800000</v>
      </c>
      <c r="AJ217" s="19">
        <v>52800000</v>
      </c>
      <c r="AK217" s="29">
        <v>49498847.065954365</v>
      </c>
      <c r="AL217" s="28">
        <v>14600000</v>
      </c>
      <c r="AM217">
        <v>31800000</v>
      </c>
      <c r="AN217">
        <v>52800000</v>
      </c>
    </row>
    <row r="218" spans="1:40" x14ac:dyDescent="0.2">
      <c r="A218" s="18">
        <v>44394</v>
      </c>
      <c r="B218" s="19">
        <v>0</v>
      </c>
      <c r="C218" s="19">
        <v>0</v>
      </c>
      <c r="D218" s="26" t="e">
        <v>#N/A</v>
      </c>
      <c r="E218" s="29" t="e">
        <v>#N/A</v>
      </c>
      <c r="F218" s="19">
        <v>450000</v>
      </c>
      <c r="G218" s="19">
        <v>45246117.142857179</v>
      </c>
      <c r="H218" s="19">
        <v>38212213.714285664</v>
      </c>
      <c r="I218" s="29">
        <v>36792647.550000027</v>
      </c>
      <c r="J218" s="19">
        <v>500000</v>
      </c>
      <c r="K218" s="19">
        <v>47766873.065306202</v>
      </c>
      <c r="L218" s="19">
        <v>42367592.755822197</v>
      </c>
      <c r="M218" s="29">
        <v>40630986.517995253</v>
      </c>
      <c r="N218" s="26">
        <v>550000</v>
      </c>
      <c r="O218" s="26">
        <v>50269942.609123796</v>
      </c>
      <c r="P218" s="19">
        <v>46345299.694597594</v>
      </c>
      <c r="Q218" s="29">
        <v>44424524.14008414</v>
      </c>
      <c r="R218" s="26">
        <v>600000</v>
      </c>
      <c r="S218" s="26">
        <v>52400961.504441999</v>
      </c>
      <c r="T218" s="19">
        <v>50667873.128210932</v>
      </c>
      <c r="U218" s="29">
        <v>48219056.924694046</v>
      </c>
      <c r="V218" s="26">
        <v>650000</v>
      </c>
      <c r="W218" s="26">
        <v>52800000</v>
      </c>
      <c r="X218" s="19">
        <v>52800000</v>
      </c>
      <c r="Y218" s="29">
        <v>49529885.049579814</v>
      </c>
      <c r="Z218" s="26">
        <v>700000</v>
      </c>
      <c r="AA218" s="26">
        <v>52800000</v>
      </c>
      <c r="AB218" s="19">
        <v>52800000</v>
      </c>
      <c r="AC218" s="29">
        <v>49529885.049579814</v>
      </c>
      <c r="AD218" s="26">
        <v>750000</v>
      </c>
      <c r="AE218" s="26">
        <v>52800000</v>
      </c>
      <c r="AF218" s="19">
        <v>52800000</v>
      </c>
      <c r="AG218" s="29">
        <v>49529885.049579814</v>
      </c>
      <c r="AH218" s="26">
        <v>800000</v>
      </c>
      <c r="AI218" s="26">
        <v>52800000</v>
      </c>
      <c r="AJ218" s="19">
        <v>52800000</v>
      </c>
      <c r="AK218" s="29">
        <v>49529885.049579814</v>
      </c>
      <c r="AL218" s="28">
        <v>14600000</v>
      </c>
      <c r="AM218">
        <v>31800000</v>
      </c>
      <c r="AN218">
        <v>52800000</v>
      </c>
    </row>
    <row r="219" spans="1:40" x14ac:dyDescent="0.2">
      <c r="A219" s="18">
        <v>44395</v>
      </c>
      <c r="B219" s="19">
        <v>0</v>
      </c>
      <c r="C219" s="19">
        <v>0</v>
      </c>
      <c r="D219" s="26" t="e">
        <v>#N/A</v>
      </c>
      <c r="E219" s="29" t="e">
        <v>#N/A</v>
      </c>
      <c r="F219" s="19">
        <v>450000</v>
      </c>
      <c r="G219" s="19">
        <v>45666117.142857179</v>
      </c>
      <c r="H219" s="19">
        <v>38212213.714285664</v>
      </c>
      <c r="I219" s="29">
        <v>36824550.128571451</v>
      </c>
      <c r="J219" s="19">
        <v>500000</v>
      </c>
      <c r="K219" s="19">
        <v>48186873.065306202</v>
      </c>
      <c r="L219" s="19">
        <v>42367592.755822197</v>
      </c>
      <c r="M219" s="29">
        <v>40665389.096566685</v>
      </c>
      <c r="N219" s="26">
        <v>550000</v>
      </c>
      <c r="O219" s="26">
        <v>50689942.609123796</v>
      </c>
      <c r="P219" s="19">
        <v>46345299.694597594</v>
      </c>
      <c r="Q219" s="29">
        <v>44461426.718655571</v>
      </c>
      <c r="R219" s="26">
        <v>600000</v>
      </c>
      <c r="S219" s="26">
        <v>52800000</v>
      </c>
      <c r="T219" s="19">
        <v>50667873.128210932</v>
      </c>
      <c r="U219" s="29">
        <v>48258459.50326547</v>
      </c>
      <c r="V219" s="26">
        <v>650000</v>
      </c>
      <c r="W219" s="26">
        <v>52800000</v>
      </c>
      <c r="X219" s="19">
        <v>52800000</v>
      </c>
      <c r="Y219" s="29">
        <v>49561123.749015585</v>
      </c>
      <c r="Z219" s="26">
        <v>700000</v>
      </c>
      <c r="AA219" s="26">
        <v>52800000</v>
      </c>
      <c r="AB219" s="19">
        <v>52800000</v>
      </c>
      <c r="AC219" s="29">
        <v>49561123.749015585</v>
      </c>
      <c r="AD219" s="26">
        <v>750000</v>
      </c>
      <c r="AE219" s="26">
        <v>52800000</v>
      </c>
      <c r="AF219" s="19">
        <v>52800000</v>
      </c>
      <c r="AG219" s="29">
        <v>49561123.749015585</v>
      </c>
      <c r="AH219" s="26">
        <v>800000</v>
      </c>
      <c r="AI219" s="26">
        <v>52800000</v>
      </c>
      <c r="AJ219" s="19">
        <v>52800000</v>
      </c>
      <c r="AK219" s="29">
        <v>49561123.749015585</v>
      </c>
      <c r="AL219" s="28">
        <v>14600000</v>
      </c>
      <c r="AM219">
        <v>31800000</v>
      </c>
      <c r="AN219">
        <v>52800000</v>
      </c>
    </row>
    <row r="220" spans="1:40" x14ac:dyDescent="0.2">
      <c r="A220" s="18">
        <v>44396</v>
      </c>
      <c r="B220" s="19">
        <v>0</v>
      </c>
      <c r="C220" s="19">
        <v>0</v>
      </c>
      <c r="D220" s="26" t="e">
        <v>#N/A</v>
      </c>
      <c r="E220" s="29" t="e">
        <v>#N/A</v>
      </c>
      <c r="F220" s="19">
        <v>450000</v>
      </c>
      <c r="G220" s="19">
        <v>46086117.142857179</v>
      </c>
      <c r="H220" s="19">
        <v>38212213.714285664</v>
      </c>
      <c r="I220" s="29">
        <v>36856452.707142882</v>
      </c>
      <c r="J220" s="19">
        <v>500000</v>
      </c>
      <c r="K220" s="19">
        <v>48606873.065306202</v>
      </c>
      <c r="L220" s="19">
        <v>42367592.755822197</v>
      </c>
      <c r="M220" s="29">
        <v>40699791.675138116</v>
      </c>
      <c r="N220" s="26">
        <v>550000</v>
      </c>
      <c r="O220" s="26">
        <v>51109942.609123796</v>
      </c>
      <c r="P220" s="19">
        <v>46345299.694597594</v>
      </c>
      <c r="Q220" s="29">
        <v>44498329.297226995</v>
      </c>
      <c r="R220" s="26">
        <v>600000</v>
      </c>
      <c r="S220" s="26">
        <v>52800000</v>
      </c>
      <c r="T220" s="19">
        <v>50667873.128210932</v>
      </c>
      <c r="U220" s="29">
        <v>48297862.081836902</v>
      </c>
      <c r="V220" s="26">
        <v>650000</v>
      </c>
      <c r="W220" s="26">
        <v>52800000</v>
      </c>
      <c r="X220" s="19">
        <v>52800000</v>
      </c>
      <c r="Y220" s="29">
        <v>49592563.164261684</v>
      </c>
      <c r="Z220" s="26">
        <v>700000</v>
      </c>
      <c r="AA220" s="26">
        <v>52800000</v>
      </c>
      <c r="AB220" s="19">
        <v>52800000</v>
      </c>
      <c r="AC220" s="29">
        <v>49592563.164261684</v>
      </c>
      <c r="AD220" s="26">
        <v>750000</v>
      </c>
      <c r="AE220" s="26">
        <v>52800000</v>
      </c>
      <c r="AF220" s="19">
        <v>52800000</v>
      </c>
      <c r="AG220" s="29">
        <v>49592563.164261684</v>
      </c>
      <c r="AH220" s="26">
        <v>800000</v>
      </c>
      <c r="AI220" s="26">
        <v>52800000</v>
      </c>
      <c r="AJ220" s="19">
        <v>52800000</v>
      </c>
      <c r="AK220" s="29">
        <v>49592563.164261684</v>
      </c>
      <c r="AL220" s="28">
        <v>14600000</v>
      </c>
      <c r="AM220">
        <v>31800000</v>
      </c>
      <c r="AN220">
        <v>52800000</v>
      </c>
    </row>
    <row r="221" spans="1:40" x14ac:dyDescent="0.2">
      <c r="A221" s="18">
        <v>44397</v>
      </c>
      <c r="B221" s="19">
        <v>0</v>
      </c>
      <c r="C221" s="19">
        <v>0</v>
      </c>
      <c r="D221" s="26" t="e">
        <v>#N/A</v>
      </c>
      <c r="E221" s="29" t="e">
        <v>#N/A</v>
      </c>
      <c r="F221" s="19">
        <v>450000</v>
      </c>
      <c r="G221" s="19">
        <v>46506117.142857179</v>
      </c>
      <c r="H221" s="19">
        <v>38212213.714285664</v>
      </c>
      <c r="I221" s="29">
        <v>36888355.285714313</v>
      </c>
      <c r="J221" s="19">
        <v>500000</v>
      </c>
      <c r="K221" s="19">
        <v>49026873.065306202</v>
      </c>
      <c r="L221" s="19">
        <v>42367592.755822197</v>
      </c>
      <c r="M221" s="29">
        <v>40734194.25370954</v>
      </c>
      <c r="N221" s="26">
        <v>550000</v>
      </c>
      <c r="O221" s="26">
        <v>51529942.609123796</v>
      </c>
      <c r="P221" s="19">
        <v>46345299.694597594</v>
      </c>
      <c r="Q221" s="29">
        <v>44535231.875798434</v>
      </c>
      <c r="R221" s="26">
        <v>600000</v>
      </c>
      <c r="S221" s="26">
        <v>52800000</v>
      </c>
      <c r="T221" s="19">
        <v>50667873.128210932</v>
      </c>
      <c r="U221" s="29">
        <v>48337264.660408325</v>
      </c>
      <c r="V221" s="26">
        <v>650000</v>
      </c>
      <c r="W221" s="26">
        <v>52800000</v>
      </c>
      <c r="X221" s="19">
        <v>52800000</v>
      </c>
      <c r="Y221" s="29">
        <v>49624203.295318104</v>
      </c>
      <c r="Z221" s="26">
        <v>700000</v>
      </c>
      <c r="AA221" s="26">
        <v>52800000</v>
      </c>
      <c r="AB221" s="19">
        <v>52800000</v>
      </c>
      <c r="AC221" s="29">
        <v>49624203.295318104</v>
      </c>
      <c r="AD221" s="26">
        <v>750000</v>
      </c>
      <c r="AE221" s="26">
        <v>52800000</v>
      </c>
      <c r="AF221" s="19">
        <v>52800000</v>
      </c>
      <c r="AG221" s="29">
        <v>49624203.295318104</v>
      </c>
      <c r="AH221" s="26">
        <v>800000</v>
      </c>
      <c r="AI221" s="26">
        <v>52800000</v>
      </c>
      <c r="AJ221" s="19">
        <v>52800000</v>
      </c>
      <c r="AK221" s="29">
        <v>49624203.295318104</v>
      </c>
      <c r="AL221" s="28">
        <v>14600000</v>
      </c>
      <c r="AM221">
        <v>31800000</v>
      </c>
      <c r="AN221">
        <v>52800000</v>
      </c>
    </row>
    <row r="222" spans="1:40" x14ac:dyDescent="0.2">
      <c r="A222" s="18">
        <v>44398</v>
      </c>
      <c r="B222" s="19">
        <v>0</v>
      </c>
      <c r="C222" s="19">
        <v>0</v>
      </c>
      <c r="D222" s="26" t="e">
        <v>#N/A</v>
      </c>
      <c r="E222" s="29" t="e">
        <v>#N/A</v>
      </c>
      <c r="F222" s="19">
        <v>450000</v>
      </c>
      <c r="G222" s="19">
        <v>46926117.142857179</v>
      </c>
      <c r="H222" s="19">
        <v>38212213.714285664</v>
      </c>
      <c r="I222" s="29">
        <v>36920257.864285745</v>
      </c>
      <c r="J222" s="19">
        <v>500000</v>
      </c>
      <c r="K222" s="19">
        <v>49446873.065306202</v>
      </c>
      <c r="L222" s="19">
        <v>42367592.755822197</v>
      </c>
      <c r="M222" s="29">
        <v>40768596.832280971</v>
      </c>
      <c r="N222" s="26">
        <v>550000</v>
      </c>
      <c r="O222" s="26">
        <v>51949942.609123796</v>
      </c>
      <c r="P222" s="19">
        <v>46345299.694597594</v>
      </c>
      <c r="Q222" s="29">
        <v>44572134.454369858</v>
      </c>
      <c r="R222" s="26">
        <v>600000</v>
      </c>
      <c r="S222" s="26">
        <v>52800000</v>
      </c>
      <c r="T222" s="19">
        <v>50667873.128210932</v>
      </c>
      <c r="U222" s="29">
        <v>48376667.238979764</v>
      </c>
      <c r="V222" s="26">
        <v>650000</v>
      </c>
      <c r="W222" s="26">
        <v>52800000</v>
      </c>
      <c r="X222" s="19">
        <v>52800000</v>
      </c>
      <c r="Y222" s="29">
        <v>49656044.142184854</v>
      </c>
      <c r="Z222" s="26">
        <v>700000</v>
      </c>
      <c r="AA222" s="26">
        <v>52800000</v>
      </c>
      <c r="AB222" s="19">
        <v>52800000</v>
      </c>
      <c r="AC222" s="29">
        <v>49656044.142184854</v>
      </c>
      <c r="AD222" s="26">
        <v>750000</v>
      </c>
      <c r="AE222" s="26">
        <v>52800000</v>
      </c>
      <c r="AF222" s="19">
        <v>52800000</v>
      </c>
      <c r="AG222" s="29">
        <v>49656044.142184854</v>
      </c>
      <c r="AH222" s="26">
        <v>800000</v>
      </c>
      <c r="AI222" s="26">
        <v>52800000</v>
      </c>
      <c r="AJ222" s="19">
        <v>52800000</v>
      </c>
      <c r="AK222" s="29">
        <v>49656044.142184854</v>
      </c>
      <c r="AL222" s="28">
        <v>14600000</v>
      </c>
      <c r="AM222">
        <v>31800000</v>
      </c>
      <c r="AN222">
        <v>52800000</v>
      </c>
    </row>
    <row r="223" spans="1:40" x14ac:dyDescent="0.2">
      <c r="A223" s="18">
        <v>44399</v>
      </c>
      <c r="B223" s="19">
        <v>0</v>
      </c>
      <c r="C223" s="19">
        <v>0</v>
      </c>
      <c r="D223" s="26" t="e">
        <v>#N/A</v>
      </c>
      <c r="E223" s="29" t="e">
        <v>#N/A</v>
      </c>
      <c r="F223" s="19">
        <v>450000</v>
      </c>
      <c r="G223" s="19">
        <v>47346117.142857179</v>
      </c>
      <c r="H223" s="19">
        <v>38212213.714285664</v>
      </c>
      <c r="I223" s="29">
        <v>36952160.442857169</v>
      </c>
      <c r="J223" s="19">
        <v>500000</v>
      </c>
      <c r="K223" s="19">
        <v>49866873.065306202</v>
      </c>
      <c r="L223" s="19">
        <v>42367592.755822197</v>
      </c>
      <c r="M223" s="29">
        <v>40802999.410852402</v>
      </c>
      <c r="N223" s="26">
        <v>550000</v>
      </c>
      <c r="O223" s="26">
        <v>52369942.609123796</v>
      </c>
      <c r="P223" s="19">
        <v>46345299.694597594</v>
      </c>
      <c r="Q223" s="29">
        <v>44609037.032941289</v>
      </c>
      <c r="R223" s="26">
        <v>600000</v>
      </c>
      <c r="S223" s="26">
        <v>52800000</v>
      </c>
      <c r="T223" s="19">
        <v>50667873.128210932</v>
      </c>
      <c r="U223" s="29">
        <v>48416069.817551188</v>
      </c>
      <c r="V223" s="26">
        <v>650000</v>
      </c>
      <c r="W223" s="26">
        <v>52800000</v>
      </c>
      <c r="X223" s="19">
        <v>52800000</v>
      </c>
      <c r="Y223" s="29">
        <v>49688085.704861924</v>
      </c>
      <c r="Z223" s="26">
        <v>700000</v>
      </c>
      <c r="AA223" s="26">
        <v>52800000</v>
      </c>
      <c r="AB223" s="19">
        <v>52800000</v>
      </c>
      <c r="AC223" s="29">
        <v>49688085.704861924</v>
      </c>
      <c r="AD223" s="26">
        <v>750000</v>
      </c>
      <c r="AE223" s="26">
        <v>52800000</v>
      </c>
      <c r="AF223" s="19">
        <v>52800000</v>
      </c>
      <c r="AG223" s="29">
        <v>49688085.704861924</v>
      </c>
      <c r="AH223" s="26">
        <v>800000</v>
      </c>
      <c r="AI223" s="26">
        <v>52800000</v>
      </c>
      <c r="AJ223" s="19">
        <v>52800000</v>
      </c>
      <c r="AK223" s="29">
        <v>49688085.704861924</v>
      </c>
      <c r="AL223" s="28">
        <v>14600000</v>
      </c>
      <c r="AM223">
        <v>31800000</v>
      </c>
      <c r="AN223">
        <v>52800000</v>
      </c>
    </row>
    <row r="224" spans="1:40" x14ac:dyDescent="0.2">
      <c r="A224" s="18">
        <v>44400</v>
      </c>
      <c r="B224" s="19">
        <v>0</v>
      </c>
      <c r="C224" s="19">
        <v>0</v>
      </c>
      <c r="D224" s="26" t="e">
        <v>#N/A</v>
      </c>
      <c r="E224" s="29" t="e">
        <v>#N/A</v>
      </c>
      <c r="F224" s="19">
        <v>450000</v>
      </c>
      <c r="G224" s="19">
        <v>47766117.142857179</v>
      </c>
      <c r="H224" s="19">
        <v>38212213.714285664</v>
      </c>
      <c r="I224" s="29">
        <v>36962116.114285745</v>
      </c>
      <c r="J224" s="19">
        <v>500000</v>
      </c>
      <c r="K224" s="19">
        <v>50286873.065306202</v>
      </c>
      <c r="L224" s="19">
        <v>42367592.755822197</v>
      </c>
      <c r="M224" s="29">
        <v>40837401.989423834</v>
      </c>
      <c r="N224" s="26">
        <v>550000</v>
      </c>
      <c r="O224" s="26">
        <v>52789942.609123796</v>
      </c>
      <c r="P224" s="19">
        <v>46345299.694597594</v>
      </c>
      <c r="Q224" s="29">
        <v>44645939.611512713</v>
      </c>
      <c r="R224" s="26">
        <v>600000</v>
      </c>
      <c r="S224" s="26">
        <v>52800000</v>
      </c>
      <c r="T224" s="19">
        <v>50667873.128210932</v>
      </c>
      <c r="U224" s="29">
        <v>48455472.39612262</v>
      </c>
      <c r="V224" s="26">
        <v>650000</v>
      </c>
      <c r="W224" s="26">
        <v>52800000</v>
      </c>
      <c r="X224" s="19">
        <v>52800000</v>
      </c>
      <c r="Y224" s="29">
        <v>49720327.983349316</v>
      </c>
      <c r="Z224" s="26">
        <v>700000</v>
      </c>
      <c r="AA224" s="26">
        <v>52800000</v>
      </c>
      <c r="AB224" s="19">
        <v>52800000</v>
      </c>
      <c r="AC224" s="29">
        <v>49720327.983349316</v>
      </c>
      <c r="AD224" s="26">
        <v>750000</v>
      </c>
      <c r="AE224" s="26">
        <v>52800000</v>
      </c>
      <c r="AF224" s="19">
        <v>52800000</v>
      </c>
      <c r="AG224" s="29">
        <v>49720327.983349316</v>
      </c>
      <c r="AH224" s="26">
        <v>800000</v>
      </c>
      <c r="AI224" s="26">
        <v>52800000</v>
      </c>
      <c r="AJ224" s="19">
        <v>52800000</v>
      </c>
      <c r="AK224" s="29">
        <v>49720327.983349316</v>
      </c>
      <c r="AL224" s="28">
        <v>14600000</v>
      </c>
      <c r="AM224">
        <v>31800000</v>
      </c>
      <c r="AN224">
        <v>52800000</v>
      </c>
    </row>
    <row r="225" spans="1:40" x14ac:dyDescent="0.2">
      <c r="A225" s="18">
        <v>44401</v>
      </c>
      <c r="B225" s="19">
        <v>0</v>
      </c>
      <c r="C225" s="19">
        <v>0</v>
      </c>
      <c r="D225" s="26" t="e">
        <v>#N/A</v>
      </c>
      <c r="E225" s="29" t="e">
        <v>#N/A</v>
      </c>
      <c r="F225" s="19">
        <v>450000</v>
      </c>
      <c r="G225" s="19">
        <v>48186117.142857179</v>
      </c>
      <c r="H225" s="19">
        <v>38632213.714285664</v>
      </c>
      <c r="I225" s="29">
        <v>37340116.114285745</v>
      </c>
      <c r="J225" s="19">
        <v>500000</v>
      </c>
      <c r="K225" s="19">
        <v>50706873.065306202</v>
      </c>
      <c r="L225" s="19">
        <v>42367592.755822197</v>
      </c>
      <c r="M225" s="29">
        <v>40871804.567995258</v>
      </c>
      <c r="N225" s="26">
        <v>550000</v>
      </c>
      <c r="O225" s="26">
        <v>52800000</v>
      </c>
      <c r="P225" s="19">
        <v>46345299.694597594</v>
      </c>
      <c r="Q225" s="29">
        <v>44682842.190084152</v>
      </c>
      <c r="R225" s="26">
        <v>600000</v>
      </c>
      <c r="S225" s="26">
        <v>52800000</v>
      </c>
      <c r="T225" s="19">
        <v>50667873.128210932</v>
      </c>
      <c r="U225" s="29">
        <v>48494874.974694043</v>
      </c>
      <c r="V225" s="26">
        <v>650000</v>
      </c>
      <c r="W225" s="26">
        <v>52800000</v>
      </c>
      <c r="X225" s="19">
        <v>52800000</v>
      </c>
      <c r="Y225" s="29">
        <v>49752770.977647036</v>
      </c>
      <c r="Z225" s="26">
        <v>700000</v>
      </c>
      <c r="AA225" s="26">
        <v>52800000</v>
      </c>
      <c r="AB225" s="19">
        <v>52800000</v>
      </c>
      <c r="AC225" s="29">
        <v>49752770.977647036</v>
      </c>
      <c r="AD225" s="26">
        <v>750000</v>
      </c>
      <c r="AE225" s="26">
        <v>52800000</v>
      </c>
      <c r="AF225" s="19">
        <v>52800000</v>
      </c>
      <c r="AG225" s="29">
        <v>49752770.977647036</v>
      </c>
      <c r="AH225" s="26">
        <v>800000</v>
      </c>
      <c r="AI225" s="26">
        <v>52800000</v>
      </c>
      <c r="AJ225" s="19">
        <v>52800000</v>
      </c>
      <c r="AK225" s="29">
        <v>49752770.977647036</v>
      </c>
      <c r="AL225" s="28">
        <v>14600000</v>
      </c>
      <c r="AM225">
        <v>31800000</v>
      </c>
      <c r="AN225">
        <v>52800000</v>
      </c>
    </row>
    <row r="226" spans="1:40" x14ac:dyDescent="0.2">
      <c r="A226" s="18">
        <v>44402</v>
      </c>
      <c r="B226" s="19">
        <v>0</v>
      </c>
      <c r="C226" s="19">
        <v>0</v>
      </c>
      <c r="D226" s="26" t="e">
        <v>#N/A</v>
      </c>
      <c r="E226" s="29" t="e">
        <v>#N/A</v>
      </c>
      <c r="F226" s="19">
        <v>450000</v>
      </c>
      <c r="G226" s="19">
        <v>48606117.142857179</v>
      </c>
      <c r="H226" s="19">
        <v>39052213.714285664</v>
      </c>
      <c r="I226" s="29">
        <v>37718116.114285745</v>
      </c>
      <c r="J226" s="19">
        <v>500000</v>
      </c>
      <c r="K226" s="19">
        <v>51126873.065306202</v>
      </c>
      <c r="L226" s="19">
        <v>42367592.755822197</v>
      </c>
      <c r="M226" s="29">
        <v>40906207.146566689</v>
      </c>
      <c r="N226" s="26">
        <v>550000</v>
      </c>
      <c r="O226" s="26">
        <v>52800000</v>
      </c>
      <c r="P226" s="19">
        <v>46345299.694597594</v>
      </c>
      <c r="Q226" s="29">
        <v>44719744.768655576</v>
      </c>
      <c r="R226" s="26">
        <v>600000</v>
      </c>
      <c r="S226" s="26">
        <v>52800000</v>
      </c>
      <c r="T226" s="19">
        <v>50667873.128210932</v>
      </c>
      <c r="U226" s="29">
        <v>48534277.553265482</v>
      </c>
      <c r="V226" s="26">
        <v>650000</v>
      </c>
      <c r="W226" s="26">
        <v>52800000</v>
      </c>
      <c r="X226" s="19">
        <v>52800000</v>
      </c>
      <c r="Y226" s="29">
        <v>49784717.884789892</v>
      </c>
      <c r="Z226" s="26">
        <v>700000</v>
      </c>
      <c r="AA226" s="26">
        <v>52800000</v>
      </c>
      <c r="AB226" s="19">
        <v>52800000</v>
      </c>
      <c r="AC226" s="29">
        <v>49785414.687755078</v>
      </c>
      <c r="AD226" s="26">
        <v>750000</v>
      </c>
      <c r="AE226" s="26">
        <v>52800000</v>
      </c>
      <c r="AF226" s="19">
        <v>52800000</v>
      </c>
      <c r="AG226" s="29">
        <v>49785414.687755078</v>
      </c>
      <c r="AH226" s="26">
        <v>800000</v>
      </c>
      <c r="AI226" s="26">
        <v>52800000</v>
      </c>
      <c r="AJ226" s="19">
        <v>52800000</v>
      </c>
      <c r="AK226" s="29">
        <v>49785414.687755078</v>
      </c>
      <c r="AL226" s="28">
        <v>14600000</v>
      </c>
      <c r="AM226">
        <v>31800000</v>
      </c>
      <c r="AN226">
        <v>52800000</v>
      </c>
    </row>
    <row r="227" spans="1:40" x14ac:dyDescent="0.2">
      <c r="A227" s="18">
        <v>44403</v>
      </c>
      <c r="B227" s="19">
        <v>0</v>
      </c>
      <c r="C227" s="19">
        <v>0</v>
      </c>
      <c r="D227" s="26" t="e">
        <v>#N/A</v>
      </c>
      <c r="E227" s="29" t="e">
        <v>#N/A</v>
      </c>
      <c r="F227" s="19">
        <v>450000</v>
      </c>
      <c r="G227" s="19">
        <v>49026117.142857179</v>
      </c>
      <c r="H227" s="19">
        <v>39472213.714285664</v>
      </c>
      <c r="I227" s="29">
        <v>38096116.114285745</v>
      </c>
      <c r="J227" s="19">
        <v>500000</v>
      </c>
      <c r="K227" s="19">
        <v>51546873.065306202</v>
      </c>
      <c r="L227" s="19">
        <v>42367592.755822197</v>
      </c>
      <c r="M227" s="29">
        <v>40940609.72513812</v>
      </c>
      <c r="N227" s="26">
        <v>550000</v>
      </c>
      <c r="O227" s="26">
        <v>52800000</v>
      </c>
      <c r="P227" s="19">
        <v>46345299.694597594</v>
      </c>
      <c r="Q227" s="29">
        <v>44756647.347227007</v>
      </c>
      <c r="R227" s="26">
        <v>600000</v>
      </c>
      <c r="S227" s="26">
        <v>52800000</v>
      </c>
      <c r="T227" s="19">
        <v>50667873.128210932</v>
      </c>
      <c r="U227" s="29">
        <v>48573680.131836906</v>
      </c>
      <c r="V227" s="26">
        <v>650000</v>
      </c>
      <c r="W227" s="26">
        <v>52800000</v>
      </c>
      <c r="X227" s="19">
        <v>52800000</v>
      </c>
      <c r="Y227" s="29">
        <v>49816664.791932754</v>
      </c>
      <c r="Z227" s="26">
        <v>700000</v>
      </c>
      <c r="AA227" s="26">
        <v>52800000</v>
      </c>
      <c r="AB227" s="19">
        <v>52800000</v>
      </c>
      <c r="AC227" s="29">
        <v>49818259.113673449</v>
      </c>
      <c r="AD227" s="26">
        <v>750000</v>
      </c>
      <c r="AE227" s="26">
        <v>52800000</v>
      </c>
      <c r="AF227" s="19">
        <v>52800000</v>
      </c>
      <c r="AG227" s="29">
        <v>49818259.113673449</v>
      </c>
      <c r="AH227" s="26">
        <v>800000</v>
      </c>
      <c r="AI227" s="26">
        <v>52800000</v>
      </c>
      <c r="AJ227" s="19">
        <v>52800000</v>
      </c>
      <c r="AK227" s="29">
        <v>49818259.113673449</v>
      </c>
      <c r="AL227" s="28">
        <v>14600000</v>
      </c>
      <c r="AM227">
        <v>31800000</v>
      </c>
      <c r="AN227">
        <v>52800000</v>
      </c>
    </row>
    <row r="228" spans="1:40" x14ac:dyDescent="0.2">
      <c r="A228" s="18">
        <v>44404</v>
      </c>
      <c r="B228" s="19">
        <v>0</v>
      </c>
      <c r="C228" s="19">
        <v>0</v>
      </c>
      <c r="D228" s="26" t="e">
        <v>#N/A</v>
      </c>
      <c r="E228" s="29" t="e">
        <v>#N/A</v>
      </c>
      <c r="F228" s="19">
        <v>450000</v>
      </c>
      <c r="G228" s="19">
        <v>49446117.142857179</v>
      </c>
      <c r="H228" s="19">
        <v>39892213.714285664</v>
      </c>
      <c r="I228" s="29">
        <v>38474116.114285745</v>
      </c>
      <c r="J228" s="19">
        <v>500000</v>
      </c>
      <c r="K228" s="19">
        <v>51966873.065306202</v>
      </c>
      <c r="L228" s="19">
        <v>42367592.755822197</v>
      </c>
      <c r="M228" s="29">
        <v>40950565.396566696</v>
      </c>
      <c r="N228" s="26">
        <v>550000</v>
      </c>
      <c r="O228" s="26">
        <v>52800000</v>
      </c>
      <c r="P228" s="19">
        <v>46345299.694597594</v>
      </c>
      <c r="Q228" s="29">
        <v>44793549.925798431</v>
      </c>
      <c r="R228" s="26">
        <v>600000</v>
      </c>
      <c r="S228" s="26">
        <v>52800000</v>
      </c>
      <c r="T228" s="19">
        <v>50667873.128210932</v>
      </c>
      <c r="U228" s="29">
        <v>48613082.710408337</v>
      </c>
      <c r="V228" s="26">
        <v>650000</v>
      </c>
      <c r="W228" s="26">
        <v>52800000</v>
      </c>
      <c r="X228" s="19">
        <v>52800000</v>
      </c>
      <c r="Y228" s="29">
        <v>49848611.699075609</v>
      </c>
      <c r="Z228" s="26">
        <v>700000</v>
      </c>
      <c r="AA228" s="26">
        <v>52800000</v>
      </c>
      <c r="AB228" s="19">
        <v>52800000</v>
      </c>
      <c r="AC228" s="29">
        <v>49851304.25540214</v>
      </c>
      <c r="AD228" s="26">
        <v>750000</v>
      </c>
      <c r="AE228" s="26">
        <v>52800000</v>
      </c>
      <c r="AF228" s="19">
        <v>52800000</v>
      </c>
      <c r="AG228" s="29">
        <v>49851304.25540214</v>
      </c>
      <c r="AH228" s="26">
        <v>800000</v>
      </c>
      <c r="AI228" s="26">
        <v>52800000</v>
      </c>
      <c r="AJ228" s="19">
        <v>52800000</v>
      </c>
      <c r="AK228" s="29">
        <v>49851304.25540214</v>
      </c>
      <c r="AL228" s="28">
        <v>14600000</v>
      </c>
      <c r="AM228">
        <v>31800000</v>
      </c>
      <c r="AN228">
        <v>52800000</v>
      </c>
    </row>
    <row r="229" spans="1:40" x14ac:dyDescent="0.2">
      <c r="A229" s="18">
        <v>44405</v>
      </c>
      <c r="B229" s="19">
        <v>0</v>
      </c>
      <c r="C229" s="19">
        <v>0</v>
      </c>
      <c r="D229" s="26" t="e">
        <v>#N/A</v>
      </c>
      <c r="E229" s="29" t="e">
        <v>#N/A</v>
      </c>
      <c r="F229" s="19">
        <v>450000</v>
      </c>
      <c r="G229" s="19">
        <v>49866117.142857179</v>
      </c>
      <c r="H229" s="19">
        <v>40312213.714285664</v>
      </c>
      <c r="I229" s="29">
        <v>38852116.114285745</v>
      </c>
      <c r="J229" s="19">
        <v>500000</v>
      </c>
      <c r="K229" s="19">
        <v>52386873.065306202</v>
      </c>
      <c r="L229" s="19">
        <v>42787592.755822197</v>
      </c>
      <c r="M229" s="29">
        <v>41328565.396566696</v>
      </c>
      <c r="N229" s="26">
        <v>550000</v>
      </c>
      <c r="O229" s="26">
        <v>52800000</v>
      </c>
      <c r="P229" s="19">
        <v>46345299.694597594</v>
      </c>
      <c r="Q229" s="29">
        <v>44830452.50436987</v>
      </c>
      <c r="R229" s="26">
        <v>600000</v>
      </c>
      <c r="S229" s="26">
        <v>52800000</v>
      </c>
      <c r="T229" s="19">
        <v>50667873.128210932</v>
      </c>
      <c r="U229" s="29">
        <v>48652485.288979761</v>
      </c>
      <c r="V229" s="26">
        <v>650000</v>
      </c>
      <c r="W229" s="26">
        <v>52800000</v>
      </c>
      <c r="X229" s="19">
        <v>52800000</v>
      </c>
      <c r="Y229" s="29">
        <v>49880558.606218465</v>
      </c>
      <c r="Z229" s="26">
        <v>700000</v>
      </c>
      <c r="AA229" s="26">
        <v>52800000</v>
      </c>
      <c r="AB229" s="19">
        <v>52800000</v>
      </c>
      <c r="AC229" s="29">
        <v>49884550.112941153</v>
      </c>
      <c r="AD229" s="26">
        <v>750000</v>
      </c>
      <c r="AE229" s="26">
        <v>52800000</v>
      </c>
      <c r="AF229" s="19">
        <v>52800000</v>
      </c>
      <c r="AG229" s="29">
        <v>49884550.112941153</v>
      </c>
      <c r="AH229" s="26">
        <v>800000</v>
      </c>
      <c r="AI229" s="26">
        <v>52800000</v>
      </c>
      <c r="AJ229" s="19">
        <v>52800000</v>
      </c>
      <c r="AK229" s="29">
        <v>49884550.112941153</v>
      </c>
      <c r="AL229" s="28">
        <v>14600000</v>
      </c>
      <c r="AM229">
        <v>31800000</v>
      </c>
      <c r="AN229">
        <v>52800000</v>
      </c>
    </row>
    <row r="230" spans="1:40" x14ac:dyDescent="0.2">
      <c r="A230" s="18">
        <v>44406</v>
      </c>
      <c r="B230" s="19">
        <v>0</v>
      </c>
      <c r="C230" s="19">
        <v>0</v>
      </c>
      <c r="D230" s="26" t="e">
        <v>#N/A</v>
      </c>
      <c r="E230" s="29" t="e">
        <v>#N/A</v>
      </c>
      <c r="F230" s="19">
        <v>450000</v>
      </c>
      <c r="G230" s="19">
        <v>50286117.142857179</v>
      </c>
      <c r="H230" s="19">
        <v>40732213.714285664</v>
      </c>
      <c r="I230" s="29">
        <v>39230116.114285745</v>
      </c>
      <c r="J230" s="19">
        <v>500000</v>
      </c>
      <c r="K230" s="19">
        <v>52800000</v>
      </c>
      <c r="L230" s="19">
        <v>43207592.755822197</v>
      </c>
      <c r="M230" s="29">
        <v>41706565.396566696</v>
      </c>
      <c r="N230" s="26">
        <v>550000</v>
      </c>
      <c r="O230" s="26">
        <v>52800000</v>
      </c>
      <c r="P230" s="19">
        <v>46345299.694597594</v>
      </c>
      <c r="Q230" s="29">
        <v>44867355.082941294</v>
      </c>
      <c r="R230" s="26">
        <v>600000</v>
      </c>
      <c r="S230" s="26">
        <v>52800000</v>
      </c>
      <c r="T230" s="19">
        <v>50667873.128210932</v>
      </c>
      <c r="U230" s="29">
        <v>48691887.8675512</v>
      </c>
      <c r="V230" s="26">
        <v>650000</v>
      </c>
      <c r="W230" s="26">
        <v>52800000</v>
      </c>
      <c r="X230" s="19">
        <v>52800000</v>
      </c>
      <c r="Y230" s="29">
        <v>49912505.51336132</v>
      </c>
      <c r="Z230" s="26">
        <v>700000</v>
      </c>
      <c r="AA230" s="26">
        <v>52800000</v>
      </c>
      <c r="AB230" s="19">
        <v>52800000</v>
      </c>
      <c r="AC230" s="29">
        <v>49917996.686290495</v>
      </c>
      <c r="AD230" s="26">
        <v>750000</v>
      </c>
      <c r="AE230" s="26">
        <v>52800000</v>
      </c>
      <c r="AF230" s="19">
        <v>52800000</v>
      </c>
      <c r="AG230" s="29">
        <v>49917996.686290495</v>
      </c>
      <c r="AH230" s="26">
        <v>800000</v>
      </c>
      <c r="AI230" s="26">
        <v>52800000</v>
      </c>
      <c r="AJ230" s="19">
        <v>52800000</v>
      </c>
      <c r="AK230" s="29">
        <v>49917996.686290495</v>
      </c>
      <c r="AL230" s="28">
        <v>14600000</v>
      </c>
      <c r="AM230">
        <v>31800000</v>
      </c>
      <c r="AN230">
        <v>52800000</v>
      </c>
    </row>
    <row r="231" spans="1:40" x14ac:dyDescent="0.2">
      <c r="A231" s="18">
        <v>44407</v>
      </c>
      <c r="B231" s="19">
        <v>0</v>
      </c>
      <c r="C231" s="19">
        <v>0</v>
      </c>
      <c r="D231" s="26" t="e">
        <v>#N/A</v>
      </c>
      <c r="E231" s="29" t="e">
        <v>#N/A</v>
      </c>
      <c r="F231" s="19">
        <v>450000</v>
      </c>
      <c r="G231" s="19">
        <v>50706117.142857179</v>
      </c>
      <c r="H231" s="19">
        <v>41152213.714285664</v>
      </c>
      <c r="I231" s="29">
        <v>39608116.114285745</v>
      </c>
      <c r="J231" s="19">
        <v>500000</v>
      </c>
      <c r="K231" s="19">
        <v>52800000</v>
      </c>
      <c r="L231" s="19">
        <v>43627592.755822197</v>
      </c>
      <c r="M231" s="29">
        <v>42084565.396566696</v>
      </c>
      <c r="N231" s="26">
        <v>550000</v>
      </c>
      <c r="O231" s="26">
        <v>52800000</v>
      </c>
      <c r="P231" s="19">
        <v>46345299.694597594</v>
      </c>
      <c r="Q231" s="29">
        <v>44904257.661512725</v>
      </c>
      <c r="R231" s="26">
        <v>600000</v>
      </c>
      <c r="S231" s="26">
        <v>52800000</v>
      </c>
      <c r="T231" s="19">
        <v>50667873.128210932</v>
      </c>
      <c r="U231" s="29">
        <v>48731290.446122624</v>
      </c>
      <c r="V231" s="26">
        <v>650000</v>
      </c>
      <c r="W231" s="26">
        <v>52800000</v>
      </c>
      <c r="X231" s="19">
        <v>52800000</v>
      </c>
      <c r="Y231" s="29">
        <v>49944452.420504183</v>
      </c>
      <c r="Z231" s="26">
        <v>700000</v>
      </c>
      <c r="AA231" s="26">
        <v>52800000</v>
      </c>
      <c r="AB231" s="19">
        <v>52800000</v>
      </c>
      <c r="AC231" s="29">
        <v>49951643.975450158</v>
      </c>
      <c r="AD231" s="26">
        <v>750000</v>
      </c>
      <c r="AE231" s="26">
        <v>52800000</v>
      </c>
      <c r="AF231" s="19">
        <v>52800000</v>
      </c>
      <c r="AG231" s="29">
        <v>49951643.975450158</v>
      </c>
      <c r="AH231" s="26">
        <v>800000</v>
      </c>
      <c r="AI231" s="26">
        <v>52800000</v>
      </c>
      <c r="AJ231" s="19">
        <v>52800000</v>
      </c>
      <c r="AK231" s="29">
        <v>49951643.975450158</v>
      </c>
      <c r="AL231" s="28">
        <v>14600000</v>
      </c>
      <c r="AM231">
        <v>31800000</v>
      </c>
      <c r="AN231">
        <v>52800000</v>
      </c>
    </row>
    <row r="232" spans="1:40" x14ac:dyDescent="0.2">
      <c r="A232" s="18">
        <v>44408</v>
      </c>
      <c r="B232" s="19">
        <v>0</v>
      </c>
      <c r="C232" s="19">
        <v>0</v>
      </c>
      <c r="D232" s="26" t="e">
        <v>#N/A</v>
      </c>
      <c r="E232" s="29" t="e">
        <v>#N/A</v>
      </c>
      <c r="F232" s="19">
        <v>450000</v>
      </c>
      <c r="G232" s="19">
        <v>51126117.142857179</v>
      </c>
      <c r="H232" s="19">
        <v>41572213.714285664</v>
      </c>
      <c r="I232" s="29">
        <v>39986116.114285745</v>
      </c>
      <c r="J232" s="19">
        <v>500000</v>
      </c>
      <c r="K232" s="19">
        <v>52800000</v>
      </c>
      <c r="L232" s="19">
        <v>44047592.755822197</v>
      </c>
      <c r="M232" s="29">
        <v>42462565.396566696</v>
      </c>
      <c r="N232" s="26">
        <v>550000</v>
      </c>
      <c r="O232" s="26">
        <v>52800000</v>
      </c>
      <c r="P232" s="19">
        <v>46345299.694597594</v>
      </c>
      <c r="Q232" s="29">
        <v>44914213.332941294</v>
      </c>
      <c r="R232" s="26">
        <v>600000</v>
      </c>
      <c r="S232" s="26">
        <v>52800000</v>
      </c>
      <c r="T232" s="19">
        <v>50667873.128210932</v>
      </c>
      <c r="U232" s="29">
        <v>48770693.024694055</v>
      </c>
      <c r="V232" s="26">
        <v>650000</v>
      </c>
      <c r="W232" s="26">
        <v>52800000</v>
      </c>
      <c r="X232" s="19">
        <v>52800000</v>
      </c>
      <c r="Y232" s="29">
        <v>49976399.327647038</v>
      </c>
      <c r="Z232" s="26">
        <v>700000</v>
      </c>
      <c r="AA232" s="26">
        <v>52800000</v>
      </c>
      <c r="AB232" s="19">
        <v>52800000</v>
      </c>
      <c r="AC232" s="29">
        <v>49985491.980420142</v>
      </c>
      <c r="AD232" s="26">
        <v>750000</v>
      </c>
      <c r="AE232" s="26">
        <v>52800000</v>
      </c>
      <c r="AF232" s="19">
        <v>52800000</v>
      </c>
      <c r="AG232" s="29">
        <v>49985491.980420142</v>
      </c>
      <c r="AH232" s="26">
        <v>800000</v>
      </c>
      <c r="AI232" s="26">
        <v>52800000</v>
      </c>
      <c r="AJ232" s="19">
        <v>52800000</v>
      </c>
      <c r="AK232" s="29">
        <v>49985491.980420142</v>
      </c>
      <c r="AL232" s="28">
        <v>14600000</v>
      </c>
      <c r="AM232">
        <v>31800000</v>
      </c>
      <c r="AN232">
        <v>52800000</v>
      </c>
    </row>
    <row r="233" spans="1:40" x14ac:dyDescent="0.2">
      <c r="A233" s="18">
        <v>44409</v>
      </c>
      <c r="B233" s="19">
        <v>0</v>
      </c>
      <c r="C233" s="19">
        <v>0</v>
      </c>
      <c r="D233" s="26" t="e">
        <v>#N/A</v>
      </c>
      <c r="E233" s="29" t="e">
        <v>#N/A</v>
      </c>
      <c r="F233" s="19">
        <v>450000</v>
      </c>
      <c r="G233" s="19">
        <v>51546117.142857179</v>
      </c>
      <c r="H233" s="19">
        <v>41992213.714285664</v>
      </c>
      <c r="I233" s="29">
        <v>40364116.114285745</v>
      </c>
      <c r="J233" s="19">
        <v>500000</v>
      </c>
      <c r="K233" s="19">
        <v>52800000</v>
      </c>
      <c r="L233" s="19">
        <v>44467592.755822197</v>
      </c>
      <c r="M233" s="29">
        <v>42840565.396566696</v>
      </c>
      <c r="N233" s="26">
        <v>550000</v>
      </c>
      <c r="O233" s="26">
        <v>52800000</v>
      </c>
      <c r="P233" s="19">
        <v>46765299.694597594</v>
      </c>
      <c r="Q233" s="29">
        <v>45292213.332941294</v>
      </c>
      <c r="R233" s="26">
        <v>600000</v>
      </c>
      <c r="S233" s="26">
        <v>52800000</v>
      </c>
      <c r="T233" s="19">
        <v>50667873.128210932</v>
      </c>
      <c r="U233" s="29">
        <v>48810095.603265479</v>
      </c>
      <c r="V233" s="26">
        <v>650000</v>
      </c>
      <c r="W233" s="26">
        <v>52800000</v>
      </c>
      <c r="X233" s="19">
        <v>52800000</v>
      </c>
      <c r="Y233" s="29">
        <v>50008346.234789893</v>
      </c>
      <c r="Z233" s="26">
        <v>700000</v>
      </c>
      <c r="AA233" s="26">
        <v>52800000</v>
      </c>
      <c r="AB233" s="19">
        <v>52800000</v>
      </c>
      <c r="AC233" s="29">
        <v>50019540.701200455</v>
      </c>
      <c r="AD233" s="26">
        <v>750000</v>
      </c>
      <c r="AE233" s="26">
        <v>52800000</v>
      </c>
      <c r="AF233" s="19">
        <v>52800000</v>
      </c>
      <c r="AG233" s="29">
        <v>50019540.701200455</v>
      </c>
      <c r="AH233" s="26">
        <v>800000</v>
      </c>
      <c r="AI233" s="26">
        <v>52800000</v>
      </c>
      <c r="AJ233" s="19">
        <v>52800000</v>
      </c>
      <c r="AK233" s="29">
        <v>50019540.701200455</v>
      </c>
      <c r="AL233" s="28">
        <v>14600000</v>
      </c>
      <c r="AM233">
        <v>31800000</v>
      </c>
      <c r="AN233">
        <v>52800000</v>
      </c>
    </row>
    <row r="234" spans="1:40" x14ac:dyDescent="0.2">
      <c r="A234" s="18">
        <v>44410</v>
      </c>
      <c r="B234" s="19">
        <v>0</v>
      </c>
      <c r="C234" s="19">
        <v>0</v>
      </c>
      <c r="D234" s="26" t="e">
        <v>#N/A</v>
      </c>
      <c r="E234" s="29" t="e">
        <v>#N/A</v>
      </c>
      <c r="F234" s="19">
        <v>450000</v>
      </c>
      <c r="G234" s="19">
        <v>51966117.142857179</v>
      </c>
      <c r="H234" s="19">
        <v>42412213.714285664</v>
      </c>
      <c r="I234" s="29">
        <v>40742116.114285745</v>
      </c>
      <c r="J234" s="19">
        <v>500000</v>
      </c>
      <c r="K234" s="19">
        <v>52800000</v>
      </c>
      <c r="L234" s="19">
        <v>44887592.755822197</v>
      </c>
      <c r="M234" s="29">
        <v>43218565.396566696</v>
      </c>
      <c r="N234" s="26">
        <v>550000</v>
      </c>
      <c r="O234" s="26">
        <v>52800000</v>
      </c>
      <c r="P234" s="19">
        <v>47185299.694597594</v>
      </c>
      <c r="Q234" s="29">
        <v>45670213.332941294</v>
      </c>
      <c r="R234" s="26">
        <v>600000</v>
      </c>
      <c r="S234" s="26">
        <v>52800000</v>
      </c>
      <c r="T234" s="19">
        <v>50667873.128210932</v>
      </c>
      <c r="U234" s="29">
        <v>48849498.181836918</v>
      </c>
      <c r="V234" s="26">
        <v>650000</v>
      </c>
      <c r="W234" s="26">
        <v>52800000</v>
      </c>
      <c r="X234" s="19">
        <v>52800000</v>
      </c>
      <c r="Y234" s="29">
        <v>50040293.141932756</v>
      </c>
      <c r="Z234" s="26">
        <v>700000</v>
      </c>
      <c r="AA234" s="26">
        <v>52800000</v>
      </c>
      <c r="AB234" s="19">
        <v>52800000</v>
      </c>
      <c r="AC234" s="29">
        <v>50053790.13779109</v>
      </c>
      <c r="AD234" s="26">
        <v>750000</v>
      </c>
      <c r="AE234" s="26">
        <v>52800000</v>
      </c>
      <c r="AF234" s="19">
        <v>52800000</v>
      </c>
      <c r="AG234" s="29">
        <v>50053790.13779109</v>
      </c>
      <c r="AH234" s="26">
        <v>800000</v>
      </c>
      <c r="AI234" s="26">
        <v>52800000</v>
      </c>
      <c r="AJ234" s="19">
        <v>52800000</v>
      </c>
      <c r="AK234" s="29">
        <v>50053790.13779109</v>
      </c>
      <c r="AL234" s="28">
        <v>14600000</v>
      </c>
      <c r="AM234">
        <v>31800000</v>
      </c>
      <c r="AN234">
        <v>52800000</v>
      </c>
    </row>
    <row r="235" spans="1:40" x14ac:dyDescent="0.2">
      <c r="A235" s="18">
        <v>44411</v>
      </c>
      <c r="B235" s="19">
        <v>0</v>
      </c>
      <c r="C235" s="19">
        <v>0</v>
      </c>
      <c r="D235" s="26" t="e">
        <v>#N/A</v>
      </c>
      <c r="E235" s="29" t="e">
        <v>#N/A</v>
      </c>
      <c r="F235" s="19">
        <v>450000</v>
      </c>
      <c r="G235" s="19">
        <v>52386117.142857179</v>
      </c>
      <c r="H235" s="19">
        <v>42832213.714285664</v>
      </c>
      <c r="I235" s="29">
        <v>41120116.114285745</v>
      </c>
      <c r="J235" s="19">
        <v>500000</v>
      </c>
      <c r="K235" s="19">
        <v>52800000</v>
      </c>
      <c r="L235" s="19">
        <v>45307592.755822197</v>
      </c>
      <c r="M235" s="29">
        <v>43596565.396566696</v>
      </c>
      <c r="N235" s="26">
        <v>550000</v>
      </c>
      <c r="O235" s="26">
        <v>52800000</v>
      </c>
      <c r="P235" s="19">
        <v>47605299.694597594</v>
      </c>
      <c r="Q235" s="29">
        <v>46048213.332941294</v>
      </c>
      <c r="R235" s="26">
        <v>600000</v>
      </c>
      <c r="S235" s="26">
        <v>52800000</v>
      </c>
      <c r="T235" s="19">
        <v>50667873.128210932</v>
      </c>
      <c r="U235" s="29">
        <v>48888900.760408342</v>
      </c>
      <c r="V235" s="26">
        <v>650000</v>
      </c>
      <c r="W235" s="26">
        <v>52800000</v>
      </c>
      <c r="X235" s="19">
        <v>52800000</v>
      </c>
      <c r="Y235" s="29">
        <v>50072240.049075611</v>
      </c>
      <c r="Z235" s="26">
        <v>700000</v>
      </c>
      <c r="AA235" s="26">
        <v>52800000</v>
      </c>
      <c r="AB235" s="19">
        <v>52800000</v>
      </c>
      <c r="AC235" s="29">
        <v>50088240.290192053</v>
      </c>
      <c r="AD235" s="26">
        <v>750000</v>
      </c>
      <c r="AE235" s="26">
        <v>52800000</v>
      </c>
      <c r="AF235" s="19">
        <v>52800000</v>
      </c>
      <c r="AG235" s="29">
        <v>50088240.290192053</v>
      </c>
      <c r="AH235" s="26">
        <v>800000</v>
      </c>
      <c r="AI235" s="26">
        <v>52800000</v>
      </c>
      <c r="AJ235" s="19">
        <v>52800000</v>
      </c>
      <c r="AK235" s="29">
        <v>50088240.290192053</v>
      </c>
      <c r="AL235" s="28">
        <v>14600000</v>
      </c>
      <c r="AM235">
        <v>31800000</v>
      </c>
      <c r="AN235">
        <v>52800000</v>
      </c>
    </row>
    <row r="236" spans="1:40" x14ac:dyDescent="0.2">
      <c r="A236" s="18">
        <v>44412</v>
      </c>
      <c r="B236" s="19">
        <v>0</v>
      </c>
      <c r="C236" s="19">
        <v>0</v>
      </c>
      <c r="D236" s="26" t="e">
        <v>#N/A</v>
      </c>
      <c r="E236" s="29" t="e">
        <v>#N/A</v>
      </c>
      <c r="F236" s="19">
        <v>450000</v>
      </c>
      <c r="G236" s="19">
        <v>52800000</v>
      </c>
      <c r="H236" s="19">
        <v>43252213.714285664</v>
      </c>
      <c r="I236" s="29">
        <v>41498116.114285745</v>
      </c>
      <c r="J236" s="19">
        <v>500000</v>
      </c>
      <c r="K236" s="19">
        <v>52800000</v>
      </c>
      <c r="L236" s="19">
        <v>45727592.755822197</v>
      </c>
      <c r="M236" s="29">
        <v>43974565.396566696</v>
      </c>
      <c r="N236" s="26">
        <v>550000</v>
      </c>
      <c r="O236" s="26">
        <v>52800000</v>
      </c>
      <c r="P236" s="19">
        <v>48025299.694597594</v>
      </c>
      <c r="Q236" s="29">
        <v>46426213.332941294</v>
      </c>
      <c r="R236" s="26">
        <v>600000</v>
      </c>
      <c r="S236" s="26">
        <v>52800000</v>
      </c>
      <c r="T236" s="19">
        <v>50667873.128210932</v>
      </c>
      <c r="U236" s="29">
        <v>48928303.338979773</v>
      </c>
      <c r="V236" s="26">
        <v>650000</v>
      </c>
      <c r="W236" s="26">
        <v>52800000</v>
      </c>
      <c r="X236" s="19">
        <v>52800000</v>
      </c>
      <c r="Y236" s="29">
        <v>50104186.956218466</v>
      </c>
      <c r="Z236" s="26">
        <v>700000</v>
      </c>
      <c r="AA236" s="26">
        <v>52800000</v>
      </c>
      <c r="AB236" s="19">
        <v>52800000</v>
      </c>
      <c r="AC236" s="29">
        <v>50122891.158403337</v>
      </c>
      <c r="AD236" s="26">
        <v>750000</v>
      </c>
      <c r="AE236" s="26">
        <v>52800000</v>
      </c>
      <c r="AF236" s="19">
        <v>52800000</v>
      </c>
      <c r="AG236" s="29">
        <v>50122891.158403337</v>
      </c>
      <c r="AH236" s="26">
        <v>800000</v>
      </c>
      <c r="AI236" s="26">
        <v>52800000</v>
      </c>
      <c r="AJ236" s="19">
        <v>52800000</v>
      </c>
      <c r="AK236" s="29">
        <v>50122891.158403337</v>
      </c>
      <c r="AL236" s="28">
        <v>14600000</v>
      </c>
      <c r="AM236">
        <v>31800000</v>
      </c>
      <c r="AN236">
        <v>52800000</v>
      </c>
    </row>
    <row r="237" spans="1:40" x14ac:dyDescent="0.2">
      <c r="A237" s="18">
        <v>44413</v>
      </c>
      <c r="B237" s="19">
        <v>0</v>
      </c>
      <c r="C237" s="19">
        <v>0</v>
      </c>
      <c r="D237" s="26" t="e">
        <v>#N/A</v>
      </c>
      <c r="E237" s="29" t="e">
        <v>#N/A</v>
      </c>
      <c r="F237" s="19">
        <v>450000</v>
      </c>
      <c r="G237" s="19">
        <v>52800000</v>
      </c>
      <c r="H237" s="19">
        <v>43672213.714285664</v>
      </c>
      <c r="I237" s="29">
        <v>41876116.114285745</v>
      </c>
      <c r="J237" s="19">
        <v>500000</v>
      </c>
      <c r="K237" s="19">
        <v>52800000</v>
      </c>
      <c r="L237" s="19">
        <v>46147592.755822197</v>
      </c>
      <c r="M237" s="29">
        <v>44352565.396566696</v>
      </c>
      <c r="N237" s="26">
        <v>550000</v>
      </c>
      <c r="O237" s="26">
        <v>52800000</v>
      </c>
      <c r="P237" s="19">
        <v>48445299.694597594</v>
      </c>
      <c r="Q237" s="29">
        <v>46804213.332941294</v>
      </c>
      <c r="R237" s="26">
        <v>600000</v>
      </c>
      <c r="S237" s="26">
        <v>52800000</v>
      </c>
      <c r="T237" s="19">
        <v>50667873.128210932</v>
      </c>
      <c r="U237" s="29">
        <v>48938259.010408342</v>
      </c>
      <c r="V237" s="26">
        <v>650000</v>
      </c>
      <c r="W237" s="26">
        <v>52800000</v>
      </c>
      <c r="X237" s="19">
        <v>52800000</v>
      </c>
      <c r="Y237" s="29">
        <v>50136133.863361321</v>
      </c>
      <c r="Z237" s="26">
        <v>700000</v>
      </c>
      <c r="AA237" s="26">
        <v>52800000</v>
      </c>
      <c r="AB237" s="19">
        <v>52800000</v>
      </c>
      <c r="AC237" s="29">
        <v>50157742.742424943</v>
      </c>
      <c r="AD237" s="26">
        <v>750000</v>
      </c>
      <c r="AE237" s="26">
        <v>52800000</v>
      </c>
      <c r="AF237" s="19">
        <v>52800000</v>
      </c>
      <c r="AG237" s="29">
        <v>50157742.742424943</v>
      </c>
      <c r="AH237" s="26">
        <v>800000</v>
      </c>
      <c r="AI237" s="26">
        <v>52800000</v>
      </c>
      <c r="AJ237" s="19">
        <v>52800000</v>
      </c>
      <c r="AK237" s="29">
        <v>50157742.742424943</v>
      </c>
      <c r="AL237" s="28">
        <v>14600000</v>
      </c>
      <c r="AM237">
        <v>31800000</v>
      </c>
      <c r="AN237">
        <v>52800000</v>
      </c>
    </row>
    <row r="238" spans="1:40" x14ac:dyDescent="0.2">
      <c r="A238" s="18">
        <v>44414</v>
      </c>
      <c r="B238" s="19">
        <v>0</v>
      </c>
      <c r="C238" s="19">
        <v>0</v>
      </c>
      <c r="D238" s="26" t="e">
        <v>#N/A</v>
      </c>
      <c r="E238" s="29" t="e">
        <v>#N/A</v>
      </c>
      <c r="F238" s="19">
        <v>450000</v>
      </c>
      <c r="G238" s="19">
        <v>52800000</v>
      </c>
      <c r="H238" s="19">
        <v>44092213.714285664</v>
      </c>
      <c r="I238" s="29">
        <v>42254116.114285745</v>
      </c>
      <c r="J238" s="19">
        <v>500000</v>
      </c>
      <c r="K238" s="19">
        <v>52800000</v>
      </c>
      <c r="L238" s="19">
        <v>46567592.755822197</v>
      </c>
      <c r="M238" s="29">
        <v>44730565.396566696</v>
      </c>
      <c r="N238" s="26">
        <v>550000</v>
      </c>
      <c r="O238" s="26">
        <v>52800000</v>
      </c>
      <c r="P238" s="19">
        <v>48865299.694597594</v>
      </c>
      <c r="Q238" s="29">
        <v>47182213.332941294</v>
      </c>
      <c r="R238" s="26">
        <v>600000</v>
      </c>
      <c r="S238" s="26">
        <v>52800000</v>
      </c>
      <c r="T238" s="19">
        <v>51087873.128210932</v>
      </c>
      <c r="U238" s="29">
        <v>49316259.010408342</v>
      </c>
      <c r="V238" s="26">
        <v>650000</v>
      </c>
      <c r="W238" s="26">
        <v>52800000</v>
      </c>
      <c r="X238" s="19">
        <v>52800000</v>
      </c>
      <c r="Y238" s="29">
        <v>50160000</v>
      </c>
      <c r="Z238" s="26">
        <v>700000</v>
      </c>
      <c r="AA238" s="26">
        <v>52800000</v>
      </c>
      <c r="AB238" s="19">
        <v>52800000</v>
      </c>
      <c r="AC238" s="29">
        <v>50160000</v>
      </c>
      <c r="AD238" s="26">
        <v>750000</v>
      </c>
      <c r="AE238" s="26">
        <v>52800000</v>
      </c>
      <c r="AF238" s="19">
        <v>52800000</v>
      </c>
      <c r="AG238" s="29">
        <v>50160000</v>
      </c>
      <c r="AH238" s="26">
        <v>800000</v>
      </c>
      <c r="AI238" s="26">
        <v>52800000</v>
      </c>
      <c r="AJ238" s="19">
        <v>52800000</v>
      </c>
      <c r="AK238" s="29">
        <v>50160000</v>
      </c>
      <c r="AL238" s="28">
        <v>14600000</v>
      </c>
      <c r="AM238">
        <v>31800000</v>
      </c>
      <c r="AN238">
        <v>52800000</v>
      </c>
    </row>
    <row r="239" spans="1:40" x14ac:dyDescent="0.2">
      <c r="A239" s="18">
        <v>44415</v>
      </c>
      <c r="B239" s="19">
        <v>0</v>
      </c>
      <c r="C239" s="19">
        <v>0</v>
      </c>
      <c r="D239" s="26" t="e">
        <v>#N/A</v>
      </c>
      <c r="E239" s="29" t="e">
        <v>#N/A</v>
      </c>
      <c r="F239" s="19">
        <v>450000</v>
      </c>
      <c r="G239" s="19">
        <v>52800000</v>
      </c>
      <c r="H239" s="19">
        <v>44512213.714285664</v>
      </c>
      <c r="I239" s="29">
        <v>42632116.114285745</v>
      </c>
      <c r="J239" s="19">
        <v>500000</v>
      </c>
      <c r="K239" s="19">
        <v>52800000</v>
      </c>
      <c r="L239" s="19">
        <v>46987592.755822197</v>
      </c>
      <c r="M239" s="29">
        <v>45108565.396566696</v>
      </c>
      <c r="N239" s="26">
        <v>550000</v>
      </c>
      <c r="O239" s="26">
        <v>52800000</v>
      </c>
      <c r="P239" s="19">
        <v>49285299.694597594</v>
      </c>
      <c r="Q239" s="29">
        <v>47560213.332941294</v>
      </c>
      <c r="R239" s="26">
        <v>600000</v>
      </c>
      <c r="S239" s="26">
        <v>52800000</v>
      </c>
      <c r="T239" s="19">
        <v>51507873.128210932</v>
      </c>
      <c r="U239" s="29">
        <v>49694259.010408342</v>
      </c>
      <c r="V239" s="26">
        <v>650000</v>
      </c>
      <c r="W239" s="26">
        <v>52800000</v>
      </c>
      <c r="X239" s="19">
        <v>52800000</v>
      </c>
      <c r="Y239" s="29">
        <v>50160000</v>
      </c>
      <c r="Z239" s="26">
        <v>700000</v>
      </c>
      <c r="AA239" s="26">
        <v>52800000</v>
      </c>
      <c r="AB239" s="19">
        <v>52800000</v>
      </c>
      <c r="AC239" s="29">
        <v>50160000</v>
      </c>
      <c r="AD239" s="26">
        <v>750000</v>
      </c>
      <c r="AE239" s="26">
        <v>52800000</v>
      </c>
      <c r="AF239" s="19">
        <v>52800000</v>
      </c>
      <c r="AG239" s="29">
        <v>50160000</v>
      </c>
      <c r="AH239" s="26">
        <v>800000</v>
      </c>
      <c r="AI239" s="26">
        <v>52800000</v>
      </c>
      <c r="AJ239" s="19">
        <v>52800000</v>
      </c>
      <c r="AK239" s="29">
        <v>50160000</v>
      </c>
      <c r="AL239" s="28">
        <v>14600000</v>
      </c>
      <c r="AM239">
        <v>31800000</v>
      </c>
      <c r="AN239">
        <v>52800000</v>
      </c>
    </row>
    <row r="240" spans="1:40" x14ac:dyDescent="0.2">
      <c r="A240" s="18">
        <v>44416</v>
      </c>
      <c r="B240" s="19">
        <v>0</v>
      </c>
      <c r="C240" s="19">
        <v>0</v>
      </c>
      <c r="D240" s="26" t="e">
        <v>#N/A</v>
      </c>
      <c r="E240" s="29" t="e">
        <v>#N/A</v>
      </c>
      <c r="F240" s="19">
        <v>450000</v>
      </c>
      <c r="G240" s="19">
        <v>52800000</v>
      </c>
      <c r="H240" s="19">
        <v>44932213.714285664</v>
      </c>
      <c r="I240" s="29">
        <v>43010116.114285745</v>
      </c>
      <c r="J240" s="19">
        <v>500000</v>
      </c>
      <c r="K240" s="19">
        <v>52800000</v>
      </c>
      <c r="L240" s="19">
        <v>47407592.755822197</v>
      </c>
      <c r="M240" s="29">
        <v>45486565.396566696</v>
      </c>
      <c r="N240" s="26">
        <v>550000</v>
      </c>
      <c r="O240" s="26">
        <v>52800000</v>
      </c>
      <c r="P240" s="19">
        <v>49705299.694597594</v>
      </c>
      <c r="Q240" s="29">
        <v>47938213.332941294</v>
      </c>
      <c r="R240" s="26">
        <v>600000</v>
      </c>
      <c r="S240" s="26">
        <v>52800000</v>
      </c>
      <c r="T240" s="19">
        <v>51927873.128210932</v>
      </c>
      <c r="U240" s="29">
        <v>50053393.656410545</v>
      </c>
      <c r="V240" s="26">
        <v>650000</v>
      </c>
      <c r="W240" s="26">
        <v>52800000</v>
      </c>
      <c r="X240" s="19">
        <v>52800000</v>
      </c>
      <c r="Y240" s="29">
        <v>50160000</v>
      </c>
      <c r="Z240" s="26">
        <v>700000</v>
      </c>
      <c r="AA240" s="26">
        <v>52800000</v>
      </c>
      <c r="AB240" s="19">
        <v>52800000</v>
      </c>
      <c r="AC240" s="29">
        <v>50160000</v>
      </c>
      <c r="AD240" s="26">
        <v>750000</v>
      </c>
      <c r="AE240" s="26">
        <v>52800000</v>
      </c>
      <c r="AF240" s="19">
        <v>52800000</v>
      </c>
      <c r="AG240" s="29">
        <v>50160000</v>
      </c>
      <c r="AH240" s="26">
        <v>800000</v>
      </c>
      <c r="AI240" s="26">
        <v>52800000</v>
      </c>
      <c r="AJ240" s="19">
        <v>52800000</v>
      </c>
      <c r="AK240" s="29">
        <v>50160000</v>
      </c>
      <c r="AL240" s="28">
        <v>14600000</v>
      </c>
      <c r="AM240">
        <v>31800000</v>
      </c>
      <c r="AN240">
        <v>52800000</v>
      </c>
    </row>
    <row r="241" spans="1:40" x14ac:dyDescent="0.2">
      <c r="A241" s="18">
        <v>44417</v>
      </c>
      <c r="B241" s="19">
        <v>0</v>
      </c>
      <c r="C241" s="19">
        <v>0</v>
      </c>
      <c r="D241" s="26" t="e">
        <v>#N/A</v>
      </c>
      <c r="E241" s="29" t="e">
        <v>#N/A</v>
      </c>
      <c r="F241" s="19">
        <v>450000</v>
      </c>
      <c r="G241" s="19">
        <v>52800000</v>
      </c>
      <c r="H241" s="19">
        <v>45352213.714285664</v>
      </c>
      <c r="I241" s="29">
        <v>43388116.114285745</v>
      </c>
      <c r="J241" s="19">
        <v>500000</v>
      </c>
      <c r="K241" s="19">
        <v>52800000</v>
      </c>
      <c r="L241" s="19">
        <v>47827592.755822197</v>
      </c>
      <c r="M241" s="29">
        <v>45864565.396566696</v>
      </c>
      <c r="N241" s="26">
        <v>550000</v>
      </c>
      <c r="O241" s="26">
        <v>52800000</v>
      </c>
      <c r="P241" s="19">
        <v>50125299.694597594</v>
      </c>
      <c r="Q241" s="29">
        <v>48316213.332941294</v>
      </c>
      <c r="R241" s="26">
        <v>600000</v>
      </c>
      <c r="S241" s="26">
        <v>52800000</v>
      </c>
      <c r="T241" s="19">
        <v>52347873.128210932</v>
      </c>
      <c r="U241" s="29">
        <v>50053393.656410545</v>
      </c>
      <c r="V241" s="26">
        <v>650000</v>
      </c>
      <c r="W241" s="26">
        <v>52800000</v>
      </c>
      <c r="X241" s="19">
        <v>52800000</v>
      </c>
      <c r="Y241" s="29">
        <v>50160000</v>
      </c>
      <c r="Z241" s="26">
        <v>700000</v>
      </c>
      <c r="AA241" s="26">
        <v>52800000</v>
      </c>
      <c r="AB241" s="19">
        <v>52800000</v>
      </c>
      <c r="AC241" s="29">
        <v>50160000</v>
      </c>
      <c r="AD241" s="26">
        <v>750000</v>
      </c>
      <c r="AE241" s="26">
        <v>52800000</v>
      </c>
      <c r="AF241" s="19">
        <v>52800000</v>
      </c>
      <c r="AG241" s="29">
        <v>50160000</v>
      </c>
      <c r="AH241" s="26">
        <v>800000</v>
      </c>
      <c r="AI241" s="26">
        <v>52800000</v>
      </c>
      <c r="AJ241" s="19">
        <v>52800000</v>
      </c>
      <c r="AK241" s="29">
        <v>50160000</v>
      </c>
      <c r="AL241" s="28">
        <v>14600000</v>
      </c>
      <c r="AM241">
        <v>31800000</v>
      </c>
      <c r="AN241">
        <v>52800000</v>
      </c>
    </row>
    <row r="242" spans="1:40" x14ac:dyDescent="0.2">
      <c r="A242" s="18">
        <v>44418</v>
      </c>
      <c r="B242" s="19">
        <v>0</v>
      </c>
      <c r="C242" s="19">
        <v>0</v>
      </c>
      <c r="D242" s="26" t="e">
        <v>#N/A</v>
      </c>
      <c r="E242" s="29" t="e">
        <v>#N/A</v>
      </c>
      <c r="F242" s="19">
        <v>450000</v>
      </c>
      <c r="G242" s="19">
        <v>52800000</v>
      </c>
      <c r="H242" s="19">
        <v>45772213.714285664</v>
      </c>
      <c r="I242" s="29">
        <v>43766116.114285745</v>
      </c>
      <c r="J242" s="19">
        <v>500000</v>
      </c>
      <c r="K242" s="19">
        <v>52800000</v>
      </c>
      <c r="L242" s="19">
        <v>48247592.755822197</v>
      </c>
      <c r="M242" s="29">
        <v>46242565.396566696</v>
      </c>
      <c r="N242" s="26">
        <v>550000</v>
      </c>
      <c r="O242" s="26">
        <v>52800000</v>
      </c>
      <c r="P242" s="19">
        <v>50545299.694597594</v>
      </c>
      <c r="Q242" s="29">
        <v>48694213.332941294</v>
      </c>
      <c r="R242" s="26">
        <v>600000</v>
      </c>
      <c r="S242" s="26">
        <v>52800000</v>
      </c>
      <c r="T242" s="19">
        <v>52767873.128210932</v>
      </c>
      <c r="U242" s="29">
        <v>50053393.656410545</v>
      </c>
      <c r="V242" s="26">
        <v>650000</v>
      </c>
      <c r="W242" s="26">
        <v>52800000</v>
      </c>
      <c r="X242" s="19">
        <v>52800000</v>
      </c>
      <c r="Y242" s="29">
        <v>50160000</v>
      </c>
      <c r="Z242" s="26">
        <v>700000</v>
      </c>
      <c r="AA242" s="26">
        <v>52800000</v>
      </c>
      <c r="AB242" s="19">
        <v>52800000</v>
      </c>
      <c r="AC242" s="29">
        <v>50160000</v>
      </c>
      <c r="AD242" s="26">
        <v>750000</v>
      </c>
      <c r="AE242" s="26">
        <v>52800000</v>
      </c>
      <c r="AF242" s="19">
        <v>52800000</v>
      </c>
      <c r="AG242" s="29">
        <v>50160000</v>
      </c>
      <c r="AH242" s="26">
        <v>800000</v>
      </c>
      <c r="AI242" s="26">
        <v>52800000</v>
      </c>
      <c r="AJ242" s="19">
        <v>52800000</v>
      </c>
      <c r="AK242" s="29">
        <v>50160000</v>
      </c>
      <c r="AL242" s="28">
        <v>14600000</v>
      </c>
      <c r="AM242">
        <v>31800000</v>
      </c>
      <c r="AN242">
        <v>52800000</v>
      </c>
    </row>
    <row r="243" spans="1:40" x14ac:dyDescent="0.2">
      <c r="A243" s="18">
        <v>44419</v>
      </c>
      <c r="B243" s="19">
        <v>0</v>
      </c>
      <c r="C243" s="19">
        <v>0</v>
      </c>
      <c r="D243" s="26" t="e">
        <v>#N/A</v>
      </c>
      <c r="E243" s="29" t="e">
        <v>#N/A</v>
      </c>
      <c r="F243" s="19">
        <v>450000</v>
      </c>
      <c r="G243" s="19">
        <v>52800000</v>
      </c>
      <c r="H243" s="19">
        <v>46192213.714285664</v>
      </c>
      <c r="I243" s="29">
        <v>44144116.114285745</v>
      </c>
      <c r="J243" s="19">
        <v>500000</v>
      </c>
      <c r="K243" s="19">
        <v>52800000</v>
      </c>
      <c r="L243" s="19">
        <v>48667592.755822197</v>
      </c>
      <c r="M243" s="29">
        <v>46620565.396566696</v>
      </c>
      <c r="N243" s="26">
        <v>550000</v>
      </c>
      <c r="O243" s="26">
        <v>52800000</v>
      </c>
      <c r="P243" s="19">
        <v>50965299.694597594</v>
      </c>
      <c r="Q243" s="29">
        <v>49072213.332941294</v>
      </c>
      <c r="R243" s="26">
        <v>600000</v>
      </c>
      <c r="S243" s="26">
        <v>52800000</v>
      </c>
      <c r="T243" s="19">
        <v>52800000</v>
      </c>
      <c r="U243" s="29">
        <v>50053393.656410545</v>
      </c>
      <c r="V243" s="26">
        <v>650000</v>
      </c>
      <c r="W243" s="26">
        <v>52800000</v>
      </c>
      <c r="X243" s="19">
        <v>52800000</v>
      </c>
      <c r="Y243" s="29">
        <v>50160000</v>
      </c>
      <c r="Z243" s="26">
        <v>700000</v>
      </c>
      <c r="AA243" s="26">
        <v>52800000</v>
      </c>
      <c r="AB243" s="19">
        <v>52800000</v>
      </c>
      <c r="AC243" s="29">
        <v>50160000</v>
      </c>
      <c r="AD243" s="26">
        <v>750000</v>
      </c>
      <c r="AE243" s="26">
        <v>52800000</v>
      </c>
      <c r="AF243" s="19">
        <v>52800000</v>
      </c>
      <c r="AG243" s="29">
        <v>50160000</v>
      </c>
      <c r="AH243" s="26">
        <v>800000</v>
      </c>
      <c r="AI243" s="26">
        <v>52800000</v>
      </c>
      <c r="AJ243" s="19">
        <v>52800000</v>
      </c>
      <c r="AK243" s="29">
        <v>50160000</v>
      </c>
      <c r="AL243" s="28">
        <v>14600000</v>
      </c>
      <c r="AM243">
        <v>31800000</v>
      </c>
      <c r="AN243">
        <v>52800000</v>
      </c>
    </row>
    <row r="244" spans="1:40" x14ac:dyDescent="0.2">
      <c r="A244" s="18">
        <v>44420</v>
      </c>
      <c r="B244" s="19">
        <v>0</v>
      </c>
      <c r="C244" s="19">
        <v>0</v>
      </c>
      <c r="D244" s="26" t="e">
        <v>#N/A</v>
      </c>
      <c r="E244" s="29" t="e">
        <v>#N/A</v>
      </c>
      <c r="F244" s="19">
        <v>450000</v>
      </c>
      <c r="G244" s="19">
        <v>52800000</v>
      </c>
      <c r="H244" s="19">
        <v>46612213.714285664</v>
      </c>
      <c r="I244" s="29">
        <v>44522116.114285745</v>
      </c>
      <c r="J244" s="19">
        <v>500000</v>
      </c>
      <c r="K244" s="19">
        <v>52800000</v>
      </c>
      <c r="L244" s="19">
        <v>49087592.755822197</v>
      </c>
      <c r="M244" s="29">
        <v>46998565.396566696</v>
      </c>
      <c r="N244" s="26">
        <v>550000</v>
      </c>
      <c r="O244" s="26">
        <v>52800000</v>
      </c>
      <c r="P244" s="19">
        <v>51385299.694597594</v>
      </c>
      <c r="Q244" s="29">
        <v>49450213.332941294</v>
      </c>
      <c r="R244" s="26">
        <v>600000</v>
      </c>
      <c r="S244" s="26">
        <v>52800000</v>
      </c>
      <c r="T244" s="19">
        <v>52800000</v>
      </c>
      <c r="U244" s="29">
        <v>50053393.656410545</v>
      </c>
      <c r="V244" s="26">
        <v>650000</v>
      </c>
      <c r="W244" s="26">
        <v>52800000</v>
      </c>
      <c r="X244" s="19">
        <v>52800000</v>
      </c>
      <c r="Y244" s="29">
        <v>50160000</v>
      </c>
      <c r="Z244" s="26">
        <v>700000</v>
      </c>
      <c r="AA244" s="26">
        <v>52800000</v>
      </c>
      <c r="AB244" s="19">
        <v>52800000</v>
      </c>
      <c r="AC244" s="29">
        <v>50160000</v>
      </c>
      <c r="AD244" s="26">
        <v>750000</v>
      </c>
      <c r="AE244" s="26">
        <v>52800000</v>
      </c>
      <c r="AF244" s="19">
        <v>52800000</v>
      </c>
      <c r="AG244" s="29">
        <v>50160000</v>
      </c>
      <c r="AH244" s="26">
        <v>800000</v>
      </c>
      <c r="AI244" s="26">
        <v>52800000</v>
      </c>
      <c r="AJ244" s="19">
        <v>52800000</v>
      </c>
      <c r="AK244" s="29">
        <v>50160000</v>
      </c>
      <c r="AL244" s="28">
        <v>14600000</v>
      </c>
      <c r="AM244">
        <v>31800000</v>
      </c>
      <c r="AN244">
        <v>52800000</v>
      </c>
    </row>
    <row r="245" spans="1:40" x14ac:dyDescent="0.2">
      <c r="A245" s="18">
        <v>44421</v>
      </c>
      <c r="B245" s="19">
        <v>0</v>
      </c>
      <c r="C245" s="19">
        <v>0</v>
      </c>
      <c r="D245" s="26" t="e">
        <v>#N/A</v>
      </c>
      <c r="E245" s="29" t="e">
        <v>#N/A</v>
      </c>
      <c r="F245" s="19">
        <v>450000</v>
      </c>
      <c r="G245" s="19">
        <v>52800000</v>
      </c>
      <c r="H245" s="19">
        <v>47032213.714285664</v>
      </c>
      <c r="I245" s="29">
        <v>44900116.114285745</v>
      </c>
      <c r="J245" s="19">
        <v>500000</v>
      </c>
      <c r="K245" s="19">
        <v>52800000</v>
      </c>
      <c r="L245" s="19">
        <v>49507592.755822197</v>
      </c>
      <c r="M245" s="29">
        <v>47376565.396566696</v>
      </c>
      <c r="N245" s="26">
        <v>550000</v>
      </c>
      <c r="O245" s="26">
        <v>52800000</v>
      </c>
      <c r="P245" s="19">
        <v>51805299.694597594</v>
      </c>
      <c r="Q245" s="29">
        <v>49828213.332941294</v>
      </c>
      <c r="R245" s="26">
        <v>600000</v>
      </c>
      <c r="S245" s="26">
        <v>52800000</v>
      </c>
      <c r="T245" s="19">
        <v>52800000</v>
      </c>
      <c r="U245" s="29">
        <v>50053393.656410545</v>
      </c>
      <c r="V245" s="26">
        <v>650000</v>
      </c>
      <c r="W245" s="26">
        <v>52800000</v>
      </c>
      <c r="X245" s="19">
        <v>52800000</v>
      </c>
      <c r="Y245" s="29">
        <v>50160000</v>
      </c>
      <c r="Z245" s="26">
        <v>700000</v>
      </c>
      <c r="AA245" s="26">
        <v>52800000</v>
      </c>
      <c r="AB245" s="19">
        <v>52800000</v>
      </c>
      <c r="AC245" s="29">
        <v>50160000</v>
      </c>
      <c r="AD245" s="26">
        <v>750000</v>
      </c>
      <c r="AE245" s="26">
        <v>52800000</v>
      </c>
      <c r="AF245" s="19">
        <v>52800000</v>
      </c>
      <c r="AG245" s="29">
        <v>50160000</v>
      </c>
      <c r="AH245" s="26">
        <v>800000</v>
      </c>
      <c r="AI245" s="26">
        <v>52800000</v>
      </c>
      <c r="AJ245" s="19">
        <v>52800000</v>
      </c>
      <c r="AK245" s="29">
        <v>50160000</v>
      </c>
      <c r="AL245" s="28">
        <v>14600000</v>
      </c>
      <c r="AM245">
        <v>31800000</v>
      </c>
      <c r="AN245">
        <v>52800000</v>
      </c>
    </row>
    <row r="246" spans="1:40" x14ac:dyDescent="0.2">
      <c r="A246" s="18">
        <v>44422</v>
      </c>
      <c r="B246" s="19">
        <v>0</v>
      </c>
      <c r="C246" s="19">
        <v>0</v>
      </c>
      <c r="D246" s="26" t="e">
        <v>#N/A</v>
      </c>
      <c r="E246" s="29" t="e">
        <v>#N/A</v>
      </c>
      <c r="F246" s="19">
        <v>450000</v>
      </c>
      <c r="G246" s="19">
        <v>52800000</v>
      </c>
      <c r="H246" s="19">
        <v>47452213.714285664</v>
      </c>
      <c r="I246" s="29">
        <v>45299116.114285745</v>
      </c>
      <c r="J246" s="19">
        <v>500000</v>
      </c>
      <c r="K246" s="19">
        <v>52800000</v>
      </c>
      <c r="L246" s="19">
        <v>49927592.755822197</v>
      </c>
      <c r="M246" s="29">
        <v>47754565.396566696</v>
      </c>
      <c r="N246" s="26">
        <v>550000</v>
      </c>
      <c r="O246" s="26">
        <v>52800000</v>
      </c>
      <c r="P246" s="19">
        <v>52225299.694597594</v>
      </c>
      <c r="Q246" s="29">
        <v>49837264.984729879</v>
      </c>
      <c r="R246" s="26">
        <v>600000</v>
      </c>
      <c r="S246" s="26">
        <v>52800000</v>
      </c>
      <c r="T246" s="19">
        <v>52800000</v>
      </c>
      <c r="U246" s="29">
        <v>50053393.656410545</v>
      </c>
      <c r="V246" s="26">
        <v>650000</v>
      </c>
      <c r="W246" s="26">
        <v>52800000</v>
      </c>
      <c r="X246" s="19">
        <v>52800000</v>
      </c>
      <c r="Y246" s="29">
        <v>50160000</v>
      </c>
      <c r="Z246" s="26">
        <v>700000</v>
      </c>
      <c r="AA246" s="26">
        <v>52800000</v>
      </c>
      <c r="AB246" s="19">
        <v>52800000</v>
      </c>
      <c r="AC246" s="29">
        <v>50160000</v>
      </c>
      <c r="AD246" s="26">
        <v>750000</v>
      </c>
      <c r="AE246" s="26">
        <v>52800000</v>
      </c>
      <c r="AF246" s="19">
        <v>52800000</v>
      </c>
      <c r="AG246" s="29">
        <v>50160000</v>
      </c>
      <c r="AH246" s="26">
        <v>800000</v>
      </c>
      <c r="AI246" s="26">
        <v>52800000</v>
      </c>
      <c r="AJ246" s="19">
        <v>52800000</v>
      </c>
      <c r="AK246" s="29">
        <v>50160000</v>
      </c>
      <c r="AL246" s="28">
        <v>14600000</v>
      </c>
      <c r="AM246">
        <v>31800000</v>
      </c>
      <c r="AN246">
        <v>52800000</v>
      </c>
    </row>
    <row r="247" spans="1:40" x14ac:dyDescent="0.2">
      <c r="A247" s="18">
        <v>44423</v>
      </c>
      <c r="B247" s="19">
        <v>0</v>
      </c>
      <c r="C247" s="19">
        <v>0</v>
      </c>
      <c r="D247" s="26" t="e">
        <v>#N/A</v>
      </c>
      <c r="E247" s="29" t="e">
        <v>#N/A</v>
      </c>
      <c r="F247" s="19">
        <v>450000</v>
      </c>
      <c r="G247" s="19">
        <v>52800000</v>
      </c>
      <c r="H247" s="19">
        <v>47872213.714285664</v>
      </c>
      <c r="I247" s="29">
        <v>45698116.114285745</v>
      </c>
      <c r="J247" s="19">
        <v>500000</v>
      </c>
      <c r="K247" s="19">
        <v>52800000</v>
      </c>
      <c r="L247" s="19">
        <v>50347592.755822197</v>
      </c>
      <c r="M247" s="29">
        <v>48132565.396566696</v>
      </c>
      <c r="N247" s="26">
        <v>550000</v>
      </c>
      <c r="O247" s="26">
        <v>52800000</v>
      </c>
      <c r="P247" s="19">
        <v>52645299.694597594</v>
      </c>
      <c r="Q247" s="29">
        <v>49837264.984729879</v>
      </c>
      <c r="R247" s="26">
        <v>600000</v>
      </c>
      <c r="S247" s="26">
        <v>52800000</v>
      </c>
      <c r="T247" s="19">
        <v>52800000</v>
      </c>
      <c r="U247" s="29">
        <v>50053393.656410545</v>
      </c>
      <c r="V247" s="26">
        <v>650000</v>
      </c>
      <c r="W247" s="26">
        <v>52800000</v>
      </c>
      <c r="X247" s="19">
        <v>52800000</v>
      </c>
      <c r="Y247" s="29">
        <v>50160000</v>
      </c>
      <c r="Z247" s="26">
        <v>700000</v>
      </c>
      <c r="AA247" s="26">
        <v>52800000</v>
      </c>
      <c r="AB247" s="19">
        <v>52800000</v>
      </c>
      <c r="AC247" s="29">
        <v>50160000</v>
      </c>
      <c r="AD247" s="26">
        <v>750000</v>
      </c>
      <c r="AE247" s="26">
        <v>52800000</v>
      </c>
      <c r="AF247" s="19">
        <v>52800000</v>
      </c>
      <c r="AG247" s="29">
        <v>50160000</v>
      </c>
      <c r="AH247" s="26">
        <v>800000</v>
      </c>
      <c r="AI247" s="26">
        <v>52800000</v>
      </c>
      <c r="AJ247" s="19">
        <v>52800000</v>
      </c>
      <c r="AK247" s="29">
        <v>50160000</v>
      </c>
      <c r="AL247" s="28">
        <v>14600000</v>
      </c>
      <c r="AM247">
        <v>31800000</v>
      </c>
      <c r="AN247">
        <v>52800000</v>
      </c>
    </row>
    <row r="248" spans="1:40" x14ac:dyDescent="0.2">
      <c r="A248" s="18">
        <v>44424</v>
      </c>
      <c r="B248" s="19">
        <v>0</v>
      </c>
      <c r="C248" s="19">
        <v>0</v>
      </c>
      <c r="D248" s="26" t="e">
        <v>#N/A</v>
      </c>
      <c r="E248" s="29" t="e">
        <v>#N/A</v>
      </c>
      <c r="F248" s="19">
        <v>450000</v>
      </c>
      <c r="G248" s="19">
        <v>52800000</v>
      </c>
      <c r="H248" s="19">
        <v>48292213.714285664</v>
      </c>
      <c r="I248" s="29">
        <v>46097116.114285745</v>
      </c>
      <c r="J248" s="19">
        <v>500000</v>
      </c>
      <c r="K248" s="19">
        <v>52800000</v>
      </c>
      <c r="L248" s="19">
        <v>50767592.755822197</v>
      </c>
      <c r="M248" s="29">
        <v>48510565.396566696</v>
      </c>
      <c r="N248" s="26">
        <v>550000</v>
      </c>
      <c r="O248" s="26">
        <v>52800000</v>
      </c>
      <c r="P248" s="19">
        <v>52800000</v>
      </c>
      <c r="Q248" s="29">
        <v>49837264.984729879</v>
      </c>
      <c r="R248" s="26">
        <v>600000</v>
      </c>
      <c r="S248" s="26">
        <v>52800000</v>
      </c>
      <c r="T248" s="19">
        <v>52800000</v>
      </c>
      <c r="U248" s="29">
        <v>50053393.656410545</v>
      </c>
      <c r="V248" s="26">
        <v>650000</v>
      </c>
      <c r="W248" s="26">
        <v>52800000</v>
      </c>
      <c r="X248" s="19">
        <v>52800000</v>
      </c>
      <c r="Y248" s="29">
        <v>50160000</v>
      </c>
      <c r="Z248" s="26">
        <v>700000</v>
      </c>
      <c r="AA248" s="26">
        <v>52800000</v>
      </c>
      <c r="AB248" s="19">
        <v>52800000</v>
      </c>
      <c r="AC248" s="29">
        <v>50160000</v>
      </c>
      <c r="AD248" s="26">
        <v>750000</v>
      </c>
      <c r="AE248" s="26">
        <v>52800000</v>
      </c>
      <c r="AF248" s="19">
        <v>52800000</v>
      </c>
      <c r="AG248" s="29">
        <v>50160000</v>
      </c>
      <c r="AH248" s="26">
        <v>800000</v>
      </c>
      <c r="AI248" s="26">
        <v>52800000</v>
      </c>
      <c r="AJ248" s="19">
        <v>52800000</v>
      </c>
      <c r="AK248" s="29">
        <v>50160000</v>
      </c>
      <c r="AL248" s="28">
        <v>14600000</v>
      </c>
      <c r="AM248">
        <v>31800000</v>
      </c>
      <c r="AN248">
        <v>52800000</v>
      </c>
    </row>
    <row r="249" spans="1:40" x14ac:dyDescent="0.2">
      <c r="A249" s="18">
        <v>44425</v>
      </c>
      <c r="B249" s="19">
        <v>0</v>
      </c>
      <c r="C249" s="19">
        <v>0</v>
      </c>
      <c r="D249" s="26" t="e">
        <v>#N/A</v>
      </c>
      <c r="E249" s="29" t="e">
        <v>#N/A</v>
      </c>
      <c r="F249" s="19">
        <v>450000</v>
      </c>
      <c r="G249" s="19">
        <v>52800000</v>
      </c>
      <c r="H249" s="19">
        <v>48712213.714285664</v>
      </c>
      <c r="I249" s="29">
        <v>46496116.114285745</v>
      </c>
      <c r="J249" s="19">
        <v>500000</v>
      </c>
      <c r="K249" s="19">
        <v>52800000</v>
      </c>
      <c r="L249" s="19">
        <v>51187592.755822197</v>
      </c>
      <c r="M249" s="29">
        <v>48888565.396566696</v>
      </c>
      <c r="N249" s="26">
        <v>550000</v>
      </c>
      <c r="O249" s="26">
        <v>52800000</v>
      </c>
      <c r="P249" s="19">
        <v>52800000</v>
      </c>
      <c r="Q249" s="29">
        <v>49837264.984729879</v>
      </c>
      <c r="R249" s="26">
        <v>600000</v>
      </c>
      <c r="S249" s="26">
        <v>52800000</v>
      </c>
      <c r="T249" s="19">
        <v>52800000</v>
      </c>
      <c r="U249" s="29">
        <v>50053393.656410545</v>
      </c>
      <c r="V249" s="26">
        <v>650000</v>
      </c>
      <c r="W249" s="26">
        <v>52800000</v>
      </c>
      <c r="X249" s="19">
        <v>52800000</v>
      </c>
      <c r="Y249" s="29">
        <v>50160000</v>
      </c>
      <c r="Z249" s="26">
        <v>700000</v>
      </c>
      <c r="AA249" s="26">
        <v>52800000</v>
      </c>
      <c r="AB249" s="19">
        <v>52800000</v>
      </c>
      <c r="AC249" s="29">
        <v>50160000</v>
      </c>
      <c r="AD249" s="26">
        <v>750000</v>
      </c>
      <c r="AE249" s="26">
        <v>52800000</v>
      </c>
      <c r="AF249" s="19">
        <v>52800000</v>
      </c>
      <c r="AG249" s="29">
        <v>50160000</v>
      </c>
      <c r="AH249" s="26">
        <v>800000</v>
      </c>
      <c r="AI249" s="26">
        <v>52800000</v>
      </c>
      <c r="AJ249" s="19">
        <v>52800000</v>
      </c>
      <c r="AK249" s="29">
        <v>50160000</v>
      </c>
      <c r="AL249" s="28">
        <v>14600000</v>
      </c>
      <c r="AM249">
        <v>31800000</v>
      </c>
      <c r="AN249">
        <v>52800000</v>
      </c>
    </row>
    <row r="250" spans="1:40" x14ac:dyDescent="0.2">
      <c r="A250" s="18">
        <v>44426</v>
      </c>
      <c r="B250" s="19">
        <v>0</v>
      </c>
      <c r="C250" s="19">
        <v>0</v>
      </c>
      <c r="D250" s="26" t="e">
        <v>#N/A</v>
      </c>
      <c r="E250" s="29" t="e">
        <v>#N/A</v>
      </c>
      <c r="F250" s="19">
        <v>450000</v>
      </c>
      <c r="G250" s="19">
        <v>52800000</v>
      </c>
      <c r="H250" s="19">
        <v>49132213.714285664</v>
      </c>
      <c r="I250" s="29">
        <v>46895116.114285745</v>
      </c>
      <c r="J250" s="19">
        <v>500000</v>
      </c>
      <c r="K250" s="19">
        <v>52800000</v>
      </c>
      <c r="L250" s="19">
        <v>51607592.755822197</v>
      </c>
      <c r="M250" s="29">
        <v>49287565.396566696</v>
      </c>
      <c r="N250" s="26">
        <v>550000</v>
      </c>
      <c r="O250" s="26">
        <v>52800000</v>
      </c>
      <c r="P250" s="19">
        <v>52800000</v>
      </c>
      <c r="Q250" s="29">
        <v>49837264.984729879</v>
      </c>
      <c r="R250" s="26">
        <v>600000</v>
      </c>
      <c r="S250" s="26">
        <v>52800000</v>
      </c>
      <c r="T250" s="19">
        <v>52800000</v>
      </c>
      <c r="U250" s="29">
        <v>50053393.656410545</v>
      </c>
      <c r="V250" s="26">
        <v>650000</v>
      </c>
      <c r="W250" s="26">
        <v>52800000</v>
      </c>
      <c r="X250" s="19">
        <v>52800000</v>
      </c>
      <c r="Y250" s="29">
        <v>50160000</v>
      </c>
      <c r="Z250" s="26">
        <v>700000</v>
      </c>
      <c r="AA250" s="26">
        <v>52800000</v>
      </c>
      <c r="AB250" s="19">
        <v>52800000</v>
      </c>
      <c r="AC250" s="29">
        <v>50160000</v>
      </c>
      <c r="AD250" s="26">
        <v>750000</v>
      </c>
      <c r="AE250" s="26">
        <v>52800000</v>
      </c>
      <c r="AF250" s="19">
        <v>52800000</v>
      </c>
      <c r="AG250" s="29">
        <v>50160000</v>
      </c>
      <c r="AH250" s="26">
        <v>800000</v>
      </c>
      <c r="AI250" s="26">
        <v>52800000</v>
      </c>
      <c r="AJ250" s="19">
        <v>52800000</v>
      </c>
      <c r="AK250" s="29">
        <v>50160000</v>
      </c>
      <c r="AL250" s="28">
        <v>14600000</v>
      </c>
      <c r="AM250">
        <v>31800000</v>
      </c>
      <c r="AN250">
        <v>52800000</v>
      </c>
    </row>
    <row r="251" spans="1:40" x14ac:dyDescent="0.2">
      <c r="A251" s="18">
        <v>44427</v>
      </c>
      <c r="B251" s="19">
        <v>0</v>
      </c>
      <c r="C251" s="19">
        <v>0</v>
      </c>
      <c r="D251" s="26" t="e">
        <v>#N/A</v>
      </c>
      <c r="E251" s="29" t="e">
        <v>#N/A</v>
      </c>
      <c r="F251" s="19">
        <v>450000</v>
      </c>
      <c r="G251" s="19">
        <v>52800000</v>
      </c>
      <c r="H251" s="19">
        <v>49552213.714285664</v>
      </c>
      <c r="I251" s="29">
        <v>47294116.114285745</v>
      </c>
      <c r="J251" s="19">
        <v>500000</v>
      </c>
      <c r="K251" s="19">
        <v>52800000</v>
      </c>
      <c r="L251" s="19">
        <v>52027592.755822197</v>
      </c>
      <c r="M251" s="29">
        <v>49680379.637791112</v>
      </c>
      <c r="N251" s="26">
        <v>550000</v>
      </c>
      <c r="O251" s="26">
        <v>52800000</v>
      </c>
      <c r="P251" s="19">
        <v>52800000</v>
      </c>
      <c r="Q251" s="29">
        <v>49837264.984729879</v>
      </c>
      <c r="R251" s="26">
        <v>600000</v>
      </c>
      <c r="S251" s="26">
        <v>52800000</v>
      </c>
      <c r="T251" s="19">
        <v>52800000</v>
      </c>
      <c r="U251" s="29">
        <v>50053393.656410545</v>
      </c>
      <c r="V251" s="26">
        <v>650000</v>
      </c>
      <c r="W251" s="26">
        <v>52800000</v>
      </c>
      <c r="X251" s="19">
        <v>52800000</v>
      </c>
      <c r="Y251" s="29">
        <v>50160000</v>
      </c>
      <c r="Z251" s="26">
        <v>700000</v>
      </c>
      <c r="AA251" s="26">
        <v>52800000</v>
      </c>
      <c r="AB251" s="19">
        <v>52800000</v>
      </c>
      <c r="AC251" s="29">
        <v>50160000</v>
      </c>
      <c r="AD251" s="26">
        <v>750000</v>
      </c>
      <c r="AE251" s="26">
        <v>52800000</v>
      </c>
      <c r="AF251" s="19">
        <v>52800000</v>
      </c>
      <c r="AG251" s="29">
        <v>50160000</v>
      </c>
      <c r="AH251" s="26">
        <v>800000</v>
      </c>
      <c r="AI251" s="26">
        <v>52800000</v>
      </c>
      <c r="AJ251" s="19">
        <v>52800000</v>
      </c>
      <c r="AK251" s="29">
        <v>50160000</v>
      </c>
      <c r="AL251" s="28">
        <v>14600000</v>
      </c>
      <c r="AM251">
        <v>31800000</v>
      </c>
      <c r="AN251">
        <v>52800000</v>
      </c>
    </row>
    <row r="252" spans="1:40" x14ac:dyDescent="0.2">
      <c r="A252" s="18">
        <v>44428</v>
      </c>
      <c r="B252" s="19">
        <v>0</v>
      </c>
      <c r="C252" s="19">
        <v>0</v>
      </c>
      <c r="D252" s="26" t="e">
        <v>#N/A</v>
      </c>
      <c r="E252" s="29" t="e">
        <v>#N/A</v>
      </c>
      <c r="F252" s="19">
        <v>450000</v>
      </c>
      <c r="G252" s="19">
        <v>52800000</v>
      </c>
      <c r="H252" s="19">
        <v>49972213.714285664</v>
      </c>
      <c r="I252" s="29">
        <v>47693116.114285745</v>
      </c>
      <c r="J252" s="19">
        <v>500000</v>
      </c>
      <c r="K252" s="19">
        <v>52800000</v>
      </c>
      <c r="L252" s="19">
        <v>52447592.755822197</v>
      </c>
      <c r="M252" s="29">
        <v>49701379.637791112</v>
      </c>
      <c r="N252" s="26">
        <v>550000</v>
      </c>
      <c r="O252" s="26">
        <v>52800000</v>
      </c>
      <c r="P252" s="19">
        <v>52800000</v>
      </c>
      <c r="Q252" s="29">
        <v>49837264.984729879</v>
      </c>
      <c r="R252" s="26">
        <v>600000</v>
      </c>
      <c r="S252" s="26">
        <v>52800000</v>
      </c>
      <c r="T252" s="19">
        <v>52800000</v>
      </c>
      <c r="U252" s="29">
        <v>50053393.656410545</v>
      </c>
      <c r="V252" s="26">
        <v>650000</v>
      </c>
      <c r="W252" s="26">
        <v>52800000</v>
      </c>
      <c r="X252" s="19">
        <v>52800000</v>
      </c>
      <c r="Y252" s="29">
        <v>50160000</v>
      </c>
      <c r="Z252" s="26">
        <v>700000</v>
      </c>
      <c r="AA252" s="26">
        <v>52800000</v>
      </c>
      <c r="AB252" s="19">
        <v>52800000</v>
      </c>
      <c r="AC252" s="29">
        <v>50160000</v>
      </c>
      <c r="AD252" s="26">
        <v>750000</v>
      </c>
      <c r="AE252" s="26">
        <v>52800000</v>
      </c>
      <c r="AF252" s="19">
        <v>52800000</v>
      </c>
      <c r="AG252" s="29">
        <v>50160000</v>
      </c>
      <c r="AH252" s="26">
        <v>800000</v>
      </c>
      <c r="AI252" s="26">
        <v>52800000</v>
      </c>
      <c r="AJ252" s="19">
        <v>52800000</v>
      </c>
      <c r="AK252" s="29">
        <v>50160000</v>
      </c>
      <c r="AL252" s="28">
        <v>14600000</v>
      </c>
      <c r="AM252">
        <v>31800000</v>
      </c>
      <c r="AN252">
        <v>52800000</v>
      </c>
    </row>
    <row r="253" spans="1:40" x14ac:dyDescent="0.2">
      <c r="A253" s="18">
        <v>44429</v>
      </c>
      <c r="B253" s="19">
        <v>0</v>
      </c>
      <c r="C253" s="19">
        <v>0</v>
      </c>
      <c r="D253" s="26" t="e">
        <v>#N/A</v>
      </c>
      <c r="E253" s="29" t="e">
        <v>#N/A</v>
      </c>
      <c r="F253" s="19">
        <v>450000</v>
      </c>
      <c r="G253" s="19">
        <v>52800000</v>
      </c>
      <c r="H253" s="19">
        <v>50392213.714285664</v>
      </c>
      <c r="I253" s="29">
        <v>48092116.114285745</v>
      </c>
      <c r="J253" s="19">
        <v>500000</v>
      </c>
      <c r="K253" s="19">
        <v>52800000</v>
      </c>
      <c r="L253" s="19">
        <v>52800000</v>
      </c>
      <c r="M253" s="29">
        <v>49722379.637791112</v>
      </c>
      <c r="N253" s="26">
        <v>550000</v>
      </c>
      <c r="O253" s="26">
        <v>52800000</v>
      </c>
      <c r="P253" s="19">
        <v>52800000</v>
      </c>
      <c r="Q253" s="29">
        <v>49837264.984729879</v>
      </c>
      <c r="R253" s="26">
        <v>600000</v>
      </c>
      <c r="S253" s="26">
        <v>52800000</v>
      </c>
      <c r="T253" s="19">
        <v>52800000</v>
      </c>
      <c r="U253" s="29">
        <v>50053393.656410545</v>
      </c>
      <c r="V253" s="26">
        <v>650000</v>
      </c>
      <c r="W253" s="26">
        <v>52800000</v>
      </c>
      <c r="X253" s="19">
        <v>52800000</v>
      </c>
      <c r="Y253" s="29">
        <v>50160000</v>
      </c>
      <c r="Z253" s="26">
        <v>700000</v>
      </c>
      <c r="AA253" s="26">
        <v>52800000</v>
      </c>
      <c r="AB253" s="19">
        <v>52800000</v>
      </c>
      <c r="AC253" s="29">
        <v>50160000</v>
      </c>
      <c r="AD253" s="26">
        <v>750000</v>
      </c>
      <c r="AE253" s="26">
        <v>52800000</v>
      </c>
      <c r="AF253" s="19">
        <v>52800000</v>
      </c>
      <c r="AG253" s="29">
        <v>50160000</v>
      </c>
      <c r="AH253" s="26">
        <v>800000</v>
      </c>
      <c r="AI253" s="26">
        <v>52800000</v>
      </c>
      <c r="AJ253" s="19">
        <v>52800000</v>
      </c>
      <c r="AK253" s="29">
        <v>50160000</v>
      </c>
      <c r="AL253" s="28">
        <v>14600000</v>
      </c>
      <c r="AM253">
        <v>31800000</v>
      </c>
      <c r="AN253">
        <v>52800000</v>
      </c>
    </row>
    <row r="254" spans="1:40" x14ac:dyDescent="0.2">
      <c r="A254" s="18">
        <v>44430</v>
      </c>
      <c r="B254" s="19">
        <v>0</v>
      </c>
      <c r="C254" s="19">
        <v>0</v>
      </c>
      <c r="D254" s="26" t="e">
        <v>#N/A</v>
      </c>
      <c r="E254" s="29" t="e">
        <v>#N/A</v>
      </c>
      <c r="F254" s="19">
        <v>450000</v>
      </c>
      <c r="G254" s="19">
        <v>52800000</v>
      </c>
      <c r="H254" s="19">
        <v>50812213.714285664</v>
      </c>
      <c r="I254" s="29">
        <v>48491116.114285745</v>
      </c>
      <c r="J254" s="19">
        <v>500000</v>
      </c>
      <c r="K254" s="19">
        <v>52800000</v>
      </c>
      <c r="L254" s="19">
        <v>52800000</v>
      </c>
      <c r="M254" s="29">
        <v>49743379.637791112</v>
      </c>
      <c r="N254" s="26">
        <v>550000</v>
      </c>
      <c r="O254" s="26">
        <v>52800000</v>
      </c>
      <c r="P254" s="19">
        <v>52800000</v>
      </c>
      <c r="Q254" s="29">
        <v>49858264.984729879</v>
      </c>
      <c r="R254" s="26">
        <v>600000</v>
      </c>
      <c r="S254" s="26">
        <v>52800000</v>
      </c>
      <c r="T254" s="19">
        <v>52800000</v>
      </c>
      <c r="U254" s="29">
        <v>50053393.656410545</v>
      </c>
      <c r="V254" s="26">
        <v>650000</v>
      </c>
      <c r="W254" s="26">
        <v>52800000</v>
      </c>
      <c r="X254" s="19">
        <v>52800000</v>
      </c>
      <c r="Y254" s="29">
        <v>50160000</v>
      </c>
      <c r="Z254" s="26">
        <v>700000</v>
      </c>
      <c r="AA254" s="26">
        <v>52800000</v>
      </c>
      <c r="AB254" s="19">
        <v>52800000</v>
      </c>
      <c r="AC254" s="29">
        <v>50160000</v>
      </c>
      <c r="AD254" s="26">
        <v>750000</v>
      </c>
      <c r="AE254" s="26">
        <v>52800000</v>
      </c>
      <c r="AF254" s="19">
        <v>52800000</v>
      </c>
      <c r="AG254" s="29">
        <v>50160000</v>
      </c>
      <c r="AH254" s="26">
        <v>800000</v>
      </c>
      <c r="AI254" s="26">
        <v>52800000</v>
      </c>
      <c r="AJ254" s="19">
        <v>52800000</v>
      </c>
      <c r="AK254" s="29">
        <v>50160000</v>
      </c>
      <c r="AL254" s="28">
        <v>14600000</v>
      </c>
      <c r="AM254">
        <v>31800000</v>
      </c>
      <c r="AN254">
        <v>52800000</v>
      </c>
    </row>
    <row r="255" spans="1:40" x14ac:dyDescent="0.2">
      <c r="A255" s="18">
        <v>44431</v>
      </c>
      <c r="B255" s="19">
        <v>0</v>
      </c>
      <c r="C255" s="19">
        <v>0</v>
      </c>
      <c r="D255" s="26" t="e">
        <v>#N/A</v>
      </c>
      <c r="E255" s="29" t="e">
        <v>#N/A</v>
      </c>
      <c r="F255" s="19">
        <v>450000</v>
      </c>
      <c r="G255" s="19">
        <v>52800000</v>
      </c>
      <c r="H255" s="19">
        <v>51232213.714285664</v>
      </c>
      <c r="I255" s="29">
        <v>48890116.114285745</v>
      </c>
      <c r="J255" s="19">
        <v>500000</v>
      </c>
      <c r="K255" s="19">
        <v>52800000</v>
      </c>
      <c r="L255" s="19">
        <v>52800000</v>
      </c>
      <c r="M255" s="29">
        <v>49764379.637791112</v>
      </c>
      <c r="N255" s="26">
        <v>550000</v>
      </c>
      <c r="O255" s="26">
        <v>52800000</v>
      </c>
      <c r="P255" s="19">
        <v>52800000</v>
      </c>
      <c r="Q255" s="29">
        <v>49879264.984729879</v>
      </c>
      <c r="R255" s="26">
        <v>600000</v>
      </c>
      <c r="S255" s="26">
        <v>52800000</v>
      </c>
      <c r="T255" s="19">
        <v>52800000</v>
      </c>
      <c r="U255" s="29">
        <v>50053393.656410545</v>
      </c>
      <c r="V255" s="26">
        <v>650000</v>
      </c>
      <c r="W255" s="26">
        <v>52800000</v>
      </c>
      <c r="X255" s="19">
        <v>52800000</v>
      </c>
      <c r="Y255" s="29">
        <v>50160000</v>
      </c>
      <c r="Z255" s="26">
        <v>700000</v>
      </c>
      <c r="AA255" s="26">
        <v>52800000</v>
      </c>
      <c r="AB255" s="19">
        <v>52800000</v>
      </c>
      <c r="AC255" s="29">
        <v>50160000</v>
      </c>
      <c r="AD255" s="26">
        <v>750000</v>
      </c>
      <c r="AE255" s="26">
        <v>52800000</v>
      </c>
      <c r="AF255" s="19">
        <v>52800000</v>
      </c>
      <c r="AG255" s="29">
        <v>50160000</v>
      </c>
      <c r="AH255" s="26">
        <v>800000</v>
      </c>
      <c r="AI255" s="26">
        <v>52800000</v>
      </c>
      <c r="AJ255" s="19">
        <v>52800000</v>
      </c>
      <c r="AK255" s="29">
        <v>50160000</v>
      </c>
      <c r="AL255" s="28">
        <v>14600000</v>
      </c>
      <c r="AM255">
        <v>31800000</v>
      </c>
      <c r="AN255">
        <v>52800000</v>
      </c>
    </row>
    <row r="256" spans="1:40" x14ac:dyDescent="0.2">
      <c r="A256" s="18">
        <v>44432</v>
      </c>
      <c r="B256" s="19">
        <v>0</v>
      </c>
      <c r="C256" s="19">
        <v>0</v>
      </c>
      <c r="D256" s="26" t="e">
        <v>#N/A</v>
      </c>
      <c r="E256" s="29" t="e">
        <v>#N/A</v>
      </c>
      <c r="F256" s="19">
        <v>450000</v>
      </c>
      <c r="G256" s="19">
        <v>52800000</v>
      </c>
      <c r="H256" s="19">
        <v>51652213.714285664</v>
      </c>
      <c r="I256" s="29">
        <v>49289116.114285745</v>
      </c>
      <c r="J256" s="19">
        <v>500000</v>
      </c>
      <c r="K256" s="19">
        <v>52800000</v>
      </c>
      <c r="L256" s="19">
        <v>52800000</v>
      </c>
      <c r="M256" s="29">
        <v>49785379.637791112</v>
      </c>
      <c r="N256" s="26">
        <v>550000</v>
      </c>
      <c r="O256" s="26">
        <v>52800000</v>
      </c>
      <c r="P256" s="19">
        <v>52800000</v>
      </c>
      <c r="Q256" s="29">
        <v>49900264.984729879</v>
      </c>
      <c r="R256" s="26">
        <v>600000</v>
      </c>
      <c r="S256" s="26">
        <v>52800000</v>
      </c>
      <c r="T256" s="19">
        <v>52800000</v>
      </c>
      <c r="U256" s="29">
        <v>50053393.656410545</v>
      </c>
      <c r="V256" s="26">
        <v>650000</v>
      </c>
      <c r="W256" s="26">
        <v>52800000</v>
      </c>
      <c r="X256" s="19">
        <v>52800000</v>
      </c>
      <c r="Y256" s="29">
        <v>50160000</v>
      </c>
      <c r="Z256" s="26">
        <v>700000</v>
      </c>
      <c r="AA256" s="26">
        <v>52800000</v>
      </c>
      <c r="AB256" s="19">
        <v>52800000</v>
      </c>
      <c r="AC256" s="29">
        <v>50160000</v>
      </c>
      <c r="AD256" s="26">
        <v>750000</v>
      </c>
      <c r="AE256" s="26">
        <v>52800000</v>
      </c>
      <c r="AF256" s="19">
        <v>52800000</v>
      </c>
      <c r="AG256" s="29">
        <v>50160000</v>
      </c>
      <c r="AH256" s="26">
        <v>800000</v>
      </c>
      <c r="AI256" s="26">
        <v>52800000</v>
      </c>
      <c r="AJ256" s="19">
        <v>52800000</v>
      </c>
      <c r="AK256" s="29">
        <v>50160000</v>
      </c>
      <c r="AL256" s="28">
        <v>14600000</v>
      </c>
      <c r="AM256">
        <v>31800000</v>
      </c>
      <c r="AN256">
        <v>52800000</v>
      </c>
    </row>
    <row r="257" spans="1:40" x14ac:dyDescent="0.2">
      <c r="A257" s="18">
        <v>44433</v>
      </c>
      <c r="B257" s="19">
        <v>0</v>
      </c>
      <c r="C257" s="19">
        <v>0</v>
      </c>
      <c r="D257" s="26" t="e">
        <v>#N/A</v>
      </c>
      <c r="E257" s="29" t="e">
        <v>#N/A</v>
      </c>
      <c r="F257" s="19">
        <v>450000</v>
      </c>
      <c r="G257" s="19">
        <v>52800000</v>
      </c>
      <c r="H257" s="19">
        <v>52072213.714285664</v>
      </c>
      <c r="I257" s="29">
        <v>49682610.685714282</v>
      </c>
      <c r="J257" s="19">
        <v>500000</v>
      </c>
      <c r="K257" s="19">
        <v>52800000</v>
      </c>
      <c r="L257" s="19">
        <v>52800000</v>
      </c>
      <c r="M257" s="29">
        <v>49806379.637791112</v>
      </c>
      <c r="N257" s="26">
        <v>550000</v>
      </c>
      <c r="O257" s="26">
        <v>52800000</v>
      </c>
      <c r="P257" s="19">
        <v>52800000</v>
      </c>
      <c r="Q257" s="29">
        <v>49921264.984729879</v>
      </c>
      <c r="R257" s="26">
        <v>600000</v>
      </c>
      <c r="S257" s="26">
        <v>52800000</v>
      </c>
      <c r="T257" s="19">
        <v>52800000</v>
      </c>
      <c r="U257" s="29">
        <v>50053393.656410545</v>
      </c>
      <c r="V257" s="26">
        <v>650000</v>
      </c>
      <c r="W257" s="26">
        <v>52800000</v>
      </c>
      <c r="X257" s="19">
        <v>52800000</v>
      </c>
      <c r="Y257" s="29">
        <v>50160000</v>
      </c>
      <c r="Z257" s="26">
        <v>700000</v>
      </c>
      <c r="AA257" s="26">
        <v>52800000</v>
      </c>
      <c r="AB257" s="19">
        <v>52800000</v>
      </c>
      <c r="AC257" s="29">
        <v>50160000</v>
      </c>
      <c r="AD257" s="26">
        <v>750000</v>
      </c>
      <c r="AE257" s="26">
        <v>52800000</v>
      </c>
      <c r="AF257" s="19">
        <v>52800000</v>
      </c>
      <c r="AG257" s="29">
        <v>50160000</v>
      </c>
      <c r="AH257" s="26">
        <v>800000</v>
      </c>
      <c r="AI257" s="26">
        <v>52800000</v>
      </c>
      <c r="AJ257" s="19">
        <v>52800000</v>
      </c>
      <c r="AK257" s="29">
        <v>50160000</v>
      </c>
      <c r="AL257" s="28">
        <v>14600000</v>
      </c>
      <c r="AM257">
        <v>31800000</v>
      </c>
      <c r="AN257">
        <v>52800000</v>
      </c>
    </row>
    <row r="258" spans="1:40" x14ac:dyDescent="0.2">
      <c r="A258" s="18">
        <v>44434</v>
      </c>
      <c r="B258" s="19">
        <v>0</v>
      </c>
      <c r="C258" s="19">
        <v>0</v>
      </c>
      <c r="D258" s="26" t="e">
        <v>#N/A</v>
      </c>
      <c r="E258" s="29" t="e">
        <v>#N/A</v>
      </c>
      <c r="F258" s="19">
        <v>450000</v>
      </c>
      <c r="G258" s="19">
        <v>52800000</v>
      </c>
      <c r="H258" s="19">
        <v>52492213.714285664</v>
      </c>
      <c r="I258" s="29">
        <v>49703610.685714282</v>
      </c>
      <c r="J258" s="19">
        <v>500000</v>
      </c>
      <c r="K258" s="19">
        <v>52800000</v>
      </c>
      <c r="L258" s="19">
        <v>52800000</v>
      </c>
      <c r="M258" s="29">
        <v>49827379.637791112</v>
      </c>
      <c r="N258" s="26">
        <v>550000</v>
      </c>
      <c r="O258" s="26">
        <v>52800000</v>
      </c>
      <c r="P258" s="19">
        <v>52800000</v>
      </c>
      <c r="Q258" s="29">
        <v>49942264.984729879</v>
      </c>
      <c r="R258" s="26">
        <v>600000</v>
      </c>
      <c r="S258" s="26">
        <v>52800000</v>
      </c>
      <c r="T258" s="19">
        <v>52800000</v>
      </c>
      <c r="U258" s="29">
        <v>50053393.656410545</v>
      </c>
      <c r="V258" s="26">
        <v>650000</v>
      </c>
      <c r="W258" s="26">
        <v>52800000</v>
      </c>
      <c r="X258" s="19">
        <v>52800000</v>
      </c>
      <c r="Y258" s="29">
        <v>50160000</v>
      </c>
      <c r="Z258" s="26">
        <v>700000</v>
      </c>
      <c r="AA258" s="26">
        <v>52800000</v>
      </c>
      <c r="AB258" s="19">
        <v>52800000</v>
      </c>
      <c r="AC258" s="29">
        <v>50160000</v>
      </c>
      <c r="AD258" s="26">
        <v>750000</v>
      </c>
      <c r="AE258" s="26">
        <v>52800000</v>
      </c>
      <c r="AF258" s="19">
        <v>52800000</v>
      </c>
      <c r="AG258" s="29">
        <v>50160000</v>
      </c>
      <c r="AH258" s="26">
        <v>800000</v>
      </c>
      <c r="AI258" s="26">
        <v>52800000</v>
      </c>
      <c r="AJ258" s="19">
        <v>52800000</v>
      </c>
      <c r="AK258" s="29">
        <v>50160000</v>
      </c>
      <c r="AL258" s="28">
        <v>14600000</v>
      </c>
      <c r="AM258">
        <v>31800000</v>
      </c>
      <c r="AN258">
        <v>52800000</v>
      </c>
    </row>
    <row r="259" spans="1:40" x14ac:dyDescent="0.2">
      <c r="A259" s="18">
        <v>44435</v>
      </c>
      <c r="B259" s="19">
        <v>0</v>
      </c>
      <c r="C259" s="19">
        <v>0</v>
      </c>
      <c r="D259" s="26" t="e">
        <v>#N/A</v>
      </c>
      <c r="E259" s="29" t="e">
        <v>#N/A</v>
      </c>
      <c r="F259" s="19">
        <v>450000</v>
      </c>
      <c r="G259" s="19">
        <v>52800000</v>
      </c>
      <c r="H259" s="19">
        <v>52800000</v>
      </c>
      <c r="I259" s="29">
        <v>49724610.685714282</v>
      </c>
      <c r="J259" s="19">
        <v>500000</v>
      </c>
      <c r="K259" s="19">
        <v>52800000</v>
      </c>
      <c r="L259" s="19">
        <v>52800000</v>
      </c>
      <c r="M259" s="29">
        <v>49848379.637791112</v>
      </c>
      <c r="N259" s="26">
        <v>550000</v>
      </c>
      <c r="O259" s="26">
        <v>52800000</v>
      </c>
      <c r="P259" s="19">
        <v>52800000</v>
      </c>
      <c r="Q259" s="29">
        <v>49963264.984729879</v>
      </c>
      <c r="R259" s="26">
        <v>600000</v>
      </c>
      <c r="S259" s="26">
        <v>52800000</v>
      </c>
      <c r="T259" s="19">
        <v>52800000</v>
      </c>
      <c r="U259" s="29">
        <v>50074393.656410545</v>
      </c>
      <c r="V259" s="26">
        <v>650000</v>
      </c>
      <c r="W259" s="26">
        <v>52800000</v>
      </c>
      <c r="X259" s="19">
        <v>52800000</v>
      </c>
      <c r="Y259" s="29">
        <v>50160000</v>
      </c>
      <c r="Z259" s="26">
        <v>700000</v>
      </c>
      <c r="AA259" s="26">
        <v>52800000</v>
      </c>
      <c r="AB259" s="19">
        <v>52800000</v>
      </c>
      <c r="AC259" s="29">
        <v>50160000</v>
      </c>
      <c r="AD259" s="26">
        <v>750000</v>
      </c>
      <c r="AE259" s="26">
        <v>52800000</v>
      </c>
      <c r="AF259" s="19">
        <v>52800000</v>
      </c>
      <c r="AG259" s="29">
        <v>50160000</v>
      </c>
      <c r="AH259" s="26">
        <v>800000</v>
      </c>
      <c r="AI259" s="26">
        <v>52800000</v>
      </c>
      <c r="AJ259" s="19">
        <v>52800000</v>
      </c>
      <c r="AK259" s="29">
        <v>50160000</v>
      </c>
      <c r="AL259" s="28">
        <v>14600000</v>
      </c>
      <c r="AM259">
        <v>31800000</v>
      </c>
      <c r="AN259">
        <v>52800000</v>
      </c>
    </row>
    <row r="260" spans="1:40" x14ac:dyDescent="0.2">
      <c r="A260" s="18">
        <v>44436</v>
      </c>
      <c r="B260" s="19">
        <v>0</v>
      </c>
      <c r="C260" s="19">
        <v>0</v>
      </c>
      <c r="D260" s="26" t="e">
        <v>#N/A</v>
      </c>
      <c r="E260" s="29" t="e">
        <v>#N/A</v>
      </c>
      <c r="F260" s="19">
        <v>450000</v>
      </c>
      <c r="G260" s="19">
        <v>52800000</v>
      </c>
      <c r="H260" s="19">
        <v>52800000</v>
      </c>
      <c r="I260" s="29">
        <v>49745610.685714282</v>
      </c>
      <c r="J260" s="19">
        <v>500000</v>
      </c>
      <c r="K260" s="19">
        <v>52800000</v>
      </c>
      <c r="L260" s="19">
        <v>52800000</v>
      </c>
      <c r="M260" s="29">
        <v>49869379.637791112</v>
      </c>
      <c r="N260" s="26">
        <v>550000</v>
      </c>
      <c r="O260" s="26">
        <v>52800000</v>
      </c>
      <c r="P260" s="19">
        <v>52800000</v>
      </c>
      <c r="Q260" s="29">
        <v>49984264.984729879</v>
      </c>
      <c r="R260" s="26">
        <v>600000</v>
      </c>
      <c r="S260" s="26">
        <v>52800000</v>
      </c>
      <c r="T260" s="19">
        <v>52800000</v>
      </c>
      <c r="U260" s="29">
        <v>50095393.656410545</v>
      </c>
      <c r="V260" s="26">
        <v>650000</v>
      </c>
      <c r="W260" s="26">
        <v>52800000</v>
      </c>
      <c r="X260" s="19">
        <v>52800000</v>
      </c>
      <c r="Y260" s="29">
        <v>50160000</v>
      </c>
      <c r="Z260" s="26">
        <v>700000</v>
      </c>
      <c r="AA260" s="26">
        <v>52800000</v>
      </c>
      <c r="AB260" s="19">
        <v>52800000</v>
      </c>
      <c r="AC260" s="29">
        <v>50160000</v>
      </c>
      <c r="AD260" s="26">
        <v>750000</v>
      </c>
      <c r="AE260" s="26">
        <v>52800000</v>
      </c>
      <c r="AF260" s="19">
        <v>52800000</v>
      </c>
      <c r="AG260" s="29">
        <v>50160000</v>
      </c>
      <c r="AH260" s="26">
        <v>800000</v>
      </c>
      <c r="AI260" s="26">
        <v>52800000</v>
      </c>
      <c r="AJ260" s="19">
        <v>52800000</v>
      </c>
      <c r="AK260" s="29">
        <v>50160000</v>
      </c>
      <c r="AL260" s="28">
        <v>14600000</v>
      </c>
      <c r="AM260">
        <v>31800000</v>
      </c>
      <c r="AN260">
        <v>52800000</v>
      </c>
    </row>
    <row r="261" spans="1:40" x14ac:dyDescent="0.2">
      <c r="A261" s="18">
        <v>44437</v>
      </c>
      <c r="B261" s="19">
        <v>0</v>
      </c>
      <c r="C261" s="19">
        <v>0</v>
      </c>
      <c r="D261" s="26" t="e">
        <v>#N/A</v>
      </c>
      <c r="E261" s="29" t="e">
        <v>#N/A</v>
      </c>
      <c r="F261" s="19">
        <v>450000</v>
      </c>
      <c r="G261" s="19">
        <v>52800000</v>
      </c>
      <c r="H261" s="19">
        <v>52800000</v>
      </c>
      <c r="I261" s="29">
        <v>49766610.685714282</v>
      </c>
      <c r="J261" s="19">
        <v>500000</v>
      </c>
      <c r="K261" s="19">
        <v>52800000</v>
      </c>
      <c r="L261" s="19">
        <v>52800000</v>
      </c>
      <c r="M261" s="29">
        <v>49890379.637791112</v>
      </c>
      <c r="N261" s="26">
        <v>550000</v>
      </c>
      <c r="O261" s="26">
        <v>52800000</v>
      </c>
      <c r="P261" s="19">
        <v>52800000</v>
      </c>
      <c r="Q261" s="29">
        <v>50005264.984729879</v>
      </c>
      <c r="R261" s="26">
        <v>600000</v>
      </c>
      <c r="S261" s="26">
        <v>52800000</v>
      </c>
      <c r="T261" s="19">
        <v>52800000</v>
      </c>
      <c r="U261" s="29">
        <v>50116393.656410545</v>
      </c>
      <c r="V261" s="26">
        <v>650000</v>
      </c>
      <c r="W261" s="26">
        <v>52800000</v>
      </c>
      <c r="X261" s="19">
        <v>52800000</v>
      </c>
      <c r="Y261" s="29">
        <v>50160000</v>
      </c>
      <c r="Z261" s="26">
        <v>700000</v>
      </c>
      <c r="AA261" s="26">
        <v>52800000</v>
      </c>
      <c r="AB261" s="19">
        <v>52800000</v>
      </c>
      <c r="AC261" s="29">
        <v>50160000</v>
      </c>
      <c r="AD261" s="26">
        <v>750000</v>
      </c>
      <c r="AE261" s="26">
        <v>52800000</v>
      </c>
      <c r="AF261" s="19">
        <v>52800000</v>
      </c>
      <c r="AG261" s="29">
        <v>50160000</v>
      </c>
      <c r="AH261" s="26">
        <v>800000</v>
      </c>
      <c r="AI261" s="26">
        <v>52800000</v>
      </c>
      <c r="AJ261" s="19">
        <v>52800000</v>
      </c>
      <c r="AK261" s="29">
        <v>50160000</v>
      </c>
      <c r="AL261" s="28">
        <v>14600000</v>
      </c>
      <c r="AM261">
        <v>31800000</v>
      </c>
      <c r="AN261">
        <v>52800000</v>
      </c>
    </row>
    <row r="262" spans="1:40" x14ac:dyDescent="0.2">
      <c r="A262" s="18">
        <v>44438</v>
      </c>
      <c r="B262" s="19">
        <v>0</v>
      </c>
      <c r="C262" s="19">
        <v>0</v>
      </c>
      <c r="D262" s="26" t="e">
        <v>#N/A</v>
      </c>
      <c r="E262" s="29" t="e">
        <v>#N/A</v>
      </c>
      <c r="F262" s="19">
        <v>450000</v>
      </c>
      <c r="G262" s="19">
        <v>52800000</v>
      </c>
      <c r="H262" s="19">
        <v>52800000</v>
      </c>
      <c r="I262" s="29">
        <v>49787610.685714282</v>
      </c>
      <c r="J262" s="19">
        <v>500000</v>
      </c>
      <c r="K262" s="19">
        <v>52800000</v>
      </c>
      <c r="L262" s="19">
        <v>52800000</v>
      </c>
      <c r="M262" s="29">
        <v>49911379.637791112</v>
      </c>
      <c r="N262" s="26">
        <v>550000</v>
      </c>
      <c r="O262" s="26">
        <v>52800000</v>
      </c>
      <c r="P262" s="19">
        <v>52800000</v>
      </c>
      <c r="Q262" s="29">
        <v>50026264.984729879</v>
      </c>
      <c r="R262" s="26">
        <v>600000</v>
      </c>
      <c r="S262" s="26">
        <v>52800000</v>
      </c>
      <c r="T262" s="19">
        <v>52800000</v>
      </c>
      <c r="U262" s="29">
        <v>50137393.656410545</v>
      </c>
      <c r="V262" s="26">
        <v>650000</v>
      </c>
      <c r="W262" s="26">
        <v>52800000</v>
      </c>
      <c r="X262" s="19">
        <v>52800000</v>
      </c>
      <c r="Y262" s="29">
        <v>50160000</v>
      </c>
      <c r="Z262" s="26">
        <v>700000</v>
      </c>
      <c r="AA262" s="26">
        <v>52800000</v>
      </c>
      <c r="AB262" s="19">
        <v>52800000</v>
      </c>
      <c r="AC262" s="29">
        <v>50160000</v>
      </c>
      <c r="AD262" s="26">
        <v>750000</v>
      </c>
      <c r="AE262" s="26">
        <v>52800000</v>
      </c>
      <c r="AF262" s="19">
        <v>52800000</v>
      </c>
      <c r="AG262" s="29">
        <v>50160000</v>
      </c>
      <c r="AH262" s="26">
        <v>800000</v>
      </c>
      <c r="AI262" s="26">
        <v>52800000</v>
      </c>
      <c r="AJ262" s="19">
        <v>52800000</v>
      </c>
      <c r="AK262" s="29">
        <v>50160000</v>
      </c>
      <c r="AL262" s="28">
        <v>14600000</v>
      </c>
      <c r="AM262">
        <v>31800000</v>
      </c>
      <c r="AN262">
        <v>52800000</v>
      </c>
    </row>
    <row r="263" spans="1:40" x14ac:dyDescent="0.2">
      <c r="A263" s="18">
        <v>44439</v>
      </c>
      <c r="B263" s="19">
        <v>0</v>
      </c>
      <c r="C263" s="19">
        <v>0</v>
      </c>
      <c r="D263" s="26" t="e">
        <v>#N/A</v>
      </c>
      <c r="E263" s="29" t="e">
        <v>#N/A</v>
      </c>
      <c r="F263" s="19">
        <v>450000</v>
      </c>
      <c r="G263" s="19">
        <v>52800000</v>
      </c>
      <c r="H263" s="19">
        <v>52800000</v>
      </c>
      <c r="I263" s="29">
        <v>49808610.685714282</v>
      </c>
      <c r="J263" s="19">
        <v>500000</v>
      </c>
      <c r="K263" s="19">
        <v>52800000</v>
      </c>
      <c r="L263" s="19">
        <v>52800000</v>
      </c>
      <c r="M263" s="29">
        <v>49932379.637791112</v>
      </c>
      <c r="N263" s="26">
        <v>550000</v>
      </c>
      <c r="O263" s="26">
        <v>52800000</v>
      </c>
      <c r="P263" s="19">
        <v>52800000</v>
      </c>
      <c r="Q263" s="29">
        <v>50047264.984729879</v>
      </c>
      <c r="R263" s="26">
        <v>600000</v>
      </c>
      <c r="S263" s="26">
        <v>52800000</v>
      </c>
      <c r="T263" s="19">
        <v>52800000</v>
      </c>
      <c r="U263" s="29">
        <v>50158393.656410545</v>
      </c>
      <c r="V263" s="26">
        <v>650000</v>
      </c>
      <c r="W263" s="26">
        <v>52800000</v>
      </c>
      <c r="X263" s="19">
        <v>52800000</v>
      </c>
      <c r="Y263" s="29">
        <v>50160000</v>
      </c>
      <c r="Z263" s="26">
        <v>700000</v>
      </c>
      <c r="AA263" s="26">
        <v>52800000</v>
      </c>
      <c r="AB263" s="19">
        <v>52800000</v>
      </c>
      <c r="AC263" s="29">
        <v>50160000</v>
      </c>
      <c r="AD263" s="26">
        <v>750000</v>
      </c>
      <c r="AE263" s="26">
        <v>52800000</v>
      </c>
      <c r="AF263" s="19">
        <v>52800000</v>
      </c>
      <c r="AG263" s="29">
        <v>50160000</v>
      </c>
      <c r="AH263" s="26">
        <v>800000</v>
      </c>
      <c r="AI263" s="26">
        <v>52800000</v>
      </c>
      <c r="AJ263" s="19">
        <v>52800000</v>
      </c>
      <c r="AK263" s="29">
        <v>50160000</v>
      </c>
      <c r="AL263" s="28">
        <v>14600000</v>
      </c>
      <c r="AM263">
        <v>31800000</v>
      </c>
      <c r="AN263">
        <v>52800000</v>
      </c>
    </row>
    <row r="264" spans="1:40" x14ac:dyDescent="0.2">
      <c r="A264" s="18">
        <v>44440</v>
      </c>
      <c r="B264" s="19">
        <v>0</v>
      </c>
      <c r="C264" s="19">
        <v>0</v>
      </c>
      <c r="D264" s="26" t="e">
        <v>#N/A</v>
      </c>
      <c r="E264" s="29" t="e">
        <v>#N/A</v>
      </c>
      <c r="F264" s="19">
        <v>450000</v>
      </c>
      <c r="G264" s="19">
        <v>52800000</v>
      </c>
      <c r="H264" s="19">
        <v>52800000</v>
      </c>
      <c r="I264" s="29">
        <v>49829610.685714282</v>
      </c>
      <c r="J264" s="19">
        <v>500000</v>
      </c>
      <c r="K264" s="19">
        <v>52800000</v>
      </c>
      <c r="L264" s="19">
        <v>52800000</v>
      </c>
      <c r="M264" s="29">
        <v>49953379.637791112</v>
      </c>
      <c r="N264" s="26">
        <v>550000</v>
      </c>
      <c r="O264" s="26">
        <v>52800000</v>
      </c>
      <c r="P264" s="19">
        <v>52800000</v>
      </c>
      <c r="Q264" s="29">
        <v>50068264.984729879</v>
      </c>
      <c r="R264" s="26">
        <v>600000</v>
      </c>
      <c r="S264" s="26">
        <v>52800000</v>
      </c>
      <c r="T264" s="19">
        <v>52800000</v>
      </c>
      <c r="U264" s="29">
        <v>50160000</v>
      </c>
      <c r="V264" s="26">
        <v>650000</v>
      </c>
      <c r="W264" s="26">
        <v>52800000</v>
      </c>
      <c r="X264" s="19">
        <v>52800000</v>
      </c>
      <c r="Y264" s="29">
        <v>50160000</v>
      </c>
      <c r="Z264" s="26">
        <v>700000</v>
      </c>
      <c r="AA264" s="26">
        <v>52800000</v>
      </c>
      <c r="AB264" s="19">
        <v>52800000</v>
      </c>
      <c r="AC264" s="29">
        <v>50160000</v>
      </c>
      <c r="AD264" s="26">
        <v>750000</v>
      </c>
      <c r="AE264" s="26">
        <v>52800000</v>
      </c>
      <c r="AF264" s="19">
        <v>52800000</v>
      </c>
      <c r="AG264" s="29">
        <v>50160000</v>
      </c>
      <c r="AH264" s="26">
        <v>800000</v>
      </c>
      <c r="AI264" s="26">
        <v>52800000</v>
      </c>
      <c r="AJ264" s="19">
        <v>52800000</v>
      </c>
      <c r="AK264" s="29">
        <v>50160000</v>
      </c>
      <c r="AL264" s="28">
        <v>14600000</v>
      </c>
      <c r="AM264">
        <v>31800000</v>
      </c>
      <c r="AN264">
        <v>52800000</v>
      </c>
    </row>
    <row r="265" spans="1:40" x14ac:dyDescent="0.2">
      <c r="A265" s="18">
        <v>44441</v>
      </c>
      <c r="B265" s="19">
        <v>0</v>
      </c>
      <c r="C265" s="19">
        <v>0</v>
      </c>
      <c r="D265" s="26" t="e">
        <v>#N/A</v>
      </c>
      <c r="E265" s="29" t="e">
        <v>#N/A</v>
      </c>
      <c r="F265" s="19">
        <v>450000</v>
      </c>
      <c r="G265" s="19">
        <v>52800000</v>
      </c>
      <c r="H265" s="19">
        <v>52800000</v>
      </c>
      <c r="I265" s="29">
        <v>49850610.685714282</v>
      </c>
      <c r="J265" s="19">
        <v>500000</v>
      </c>
      <c r="K265" s="19">
        <v>52800000</v>
      </c>
      <c r="L265" s="19">
        <v>52800000</v>
      </c>
      <c r="M265" s="29">
        <v>49974379.637791112</v>
      </c>
      <c r="N265" s="26">
        <v>550000</v>
      </c>
      <c r="O265" s="26">
        <v>52800000</v>
      </c>
      <c r="P265" s="19">
        <v>52800000</v>
      </c>
      <c r="Q265" s="29">
        <v>50089264.984729879</v>
      </c>
      <c r="R265" s="26">
        <v>600000</v>
      </c>
      <c r="S265" s="26">
        <v>52800000</v>
      </c>
      <c r="T265" s="19">
        <v>52800000</v>
      </c>
      <c r="U265" s="29">
        <v>50160000</v>
      </c>
      <c r="V265" s="26">
        <v>650000</v>
      </c>
      <c r="W265" s="26">
        <v>52800000</v>
      </c>
      <c r="X265" s="19">
        <v>52800000</v>
      </c>
      <c r="Y265" s="29">
        <v>50160000</v>
      </c>
      <c r="Z265" s="26">
        <v>700000</v>
      </c>
      <c r="AA265" s="26">
        <v>52800000</v>
      </c>
      <c r="AB265" s="19">
        <v>52800000</v>
      </c>
      <c r="AC265" s="29">
        <v>50160000</v>
      </c>
      <c r="AD265" s="26">
        <v>750000</v>
      </c>
      <c r="AE265" s="26">
        <v>52800000</v>
      </c>
      <c r="AF265" s="19">
        <v>52800000</v>
      </c>
      <c r="AG265" s="29">
        <v>50160000</v>
      </c>
      <c r="AH265" s="26">
        <v>800000</v>
      </c>
      <c r="AI265" s="26">
        <v>52800000</v>
      </c>
      <c r="AJ265" s="19">
        <v>52800000</v>
      </c>
      <c r="AK265" s="29">
        <v>50160000</v>
      </c>
      <c r="AL265" s="28">
        <v>14600000</v>
      </c>
      <c r="AM265">
        <v>31800000</v>
      </c>
      <c r="AN265">
        <v>52800000</v>
      </c>
    </row>
    <row r="266" spans="1:40" x14ac:dyDescent="0.2">
      <c r="A266" s="18">
        <v>44442</v>
      </c>
      <c r="B266" s="19">
        <v>0</v>
      </c>
      <c r="C266" s="19">
        <v>0</v>
      </c>
      <c r="D266" s="26" t="e">
        <v>#N/A</v>
      </c>
      <c r="E266" s="29" t="e">
        <v>#N/A</v>
      </c>
      <c r="F266" s="19">
        <v>450000</v>
      </c>
      <c r="G266" s="19">
        <v>52800000</v>
      </c>
      <c r="H266" s="19">
        <v>52800000</v>
      </c>
      <c r="I266" s="29">
        <v>49871610.685714282</v>
      </c>
      <c r="J266" s="19">
        <v>500000</v>
      </c>
      <c r="K266" s="19">
        <v>52800000</v>
      </c>
      <c r="L266" s="19">
        <v>52800000</v>
      </c>
      <c r="M266" s="29">
        <v>49995379.637791112</v>
      </c>
      <c r="N266" s="26">
        <v>550000</v>
      </c>
      <c r="O266" s="26">
        <v>52800000</v>
      </c>
      <c r="P266" s="19">
        <v>52800000</v>
      </c>
      <c r="Q266" s="29">
        <v>50110264.984729879</v>
      </c>
      <c r="R266" s="26">
        <v>600000</v>
      </c>
      <c r="S266" s="26">
        <v>52800000</v>
      </c>
      <c r="T266" s="19">
        <v>52800000</v>
      </c>
      <c r="U266" s="29">
        <v>50160000</v>
      </c>
      <c r="V266" s="26">
        <v>650000</v>
      </c>
      <c r="W266" s="26">
        <v>52800000</v>
      </c>
      <c r="X266" s="19">
        <v>52800000</v>
      </c>
      <c r="Y266" s="29">
        <v>50160000</v>
      </c>
      <c r="Z266" s="26">
        <v>700000</v>
      </c>
      <c r="AA266" s="26">
        <v>52800000</v>
      </c>
      <c r="AB266" s="19">
        <v>52800000</v>
      </c>
      <c r="AC266" s="29">
        <v>50160000</v>
      </c>
      <c r="AD266" s="26">
        <v>750000</v>
      </c>
      <c r="AE266" s="26">
        <v>52800000</v>
      </c>
      <c r="AF266" s="19">
        <v>52800000</v>
      </c>
      <c r="AG266" s="29">
        <v>50160000</v>
      </c>
      <c r="AH266" s="26">
        <v>800000</v>
      </c>
      <c r="AI266" s="26">
        <v>52800000</v>
      </c>
      <c r="AJ266" s="19">
        <v>52800000</v>
      </c>
      <c r="AK266" s="29">
        <v>50160000</v>
      </c>
      <c r="AL266" s="28">
        <v>14600000</v>
      </c>
      <c r="AM266">
        <v>31800000</v>
      </c>
      <c r="AN266">
        <v>52800000</v>
      </c>
    </row>
    <row r="267" spans="1:40" x14ac:dyDescent="0.2">
      <c r="A267" s="18">
        <v>44443</v>
      </c>
      <c r="B267" s="19">
        <v>0</v>
      </c>
      <c r="C267" s="19">
        <v>0</v>
      </c>
      <c r="D267" s="26" t="e">
        <v>#N/A</v>
      </c>
      <c r="E267" s="29" t="e">
        <v>#N/A</v>
      </c>
      <c r="F267" s="19">
        <v>450000</v>
      </c>
      <c r="G267" s="19">
        <v>52800000</v>
      </c>
      <c r="H267" s="19">
        <v>52800000</v>
      </c>
      <c r="I267" s="29">
        <v>49892610.685714282</v>
      </c>
      <c r="J267" s="19">
        <v>500000</v>
      </c>
      <c r="K267" s="19">
        <v>52800000</v>
      </c>
      <c r="L267" s="19">
        <v>52800000</v>
      </c>
      <c r="M267" s="29">
        <v>50016379.637791112</v>
      </c>
      <c r="N267" s="26">
        <v>550000</v>
      </c>
      <c r="O267" s="26">
        <v>52800000</v>
      </c>
      <c r="P267" s="19">
        <v>52800000</v>
      </c>
      <c r="Q267" s="29">
        <v>50131264.984729879</v>
      </c>
      <c r="R267" s="26">
        <v>600000</v>
      </c>
      <c r="S267" s="26">
        <v>52800000</v>
      </c>
      <c r="T267" s="19">
        <v>52800000</v>
      </c>
      <c r="U267" s="29">
        <v>50160000</v>
      </c>
      <c r="V267" s="26">
        <v>650000</v>
      </c>
      <c r="W267" s="26">
        <v>52800000</v>
      </c>
      <c r="X267" s="19">
        <v>52800000</v>
      </c>
      <c r="Y267" s="29">
        <v>50160000</v>
      </c>
      <c r="Z267" s="26">
        <v>700000</v>
      </c>
      <c r="AA267" s="26">
        <v>52800000</v>
      </c>
      <c r="AB267" s="19">
        <v>52800000</v>
      </c>
      <c r="AC267" s="29">
        <v>50160000</v>
      </c>
      <c r="AD267" s="26">
        <v>750000</v>
      </c>
      <c r="AE267" s="26">
        <v>52800000</v>
      </c>
      <c r="AF267" s="19">
        <v>52800000</v>
      </c>
      <c r="AG267" s="29">
        <v>50160000</v>
      </c>
      <c r="AH267" s="26">
        <v>800000</v>
      </c>
      <c r="AI267" s="26">
        <v>52800000</v>
      </c>
      <c r="AJ267" s="19">
        <v>52800000</v>
      </c>
      <c r="AK267" s="29">
        <v>50160000</v>
      </c>
      <c r="AL267" s="28">
        <v>14600000</v>
      </c>
      <c r="AM267">
        <v>31800000</v>
      </c>
      <c r="AN267">
        <v>52800000</v>
      </c>
    </row>
    <row r="268" spans="1:40" x14ac:dyDescent="0.2">
      <c r="A268" s="18">
        <v>44444</v>
      </c>
      <c r="B268" s="19">
        <v>0</v>
      </c>
      <c r="C268" s="19">
        <v>0</v>
      </c>
      <c r="D268" s="26" t="e">
        <v>#N/A</v>
      </c>
      <c r="E268" s="29" t="e">
        <v>#N/A</v>
      </c>
      <c r="F268" s="19">
        <v>450000</v>
      </c>
      <c r="G268" s="19">
        <v>52800000</v>
      </c>
      <c r="H268" s="19">
        <v>52800000</v>
      </c>
      <c r="I268" s="29">
        <v>49913610.685714282</v>
      </c>
      <c r="J268" s="19">
        <v>500000</v>
      </c>
      <c r="K268" s="19">
        <v>52800000</v>
      </c>
      <c r="L268" s="19">
        <v>52800000</v>
      </c>
      <c r="M268" s="29">
        <v>50037379.637791112</v>
      </c>
      <c r="N268" s="26">
        <v>550000</v>
      </c>
      <c r="O268" s="26">
        <v>52800000</v>
      </c>
      <c r="P268" s="19">
        <v>52800000</v>
      </c>
      <c r="Q268" s="29">
        <v>50152264.984729879</v>
      </c>
      <c r="R268" s="26">
        <v>600000</v>
      </c>
      <c r="S268" s="26">
        <v>52800000</v>
      </c>
      <c r="T268" s="19">
        <v>52800000</v>
      </c>
      <c r="U268" s="29">
        <v>50160000</v>
      </c>
      <c r="V268" s="26">
        <v>650000</v>
      </c>
      <c r="W268" s="26">
        <v>52800000</v>
      </c>
      <c r="X268" s="19">
        <v>52800000</v>
      </c>
      <c r="Y268" s="29">
        <v>50160000</v>
      </c>
      <c r="Z268" s="26">
        <v>700000</v>
      </c>
      <c r="AA268" s="26">
        <v>52800000</v>
      </c>
      <c r="AB268" s="19">
        <v>52800000</v>
      </c>
      <c r="AC268" s="29">
        <v>50160000</v>
      </c>
      <c r="AD268" s="26">
        <v>750000</v>
      </c>
      <c r="AE268" s="26">
        <v>52800000</v>
      </c>
      <c r="AF268" s="19">
        <v>52800000</v>
      </c>
      <c r="AG268" s="29">
        <v>50160000</v>
      </c>
      <c r="AH268" s="26">
        <v>800000</v>
      </c>
      <c r="AI268" s="26">
        <v>52800000</v>
      </c>
      <c r="AJ268" s="19">
        <v>52800000</v>
      </c>
      <c r="AK268" s="29">
        <v>50160000</v>
      </c>
      <c r="AL268" s="28">
        <v>14600000</v>
      </c>
      <c r="AM268">
        <v>31800000</v>
      </c>
      <c r="AN268">
        <v>52800000</v>
      </c>
    </row>
    <row r="269" spans="1:40" x14ac:dyDescent="0.2">
      <c r="A269" s="18">
        <v>44445</v>
      </c>
      <c r="B269" s="19">
        <v>0</v>
      </c>
      <c r="C269" s="19">
        <v>0</v>
      </c>
      <c r="D269" s="26" t="e">
        <v>#N/A</v>
      </c>
      <c r="E269" s="29" t="e">
        <v>#N/A</v>
      </c>
      <c r="F269" s="19">
        <v>450000</v>
      </c>
      <c r="G269" s="19">
        <v>52800000</v>
      </c>
      <c r="H269" s="19">
        <v>52800000</v>
      </c>
      <c r="I269" s="29">
        <v>49934610.685714282</v>
      </c>
      <c r="J269" s="19">
        <v>500000</v>
      </c>
      <c r="K269" s="19">
        <v>52800000</v>
      </c>
      <c r="L269" s="19">
        <v>52800000</v>
      </c>
      <c r="M269" s="29">
        <v>50058379.637791112</v>
      </c>
      <c r="N269" s="26">
        <v>550000</v>
      </c>
      <c r="O269" s="26">
        <v>52800000</v>
      </c>
      <c r="P269" s="19">
        <v>52800000</v>
      </c>
      <c r="Q269" s="29">
        <v>50160000</v>
      </c>
      <c r="R269" s="26">
        <v>600000</v>
      </c>
      <c r="S269" s="26">
        <v>52800000</v>
      </c>
      <c r="T269" s="19">
        <v>52800000</v>
      </c>
      <c r="U269" s="29">
        <v>50160000</v>
      </c>
      <c r="V269" s="26">
        <v>650000</v>
      </c>
      <c r="W269" s="26">
        <v>52800000</v>
      </c>
      <c r="X269" s="19">
        <v>52800000</v>
      </c>
      <c r="Y269" s="29">
        <v>50160000</v>
      </c>
      <c r="Z269" s="26">
        <v>700000</v>
      </c>
      <c r="AA269" s="26">
        <v>52800000</v>
      </c>
      <c r="AB269" s="19">
        <v>52800000</v>
      </c>
      <c r="AC269" s="29">
        <v>50160000</v>
      </c>
      <c r="AD269" s="26">
        <v>750000</v>
      </c>
      <c r="AE269" s="26">
        <v>52800000</v>
      </c>
      <c r="AF269" s="19">
        <v>52800000</v>
      </c>
      <c r="AG269" s="29">
        <v>50160000</v>
      </c>
      <c r="AH269" s="26">
        <v>800000</v>
      </c>
      <c r="AI269" s="26">
        <v>52800000</v>
      </c>
      <c r="AJ269" s="19">
        <v>52800000</v>
      </c>
      <c r="AK269" s="29">
        <v>50160000</v>
      </c>
      <c r="AL269" s="28">
        <v>14600000</v>
      </c>
      <c r="AM269">
        <v>31800000</v>
      </c>
      <c r="AN269">
        <v>52800000</v>
      </c>
    </row>
    <row r="270" spans="1:40" x14ac:dyDescent="0.2">
      <c r="A270" s="18">
        <v>44446</v>
      </c>
      <c r="B270" s="19">
        <v>0</v>
      </c>
      <c r="C270" s="19">
        <v>0</v>
      </c>
      <c r="D270" s="26" t="e">
        <v>#N/A</v>
      </c>
      <c r="E270" s="29" t="e">
        <v>#N/A</v>
      </c>
      <c r="F270" s="19">
        <v>450000</v>
      </c>
      <c r="G270" s="19">
        <v>52800000</v>
      </c>
      <c r="H270" s="19">
        <v>52800000</v>
      </c>
      <c r="I270" s="29">
        <v>49955610.685714282</v>
      </c>
      <c r="J270" s="19">
        <v>500000</v>
      </c>
      <c r="K270" s="19">
        <v>52800000</v>
      </c>
      <c r="L270" s="19">
        <v>52800000</v>
      </c>
      <c r="M270" s="29">
        <v>50079379.637791112</v>
      </c>
      <c r="N270" s="26">
        <v>550000</v>
      </c>
      <c r="O270" s="26">
        <v>52800000</v>
      </c>
      <c r="P270" s="19">
        <v>52800000</v>
      </c>
      <c r="Q270" s="29">
        <v>50160000</v>
      </c>
      <c r="R270" s="26">
        <v>600000</v>
      </c>
      <c r="S270" s="26">
        <v>52800000</v>
      </c>
      <c r="T270" s="19">
        <v>52800000</v>
      </c>
      <c r="U270" s="29">
        <v>50160000</v>
      </c>
      <c r="V270" s="26">
        <v>650000</v>
      </c>
      <c r="W270" s="26">
        <v>52800000</v>
      </c>
      <c r="X270" s="19">
        <v>52800000</v>
      </c>
      <c r="Y270" s="29">
        <v>50160000</v>
      </c>
      <c r="Z270" s="26">
        <v>700000</v>
      </c>
      <c r="AA270" s="26">
        <v>52800000</v>
      </c>
      <c r="AB270" s="19">
        <v>52800000</v>
      </c>
      <c r="AC270" s="29">
        <v>50160000</v>
      </c>
      <c r="AD270" s="26">
        <v>750000</v>
      </c>
      <c r="AE270" s="26">
        <v>52800000</v>
      </c>
      <c r="AF270" s="19">
        <v>52800000</v>
      </c>
      <c r="AG270" s="29">
        <v>50160000</v>
      </c>
      <c r="AH270" s="26">
        <v>800000</v>
      </c>
      <c r="AI270" s="26">
        <v>52800000</v>
      </c>
      <c r="AJ270" s="19">
        <v>52800000</v>
      </c>
      <c r="AK270" s="29">
        <v>50160000</v>
      </c>
      <c r="AL270" s="28">
        <v>14600000</v>
      </c>
      <c r="AM270">
        <v>31800000</v>
      </c>
      <c r="AN270">
        <v>52800000</v>
      </c>
    </row>
    <row r="271" spans="1:40" x14ac:dyDescent="0.2">
      <c r="A271" s="18">
        <v>44447</v>
      </c>
      <c r="B271" s="19">
        <v>0</v>
      </c>
      <c r="C271" s="19">
        <v>0</v>
      </c>
      <c r="D271" s="26" t="e">
        <v>#N/A</v>
      </c>
      <c r="E271" s="29" t="e">
        <v>#N/A</v>
      </c>
      <c r="F271" s="19">
        <v>450000</v>
      </c>
      <c r="G271" s="19">
        <v>52800000</v>
      </c>
      <c r="H271" s="19">
        <v>52800000</v>
      </c>
      <c r="I271" s="29">
        <v>49976610.685714282</v>
      </c>
      <c r="J271" s="19">
        <v>500000</v>
      </c>
      <c r="K271" s="19">
        <v>52800000</v>
      </c>
      <c r="L271" s="19">
        <v>52800000</v>
      </c>
      <c r="M271" s="29">
        <v>50100379.637791112</v>
      </c>
      <c r="N271" s="26">
        <v>550000</v>
      </c>
      <c r="O271" s="26">
        <v>52800000</v>
      </c>
      <c r="P271" s="19">
        <v>52800000</v>
      </c>
      <c r="Q271" s="29">
        <v>50160000</v>
      </c>
      <c r="R271" s="26">
        <v>600000</v>
      </c>
      <c r="S271" s="26">
        <v>52800000</v>
      </c>
      <c r="T271" s="19">
        <v>52800000</v>
      </c>
      <c r="U271" s="29">
        <v>50160000</v>
      </c>
      <c r="V271" s="26">
        <v>650000</v>
      </c>
      <c r="W271" s="26">
        <v>52800000</v>
      </c>
      <c r="X271" s="19">
        <v>52800000</v>
      </c>
      <c r="Y271" s="29">
        <v>50160000</v>
      </c>
      <c r="Z271" s="26">
        <v>700000</v>
      </c>
      <c r="AA271" s="26">
        <v>52800000</v>
      </c>
      <c r="AB271" s="19">
        <v>52800000</v>
      </c>
      <c r="AC271" s="29">
        <v>50160000</v>
      </c>
      <c r="AD271" s="26">
        <v>750000</v>
      </c>
      <c r="AE271" s="26">
        <v>52800000</v>
      </c>
      <c r="AF271" s="19">
        <v>52800000</v>
      </c>
      <c r="AG271" s="29">
        <v>50160000</v>
      </c>
      <c r="AH271" s="26">
        <v>800000</v>
      </c>
      <c r="AI271" s="26">
        <v>52800000</v>
      </c>
      <c r="AJ271" s="19">
        <v>52800000</v>
      </c>
      <c r="AK271" s="29">
        <v>50160000</v>
      </c>
      <c r="AL271" s="28">
        <v>14600000</v>
      </c>
      <c r="AM271">
        <v>31800000</v>
      </c>
      <c r="AN271">
        <v>52800000</v>
      </c>
    </row>
    <row r="272" spans="1:40" x14ac:dyDescent="0.2">
      <c r="A272" s="18">
        <v>44448</v>
      </c>
      <c r="B272" s="19">
        <v>0</v>
      </c>
      <c r="C272" s="19">
        <v>0</v>
      </c>
      <c r="D272" s="26" t="e">
        <v>#N/A</v>
      </c>
      <c r="E272" s="29" t="e">
        <v>#N/A</v>
      </c>
      <c r="F272" s="19">
        <v>450000</v>
      </c>
      <c r="G272" s="19">
        <v>52800000</v>
      </c>
      <c r="H272" s="19">
        <v>52800000</v>
      </c>
      <c r="I272" s="29">
        <v>49997610.685714282</v>
      </c>
      <c r="J272" s="19">
        <v>500000</v>
      </c>
      <c r="K272" s="19">
        <v>52800000</v>
      </c>
      <c r="L272" s="19">
        <v>52800000</v>
      </c>
      <c r="M272" s="29">
        <v>50121379.637791112</v>
      </c>
      <c r="N272" s="26">
        <v>550000</v>
      </c>
      <c r="O272" s="26">
        <v>52800000</v>
      </c>
      <c r="P272" s="19">
        <v>52800000</v>
      </c>
      <c r="Q272" s="29">
        <v>50160000</v>
      </c>
      <c r="R272" s="26">
        <v>600000</v>
      </c>
      <c r="S272" s="26">
        <v>52800000</v>
      </c>
      <c r="T272" s="19">
        <v>52800000</v>
      </c>
      <c r="U272" s="29">
        <v>50160000</v>
      </c>
      <c r="V272" s="26">
        <v>650000</v>
      </c>
      <c r="W272" s="26">
        <v>52800000</v>
      </c>
      <c r="X272" s="19">
        <v>52800000</v>
      </c>
      <c r="Y272" s="29">
        <v>50160000</v>
      </c>
      <c r="Z272" s="26">
        <v>700000</v>
      </c>
      <c r="AA272" s="26">
        <v>52800000</v>
      </c>
      <c r="AB272" s="19">
        <v>52800000</v>
      </c>
      <c r="AC272" s="29">
        <v>50160000</v>
      </c>
      <c r="AD272" s="26">
        <v>750000</v>
      </c>
      <c r="AE272" s="26">
        <v>52800000</v>
      </c>
      <c r="AF272" s="19">
        <v>52800000</v>
      </c>
      <c r="AG272" s="29">
        <v>50160000</v>
      </c>
      <c r="AH272" s="26">
        <v>800000</v>
      </c>
      <c r="AI272" s="26">
        <v>52800000</v>
      </c>
      <c r="AJ272" s="19">
        <v>52800000</v>
      </c>
      <c r="AK272" s="29">
        <v>50160000</v>
      </c>
      <c r="AL272" s="28">
        <v>14600000</v>
      </c>
      <c r="AM272">
        <v>31800000</v>
      </c>
      <c r="AN272">
        <v>52800000</v>
      </c>
    </row>
    <row r="273" spans="1:40" x14ac:dyDescent="0.2">
      <c r="A273" s="18">
        <v>44449</v>
      </c>
      <c r="B273" s="19">
        <v>0</v>
      </c>
      <c r="C273" s="19">
        <v>0</v>
      </c>
      <c r="D273" s="26" t="e">
        <v>#N/A</v>
      </c>
      <c r="E273" s="29" t="e">
        <v>#N/A</v>
      </c>
      <c r="F273" s="19">
        <v>450000</v>
      </c>
      <c r="G273" s="19">
        <v>52800000</v>
      </c>
      <c r="H273" s="19">
        <v>52800000</v>
      </c>
      <c r="I273" s="29">
        <v>50018610.685714282</v>
      </c>
      <c r="J273" s="19">
        <v>500000</v>
      </c>
      <c r="K273" s="19">
        <v>52800000</v>
      </c>
      <c r="L273" s="19">
        <v>52800000</v>
      </c>
      <c r="M273" s="29">
        <v>50142379.637791112</v>
      </c>
      <c r="N273" s="26">
        <v>550000</v>
      </c>
      <c r="O273" s="26">
        <v>52800000</v>
      </c>
      <c r="P273" s="19">
        <v>52800000</v>
      </c>
      <c r="Q273" s="29">
        <v>50160000</v>
      </c>
      <c r="R273" s="26">
        <v>600000</v>
      </c>
      <c r="S273" s="26">
        <v>52800000</v>
      </c>
      <c r="T273" s="19">
        <v>52800000</v>
      </c>
      <c r="U273" s="29">
        <v>50160000</v>
      </c>
      <c r="V273" s="26">
        <v>650000</v>
      </c>
      <c r="W273" s="26">
        <v>52800000</v>
      </c>
      <c r="X273" s="19">
        <v>52800000</v>
      </c>
      <c r="Y273" s="29">
        <v>50160000</v>
      </c>
      <c r="Z273" s="26">
        <v>700000</v>
      </c>
      <c r="AA273" s="26">
        <v>52800000</v>
      </c>
      <c r="AB273" s="19">
        <v>52800000</v>
      </c>
      <c r="AC273" s="29">
        <v>50160000</v>
      </c>
      <c r="AD273" s="26">
        <v>750000</v>
      </c>
      <c r="AE273" s="26">
        <v>52800000</v>
      </c>
      <c r="AF273" s="19">
        <v>52800000</v>
      </c>
      <c r="AG273" s="29">
        <v>50160000</v>
      </c>
      <c r="AH273" s="26">
        <v>800000</v>
      </c>
      <c r="AI273" s="26">
        <v>52800000</v>
      </c>
      <c r="AJ273" s="19">
        <v>52800000</v>
      </c>
      <c r="AK273" s="29">
        <v>50160000</v>
      </c>
      <c r="AL273" s="28">
        <v>14600000</v>
      </c>
      <c r="AM273">
        <v>31800000</v>
      </c>
      <c r="AN273">
        <v>52800000</v>
      </c>
    </row>
    <row r="274" spans="1:40" x14ac:dyDescent="0.2">
      <c r="A274" s="18">
        <v>44450</v>
      </c>
      <c r="B274" s="19">
        <v>0</v>
      </c>
      <c r="C274" s="19">
        <v>0</v>
      </c>
      <c r="D274" s="26" t="e">
        <v>#N/A</v>
      </c>
      <c r="E274" s="29" t="e">
        <v>#N/A</v>
      </c>
      <c r="F274" s="19">
        <v>450000</v>
      </c>
      <c r="G274" s="19">
        <v>52800000</v>
      </c>
      <c r="H274" s="19">
        <v>52800000</v>
      </c>
      <c r="I274" s="29">
        <v>50039610.685714282</v>
      </c>
      <c r="J274" s="19">
        <v>500000</v>
      </c>
      <c r="K274" s="19">
        <v>52800000</v>
      </c>
      <c r="L274" s="19">
        <v>52800000</v>
      </c>
      <c r="M274" s="29">
        <v>50160000</v>
      </c>
      <c r="N274" s="26">
        <v>550000</v>
      </c>
      <c r="O274" s="26">
        <v>52800000</v>
      </c>
      <c r="P274" s="19">
        <v>52800000</v>
      </c>
      <c r="Q274" s="29">
        <v>50160000</v>
      </c>
      <c r="R274" s="26">
        <v>600000</v>
      </c>
      <c r="S274" s="26">
        <v>52800000</v>
      </c>
      <c r="T274" s="19">
        <v>52800000</v>
      </c>
      <c r="U274" s="29">
        <v>50160000</v>
      </c>
      <c r="V274" s="26">
        <v>650000</v>
      </c>
      <c r="W274" s="26">
        <v>52800000</v>
      </c>
      <c r="X274" s="19">
        <v>52800000</v>
      </c>
      <c r="Y274" s="29">
        <v>50160000</v>
      </c>
      <c r="Z274" s="26">
        <v>700000</v>
      </c>
      <c r="AA274" s="26">
        <v>52800000</v>
      </c>
      <c r="AB274" s="19">
        <v>52800000</v>
      </c>
      <c r="AC274" s="29">
        <v>50160000</v>
      </c>
      <c r="AD274" s="26">
        <v>750000</v>
      </c>
      <c r="AE274" s="26">
        <v>52800000</v>
      </c>
      <c r="AF274" s="19">
        <v>52800000</v>
      </c>
      <c r="AG274" s="29">
        <v>50160000</v>
      </c>
      <c r="AH274" s="26">
        <v>800000</v>
      </c>
      <c r="AI274" s="26">
        <v>52800000</v>
      </c>
      <c r="AJ274" s="19">
        <v>52800000</v>
      </c>
      <c r="AK274" s="29">
        <v>50160000</v>
      </c>
      <c r="AL274" s="28">
        <v>14600000</v>
      </c>
      <c r="AM274">
        <v>31800000</v>
      </c>
      <c r="AN274">
        <v>52800000</v>
      </c>
    </row>
    <row r="275" spans="1:40" x14ac:dyDescent="0.2">
      <c r="A275" s="18">
        <v>44451</v>
      </c>
      <c r="B275" s="19">
        <v>0</v>
      </c>
      <c r="C275" s="19">
        <v>0</v>
      </c>
      <c r="D275" s="26" t="e">
        <v>#N/A</v>
      </c>
      <c r="E275" s="29" t="e">
        <v>#N/A</v>
      </c>
      <c r="F275" s="19">
        <v>450000</v>
      </c>
      <c r="G275" s="19">
        <v>52800000</v>
      </c>
      <c r="H275" s="19">
        <v>52800000</v>
      </c>
      <c r="I275" s="29">
        <v>50060610.685714282</v>
      </c>
      <c r="J275" s="19">
        <v>500000</v>
      </c>
      <c r="K275" s="19">
        <v>52800000</v>
      </c>
      <c r="L275" s="19">
        <v>52800000</v>
      </c>
      <c r="M275" s="29">
        <v>50160000</v>
      </c>
      <c r="N275" s="26">
        <v>550000</v>
      </c>
      <c r="O275" s="26">
        <v>52800000</v>
      </c>
      <c r="P275" s="19">
        <v>52800000</v>
      </c>
      <c r="Q275" s="29">
        <v>50160000</v>
      </c>
      <c r="R275" s="26">
        <v>600000</v>
      </c>
      <c r="S275" s="26">
        <v>52800000</v>
      </c>
      <c r="T275" s="19">
        <v>52800000</v>
      </c>
      <c r="U275" s="29">
        <v>50160000</v>
      </c>
      <c r="V275" s="26">
        <v>650000</v>
      </c>
      <c r="W275" s="26">
        <v>52800000</v>
      </c>
      <c r="X275" s="19">
        <v>52800000</v>
      </c>
      <c r="Y275" s="29">
        <v>50160000</v>
      </c>
      <c r="Z275" s="26">
        <v>700000</v>
      </c>
      <c r="AA275" s="26">
        <v>52800000</v>
      </c>
      <c r="AB275" s="19">
        <v>52800000</v>
      </c>
      <c r="AC275" s="29">
        <v>50160000</v>
      </c>
      <c r="AD275" s="26">
        <v>750000</v>
      </c>
      <c r="AE275" s="26">
        <v>52800000</v>
      </c>
      <c r="AF275" s="19">
        <v>52800000</v>
      </c>
      <c r="AG275" s="29">
        <v>50160000</v>
      </c>
      <c r="AH275" s="26">
        <v>800000</v>
      </c>
      <c r="AI275" s="26">
        <v>52800000</v>
      </c>
      <c r="AJ275" s="19">
        <v>52800000</v>
      </c>
      <c r="AK275" s="29">
        <v>50160000</v>
      </c>
      <c r="AL275" s="28">
        <v>14600000</v>
      </c>
      <c r="AM275">
        <v>31800000</v>
      </c>
      <c r="AN275">
        <v>52800000</v>
      </c>
    </row>
    <row r="276" spans="1:40" x14ac:dyDescent="0.2">
      <c r="A276" s="18">
        <v>44452</v>
      </c>
      <c r="B276" s="19">
        <v>0</v>
      </c>
      <c r="C276" s="19">
        <v>0</v>
      </c>
      <c r="D276" s="26" t="e">
        <v>#N/A</v>
      </c>
      <c r="E276" s="29" t="e">
        <v>#N/A</v>
      </c>
      <c r="F276" s="19">
        <v>450000</v>
      </c>
      <c r="G276" s="19">
        <v>52800000</v>
      </c>
      <c r="H276" s="19">
        <v>52800000</v>
      </c>
      <c r="I276" s="29">
        <v>50081610.685714282</v>
      </c>
      <c r="J276" s="19">
        <v>500000</v>
      </c>
      <c r="K276" s="19">
        <v>52800000</v>
      </c>
      <c r="L276" s="19">
        <v>52800000</v>
      </c>
      <c r="M276" s="29">
        <v>50160000</v>
      </c>
      <c r="N276" s="26">
        <v>550000</v>
      </c>
      <c r="O276" s="26">
        <v>52800000</v>
      </c>
      <c r="P276" s="19">
        <v>52800000</v>
      </c>
      <c r="Q276" s="29">
        <v>50160000</v>
      </c>
      <c r="R276" s="26">
        <v>600000</v>
      </c>
      <c r="S276" s="26">
        <v>52800000</v>
      </c>
      <c r="T276" s="19">
        <v>52800000</v>
      </c>
      <c r="U276" s="29">
        <v>50160000</v>
      </c>
      <c r="V276" s="26">
        <v>650000</v>
      </c>
      <c r="W276" s="26">
        <v>52800000</v>
      </c>
      <c r="X276" s="19">
        <v>52800000</v>
      </c>
      <c r="Y276" s="29">
        <v>50160000</v>
      </c>
      <c r="Z276" s="26">
        <v>700000</v>
      </c>
      <c r="AA276" s="26">
        <v>52800000</v>
      </c>
      <c r="AB276" s="19">
        <v>52800000</v>
      </c>
      <c r="AC276" s="29">
        <v>50160000</v>
      </c>
      <c r="AD276" s="26">
        <v>750000</v>
      </c>
      <c r="AE276" s="26">
        <v>52800000</v>
      </c>
      <c r="AF276" s="19">
        <v>52800000</v>
      </c>
      <c r="AG276" s="29">
        <v>50160000</v>
      </c>
      <c r="AH276" s="26">
        <v>800000</v>
      </c>
      <c r="AI276" s="26">
        <v>52800000</v>
      </c>
      <c r="AJ276" s="19">
        <v>52800000</v>
      </c>
      <c r="AK276" s="29">
        <v>50160000</v>
      </c>
      <c r="AL276" s="28">
        <v>14600000</v>
      </c>
      <c r="AM276">
        <v>31800000</v>
      </c>
      <c r="AN276">
        <v>52800000</v>
      </c>
    </row>
    <row r="277" spans="1:40" x14ac:dyDescent="0.2">
      <c r="A277" s="18">
        <v>44453</v>
      </c>
      <c r="B277" s="19">
        <v>0</v>
      </c>
      <c r="C277" s="19">
        <v>0</v>
      </c>
      <c r="D277" s="26" t="e">
        <v>#N/A</v>
      </c>
      <c r="E277" s="29" t="e">
        <v>#N/A</v>
      </c>
      <c r="F277" s="19">
        <v>450000</v>
      </c>
      <c r="G277" s="19">
        <v>52800000</v>
      </c>
      <c r="H277" s="19">
        <v>52800000</v>
      </c>
      <c r="I277" s="29">
        <v>50102610.685714282</v>
      </c>
      <c r="J277" s="19">
        <v>500000</v>
      </c>
      <c r="K277" s="19">
        <v>52800000</v>
      </c>
      <c r="L277" s="19">
        <v>52800000</v>
      </c>
      <c r="M277" s="29">
        <v>50160000</v>
      </c>
      <c r="N277" s="26">
        <v>550000</v>
      </c>
      <c r="O277" s="26">
        <v>52800000</v>
      </c>
      <c r="P277" s="19">
        <v>52800000</v>
      </c>
      <c r="Q277" s="29">
        <v>50160000</v>
      </c>
      <c r="R277" s="26">
        <v>600000</v>
      </c>
      <c r="S277" s="26">
        <v>52800000</v>
      </c>
      <c r="T277" s="19">
        <v>52800000</v>
      </c>
      <c r="U277" s="29">
        <v>50160000</v>
      </c>
      <c r="V277" s="26">
        <v>650000</v>
      </c>
      <c r="W277" s="26">
        <v>52800000</v>
      </c>
      <c r="X277" s="19">
        <v>52800000</v>
      </c>
      <c r="Y277" s="29">
        <v>50160000</v>
      </c>
      <c r="Z277" s="26">
        <v>700000</v>
      </c>
      <c r="AA277" s="26">
        <v>52800000</v>
      </c>
      <c r="AB277" s="19">
        <v>52800000</v>
      </c>
      <c r="AC277" s="29">
        <v>50160000</v>
      </c>
      <c r="AD277" s="26">
        <v>750000</v>
      </c>
      <c r="AE277" s="26">
        <v>52800000</v>
      </c>
      <c r="AF277" s="19">
        <v>52800000</v>
      </c>
      <c r="AG277" s="29">
        <v>50160000</v>
      </c>
      <c r="AH277" s="26">
        <v>800000</v>
      </c>
      <c r="AI277" s="26">
        <v>52800000</v>
      </c>
      <c r="AJ277" s="19">
        <v>52800000</v>
      </c>
      <c r="AK277" s="29">
        <v>50160000</v>
      </c>
      <c r="AL277" s="28">
        <v>14600000</v>
      </c>
      <c r="AM277">
        <v>31800000</v>
      </c>
      <c r="AN277">
        <v>52800000</v>
      </c>
    </row>
    <row r="278" spans="1:40" x14ac:dyDescent="0.2">
      <c r="A278" s="18">
        <v>44454</v>
      </c>
      <c r="B278" s="19">
        <v>0</v>
      </c>
      <c r="C278" s="19">
        <v>0</v>
      </c>
      <c r="D278" s="26" t="e">
        <v>#N/A</v>
      </c>
      <c r="E278" s="29" t="e">
        <v>#N/A</v>
      </c>
      <c r="F278" s="19">
        <v>450000</v>
      </c>
      <c r="G278" s="19">
        <v>52800000</v>
      </c>
      <c r="H278" s="19">
        <v>52800000</v>
      </c>
      <c r="I278" s="29">
        <v>50123610.685714282</v>
      </c>
      <c r="J278" s="19">
        <v>500000</v>
      </c>
      <c r="K278" s="19">
        <v>52800000</v>
      </c>
      <c r="L278" s="19">
        <v>52800000</v>
      </c>
      <c r="M278" s="29">
        <v>50160000</v>
      </c>
      <c r="N278" s="26">
        <v>550000</v>
      </c>
      <c r="O278" s="26">
        <v>52800000</v>
      </c>
      <c r="P278" s="19">
        <v>52800000</v>
      </c>
      <c r="Q278" s="29">
        <v>50160000</v>
      </c>
      <c r="R278" s="26">
        <v>600000</v>
      </c>
      <c r="S278" s="26">
        <v>52800000</v>
      </c>
      <c r="T278" s="19">
        <v>52800000</v>
      </c>
      <c r="U278" s="29">
        <v>50160000</v>
      </c>
      <c r="V278" s="26">
        <v>650000</v>
      </c>
      <c r="W278" s="26">
        <v>52800000</v>
      </c>
      <c r="X278" s="19">
        <v>52800000</v>
      </c>
      <c r="Y278" s="29">
        <v>50160000</v>
      </c>
      <c r="Z278" s="26">
        <v>700000</v>
      </c>
      <c r="AA278" s="26">
        <v>52800000</v>
      </c>
      <c r="AB278" s="19">
        <v>52800000</v>
      </c>
      <c r="AC278" s="29">
        <v>50160000</v>
      </c>
      <c r="AD278" s="26">
        <v>750000</v>
      </c>
      <c r="AE278" s="26">
        <v>52800000</v>
      </c>
      <c r="AF278" s="19">
        <v>52800000</v>
      </c>
      <c r="AG278" s="29">
        <v>50160000</v>
      </c>
      <c r="AH278" s="26">
        <v>800000</v>
      </c>
      <c r="AI278" s="26">
        <v>52800000</v>
      </c>
      <c r="AJ278" s="19">
        <v>52800000</v>
      </c>
      <c r="AK278" s="29">
        <v>50160000</v>
      </c>
      <c r="AL278" s="28">
        <v>14600000</v>
      </c>
      <c r="AM278">
        <v>31800000</v>
      </c>
      <c r="AN278">
        <v>52800000</v>
      </c>
    </row>
    <row r="279" spans="1:40" x14ac:dyDescent="0.2">
      <c r="A279" s="18">
        <v>44455</v>
      </c>
      <c r="B279" s="19">
        <v>0</v>
      </c>
      <c r="C279" s="19">
        <v>0</v>
      </c>
      <c r="D279" s="26" t="e">
        <v>#N/A</v>
      </c>
      <c r="E279" s="29" t="e">
        <v>#N/A</v>
      </c>
      <c r="F279" s="19">
        <v>450000</v>
      </c>
      <c r="G279" s="19">
        <v>52800000</v>
      </c>
      <c r="H279" s="19">
        <v>52800000</v>
      </c>
      <c r="I279" s="29">
        <v>50144610.685714282</v>
      </c>
      <c r="J279" s="19">
        <v>500000</v>
      </c>
      <c r="K279" s="19">
        <v>52800000</v>
      </c>
      <c r="L279" s="19">
        <v>52800000</v>
      </c>
      <c r="M279" s="29">
        <v>50160000</v>
      </c>
      <c r="N279" s="26">
        <v>550000</v>
      </c>
      <c r="O279" s="26">
        <v>52800000</v>
      </c>
      <c r="P279" s="19">
        <v>52800000</v>
      </c>
      <c r="Q279" s="29">
        <v>50160000</v>
      </c>
      <c r="R279" s="26">
        <v>600000</v>
      </c>
      <c r="S279" s="26">
        <v>52800000</v>
      </c>
      <c r="T279" s="19">
        <v>52800000</v>
      </c>
      <c r="U279" s="29">
        <v>50160000</v>
      </c>
      <c r="V279" s="26">
        <v>650000</v>
      </c>
      <c r="W279" s="26">
        <v>52800000</v>
      </c>
      <c r="X279" s="19">
        <v>52800000</v>
      </c>
      <c r="Y279" s="29">
        <v>50160000</v>
      </c>
      <c r="Z279" s="26">
        <v>700000</v>
      </c>
      <c r="AA279" s="26">
        <v>52800000</v>
      </c>
      <c r="AB279" s="19">
        <v>52800000</v>
      </c>
      <c r="AC279" s="29">
        <v>50160000</v>
      </c>
      <c r="AD279" s="26">
        <v>750000</v>
      </c>
      <c r="AE279" s="26">
        <v>52800000</v>
      </c>
      <c r="AF279" s="19">
        <v>52800000</v>
      </c>
      <c r="AG279" s="29">
        <v>50160000</v>
      </c>
      <c r="AH279" s="26">
        <v>800000</v>
      </c>
      <c r="AI279" s="26">
        <v>52800000</v>
      </c>
      <c r="AJ279" s="19">
        <v>52800000</v>
      </c>
      <c r="AK279" s="29">
        <v>50160000</v>
      </c>
      <c r="AL279" s="28">
        <v>14600000</v>
      </c>
      <c r="AM279">
        <v>31800000</v>
      </c>
      <c r="AN279">
        <v>52800000</v>
      </c>
    </row>
    <row r="280" spans="1:40" x14ac:dyDescent="0.2">
      <c r="A280" s="18">
        <v>44456</v>
      </c>
      <c r="B280" s="19">
        <v>0</v>
      </c>
      <c r="C280" s="19">
        <v>0</v>
      </c>
      <c r="D280" s="26" t="e">
        <v>#N/A</v>
      </c>
      <c r="E280" s="29" t="e">
        <v>#N/A</v>
      </c>
      <c r="F280" s="19">
        <v>450000</v>
      </c>
      <c r="G280" s="19">
        <v>52800000</v>
      </c>
      <c r="H280" s="19">
        <v>52800000</v>
      </c>
      <c r="I280" s="29">
        <v>50160000</v>
      </c>
      <c r="J280" s="19">
        <v>500000</v>
      </c>
      <c r="K280" s="19">
        <v>52800000</v>
      </c>
      <c r="L280" s="19">
        <v>52800000</v>
      </c>
      <c r="M280" s="29">
        <v>50160000</v>
      </c>
      <c r="N280" s="26">
        <v>550000</v>
      </c>
      <c r="O280" s="26">
        <v>52800000</v>
      </c>
      <c r="P280" s="19">
        <v>52800000</v>
      </c>
      <c r="Q280" s="29">
        <v>50160000</v>
      </c>
      <c r="R280" s="26">
        <v>600000</v>
      </c>
      <c r="S280" s="26">
        <v>52800000</v>
      </c>
      <c r="T280" s="19">
        <v>52800000</v>
      </c>
      <c r="U280" s="29">
        <v>50160000</v>
      </c>
      <c r="V280" s="26">
        <v>650000</v>
      </c>
      <c r="W280" s="26">
        <v>52800000</v>
      </c>
      <c r="X280" s="19">
        <v>52800000</v>
      </c>
      <c r="Y280" s="29">
        <v>50160000</v>
      </c>
      <c r="Z280" s="26">
        <v>700000</v>
      </c>
      <c r="AA280" s="26">
        <v>52800000</v>
      </c>
      <c r="AB280" s="19">
        <v>52800000</v>
      </c>
      <c r="AC280" s="29">
        <v>50160000</v>
      </c>
      <c r="AD280" s="26">
        <v>750000</v>
      </c>
      <c r="AE280" s="26">
        <v>52800000</v>
      </c>
      <c r="AF280" s="19">
        <v>52800000</v>
      </c>
      <c r="AG280" s="29">
        <v>50160000</v>
      </c>
      <c r="AH280" s="26">
        <v>800000</v>
      </c>
      <c r="AI280" s="26">
        <v>52800000</v>
      </c>
      <c r="AJ280" s="19">
        <v>52800000</v>
      </c>
      <c r="AK280" s="29">
        <v>50160000</v>
      </c>
      <c r="AL280" s="28">
        <v>14600000</v>
      </c>
      <c r="AM280">
        <v>31800000</v>
      </c>
      <c r="AN280">
        <v>52800000</v>
      </c>
    </row>
    <row r="281" spans="1:40" x14ac:dyDescent="0.2">
      <c r="A281" s="18">
        <v>44457</v>
      </c>
      <c r="B281" s="19">
        <v>0</v>
      </c>
      <c r="C281" s="19">
        <v>0</v>
      </c>
      <c r="D281" s="26" t="e">
        <v>#N/A</v>
      </c>
      <c r="E281" s="29" t="e">
        <v>#N/A</v>
      </c>
      <c r="F281" s="19">
        <v>450000</v>
      </c>
      <c r="G281" s="19">
        <v>52800000</v>
      </c>
      <c r="H281" s="19">
        <v>52800000</v>
      </c>
      <c r="I281" s="29">
        <v>50160000</v>
      </c>
      <c r="J281" s="19">
        <v>500000</v>
      </c>
      <c r="K281" s="19">
        <v>52800000</v>
      </c>
      <c r="L281" s="19">
        <v>52800000</v>
      </c>
      <c r="M281" s="29">
        <v>50160000</v>
      </c>
      <c r="N281" s="26">
        <v>550000</v>
      </c>
      <c r="O281" s="26">
        <v>52800000</v>
      </c>
      <c r="P281" s="19">
        <v>52800000</v>
      </c>
      <c r="Q281" s="29">
        <v>50160000</v>
      </c>
      <c r="R281" s="26">
        <v>600000</v>
      </c>
      <c r="S281" s="26">
        <v>52800000</v>
      </c>
      <c r="T281" s="19">
        <v>52800000</v>
      </c>
      <c r="U281" s="29">
        <v>50160000</v>
      </c>
      <c r="V281" s="26">
        <v>650000</v>
      </c>
      <c r="W281" s="26">
        <v>52800000</v>
      </c>
      <c r="X281" s="19">
        <v>52800000</v>
      </c>
      <c r="Y281" s="29">
        <v>50160000</v>
      </c>
      <c r="Z281" s="26">
        <v>700000</v>
      </c>
      <c r="AA281" s="26">
        <v>52800000</v>
      </c>
      <c r="AB281" s="19">
        <v>52800000</v>
      </c>
      <c r="AC281" s="29">
        <v>50160000</v>
      </c>
      <c r="AD281" s="26">
        <v>750000</v>
      </c>
      <c r="AE281" s="26">
        <v>52800000</v>
      </c>
      <c r="AF281" s="19">
        <v>52800000</v>
      </c>
      <c r="AG281" s="29">
        <v>50160000</v>
      </c>
      <c r="AH281" s="26">
        <v>800000</v>
      </c>
      <c r="AI281" s="26">
        <v>52800000</v>
      </c>
      <c r="AJ281" s="19">
        <v>52800000</v>
      </c>
      <c r="AK281" s="29">
        <v>50160000</v>
      </c>
      <c r="AL281" s="28">
        <v>14600000</v>
      </c>
      <c r="AM281">
        <v>31800000</v>
      </c>
      <c r="AN281">
        <v>52800000</v>
      </c>
    </row>
    <row r="282" spans="1:40" x14ac:dyDescent="0.2">
      <c r="A282" s="18">
        <v>44458</v>
      </c>
      <c r="B282" s="19">
        <v>0</v>
      </c>
      <c r="C282" s="19">
        <v>0</v>
      </c>
      <c r="D282" s="26" t="e">
        <v>#N/A</v>
      </c>
      <c r="E282" s="29" t="e">
        <v>#N/A</v>
      </c>
      <c r="F282" s="19">
        <v>450000</v>
      </c>
      <c r="G282" s="19">
        <v>52800000</v>
      </c>
      <c r="H282" s="19">
        <v>52800000</v>
      </c>
      <c r="I282" s="29">
        <v>50160000</v>
      </c>
      <c r="J282" s="19">
        <v>500000</v>
      </c>
      <c r="K282" s="19">
        <v>52800000</v>
      </c>
      <c r="L282" s="19">
        <v>52800000</v>
      </c>
      <c r="M282" s="29">
        <v>50160000</v>
      </c>
      <c r="N282" s="26">
        <v>550000</v>
      </c>
      <c r="O282" s="26">
        <v>52800000</v>
      </c>
      <c r="P282" s="19">
        <v>52800000</v>
      </c>
      <c r="Q282" s="29">
        <v>50160000</v>
      </c>
      <c r="R282" s="26">
        <v>600000</v>
      </c>
      <c r="S282" s="26">
        <v>52800000</v>
      </c>
      <c r="T282" s="19">
        <v>52800000</v>
      </c>
      <c r="U282" s="29">
        <v>50160000</v>
      </c>
      <c r="V282" s="26">
        <v>650000</v>
      </c>
      <c r="W282" s="26">
        <v>52800000</v>
      </c>
      <c r="X282" s="19">
        <v>52800000</v>
      </c>
      <c r="Y282" s="29">
        <v>50160000</v>
      </c>
      <c r="Z282" s="26">
        <v>700000</v>
      </c>
      <c r="AA282" s="26">
        <v>52800000</v>
      </c>
      <c r="AB282" s="19">
        <v>52800000</v>
      </c>
      <c r="AC282" s="29">
        <v>50160000</v>
      </c>
      <c r="AD282" s="26">
        <v>750000</v>
      </c>
      <c r="AE282" s="26">
        <v>52800000</v>
      </c>
      <c r="AF282" s="19">
        <v>52800000</v>
      </c>
      <c r="AG282" s="29">
        <v>50160000</v>
      </c>
      <c r="AH282" s="26">
        <v>800000</v>
      </c>
      <c r="AI282" s="26">
        <v>52800000</v>
      </c>
      <c r="AJ282" s="19">
        <v>52800000</v>
      </c>
      <c r="AK282" s="29">
        <v>50160000</v>
      </c>
      <c r="AL282" s="28">
        <v>14600000</v>
      </c>
      <c r="AM282">
        <v>31800000</v>
      </c>
      <c r="AN282">
        <v>52800000</v>
      </c>
    </row>
    <row r="283" spans="1:40" x14ac:dyDescent="0.2">
      <c r="A283" s="18">
        <v>44459</v>
      </c>
      <c r="B283" s="19">
        <v>0</v>
      </c>
      <c r="C283" s="19">
        <v>0</v>
      </c>
      <c r="D283" s="26" t="e">
        <v>#N/A</v>
      </c>
      <c r="E283" s="29" t="e">
        <v>#N/A</v>
      </c>
      <c r="F283" s="19">
        <v>450000</v>
      </c>
      <c r="G283" s="19">
        <v>52800000</v>
      </c>
      <c r="H283" s="19">
        <v>52800000</v>
      </c>
      <c r="I283" s="29">
        <v>50160000</v>
      </c>
      <c r="J283" s="19">
        <v>500000</v>
      </c>
      <c r="K283" s="19">
        <v>52800000</v>
      </c>
      <c r="L283" s="19">
        <v>52800000</v>
      </c>
      <c r="M283" s="29">
        <v>50160000</v>
      </c>
      <c r="N283" s="26">
        <v>550000</v>
      </c>
      <c r="O283" s="26">
        <v>52800000</v>
      </c>
      <c r="P283" s="19">
        <v>52800000</v>
      </c>
      <c r="Q283" s="29">
        <v>50160000</v>
      </c>
      <c r="R283" s="26">
        <v>600000</v>
      </c>
      <c r="S283" s="26">
        <v>52800000</v>
      </c>
      <c r="T283" s="19">
        <v>52800000</v>
      </c>
      <c r="U283" s="29">
        <v>50160000</v>
      </c>
      <c r="V283" s="26">
        <v>650000</v>
      </c>
      <c r="W283" s="26">
        <v>52800000</v>
      </c>
      <c r="X283" s="19">
        <v>52800000</v>
      </c>
      <c r="Y283" s="29">
        <v>50160000</v>
      </c>
      <c r="Z283" s="26">
        <v>700000</v>
      </c>
      <c r="AA283" s="26">
        <v>52800000</v>
      </c>
      <c r="AB283" s="19">
        <v>52800000</v>
      </c>
      <c r="AC283" s="29">
        <v>50160000</v>
      </c>
      <c r="AD283" s="26">
        <v>750000</v>
      </c>
      <c r="AE283" s="26">
        <v>52800000</v>
      </c>
      <c r="AF283" s="19">
        <v>52800000</v>
      </c>
      <c r="AG283" s="29">
        <v>50160000</v>
      </c>
      <c r="AH283" s="26">
        <v>800000</v>
      </c>
      <c r="AI283" s="26">
        <v>52800000</v>
      </c>
      <c r="AJ283" s="19">
        <v>52800000</v>
      </c>
      <c r="AK283" s="29">
        <v>50160000</v>
      </c>
      <c r="AL283" s="28">
        <v>14600000</v>
      </c>
      <c r="AM283">
        <v>31800000</v>
      </c>
      <c r="AN283">
        <v>52800000</v>
      </c>
    </row>
    <row r="284" spans="1:40" x14ac:dyDescent="0.2">
      <c r="A284" s="18">
        <v>44460</v>
      </c>
      <c r="B284" s="19">
        <v>0</v>
      </c>
      <c r="C284" s="19">
        <v>0</v>
      </c>
      <c r="D284" s="26" t="e">
        <v>#N/A</v>
      </c>
      <c r="E284" s="29" t="e">
        <v>#N/A</v>
      </c>
      <c r="F284" s="19">
        <v>450000</v>
      </c>
      <c r="G284" s="19">
        <v>52800000</v>
      </c>
      <c r="H284" s="19">
        <v>52800000</v>
      </c>
      <c r="I284" s="29">
        <v>50160000</v>
      </c>
      <c r="J284" s="19">
        <v>500000</v>
      </c>
      <c r="K284" s="19">
        <v>52800000</v>
      </c>
      <c r="L284" s="19">
        <v>52800000</v>
      </c>
      <c r="M284" s="29">
        <v>50160000</v>
      </c>
      <c r="N284" s="26">
        <v>550000</v>
      </c>
      <c r="O284" s="26">
        <v>52800000</v>
      </c>
      <c r="P284" s="19">
        <v>52800000</v>
      </c>
      <c r="Q284" s="29">
        <v>50160000</v>
      </c>
      <c r="R284" s="26">
        <v>600000</v>
      </c>
      <c r="S284" s="26">
        <v>52800000</v>
      </c>
      <c r="T284" s="19">
        <v>52800000</v>
      </c>
      <c r="U284" s="29">
        <v>50160000</v>
      </c>
      <c r="V284" s="26">
        <v>650000</v>
      </c>
      <c r="W284" s="26">
        <v>52800000</v>
      </c>
      <c r="X284" s="19">
        <v>52800000</v>
      </c>
      <c r="Y284" s="29">
        <v>50160000</v>
      </c>
      <c r="Z284" s="26">
        <v>700000</v>
      </c>
      <c r="AA284" s="26">
        <v>52800000</v>
      </c>
      <c r="AB284" s="19">
        <v>52800000</v>
      </c>
      <c r="AC284" s="29">
        <v>50160000</v>
      </c>
      <c r="AD284" s="26">
        <v>750000</v>
      </c>
      <c r="AE284" s="26">
        <v>52800000</v>
      </c>
      <c r="AF284" s="19">
        <v>52800000</v>
      </c>
      <c r="AG284" s="29">
        <v>50160000</v>
      </c>
      <c r="AH284" s="26">
        <v>800000</v>
      </c>
      <c r="AI284" s="26">
        <v>52800000</v>
      </c>
      <c r="AJ284" s="19">
        <v>52800000</v>
      </c>
      <c r="AK284" s="29">
        <v>50160000</v>
      </c>
      <c r="AL284" s="28">
        <v>14600000</v>
      </c>
      <c r="AM284">
        <v>31800000</v>
      </c>
      <c r="AN284">
        <v>52800000</v>
      </c>
    </row>
    <row r="285" spans="1:40" x14ac:dyDescent="0.2">
      <c r="A285" s="18">
        <v>44461</v>
      </c>
      <c r="B285" s="19">
        <v>0</v>
      </c>
      <c r="C285" s="19">
        <v>0</v>
      </c>
      <c r="D285" s="26" t="e">
        <v>#N/A</v>
      </c>
      <c r="E285" s="29" t="e">
        <v>#N/A</v>
      </c>
      <c r="F285" s="19">
        <v>450000</v>
      </c>
      <c r="G285" s="19">
        <v>52800000</v>
      </c>
      <c r="H285" s="19">
        <v>52800000</v>
      </c>
      <c r="I285" s="29">
        <v>50160000</v>
      </c>
      <c r="J285" s="19">
        <v>500000</v>
      </c>
      <c r="K285" s="19">
        <v>52800000</v>
      </c>
      <c r="L285" s="19">
        <v>52800000</v>
      </c>
      <c r="M285" s="29">
        <v>50160000</v>
      </c>
      <c r="N285" s="26">
        <v>550000</v>
      </c>
      <c r="O285" s="26">
        <v>52800000</v>
      </c>
      <c r="P285" s="19">
        <v>52800000</v>
      </c>
      <c r="Q285" s="29">
        <v>50160000</v>
      </c>
      <c r="R285" s="26">
        <v>600000</v>
      </c>
      <c r="S285" s="26">
        <v>52800000</v>
      </c>
      <c r="T285" s="19">
        <v>52800000</v>
      </c>
      <c r="U285" s="29">
        <v>50160000</v>
      </c>
      <c r="V285" s="26">
        <v>650000</v>
      </c>
      <c r="W285" s="26">
        <v>52800000</v>
      </c>
      <c r="X285" s="19">
        <v>52800000</v>
      </c>
      <c r="Y285" s="29">
        <v>50160000</v>
      </c>
      <c r="Z285" s="26">
        <v>700000</v>
      </c>
      <c r="AA285" s="26">
        <v>52800000</v>
      </c>
      <c r="AB285" s="19">
        <v>52800000</v>
      </c>
      <c r="AC285" s="29">
        <v>50160000</v>
      </c>
      <c r="AD285" s="26">
        <v>750000</v>
      </c>
      <c r="AE285" s="26">
        <v>52800000</v>
      </c>
      <c r="AF285" s="19">
        <v>52800000</v>
      </c>
      <c r="AG285" s="29">
        <v>50160000</v>
      </c>
      <c r="AH285" s="26">
        <v>800000</v>
      </c>
      <c r="AI285" s="26">
        <v>52800000</v>
      </c>
      <c r="AJ285" s="19">
        <v>52800000</v>
      </c>
      <c r="AK285" s="29">
        <v>50160000</v>
      </c>
      <c r="AL285" s="28">
        <v>14600000</v>
      </c>
      <c r="AM285">
        <v>31800000</v>
      </c>
      <c r="AN285">
        <v>52800000</v>
      </c>
    </row>
    <row r="286" spans="1:40" x14ac:dyDescent="0.2">
      <c r="A286" s="18">
        <v>44462</v>
      </c>
      <c r="B286" s="19">
        <v>0</v>
      </c>
      <c r="C286" s="19">
        <v>0</v>
      </c>
      <c r="D286" s="26" t="e">
        <v>#N/A</v>
      </c>
      <c r="E286" s="29" t="e">
        <v>#N/A</v>
      </c>
      <c r="F286" s="19">
        <v>450000</v>
      </c>
      <c r="G286" s="19">
        <v>52800000</v>
      </c>
      <c r="H286" s="19">
        <v>52800000</v>
      </c>
      <c r="I286" s="29">
        <v>50160000</v>
      </c>
      <c r="J286" s="19">
        <v>500000</v>
      </c>
      <c r="K286" s="19">
        <v>52800000</v>
      </c>
      <c r="L286" s="19">
        <v>52800000</v>
      </c>
      <c r="M286" s="29">
        <v>50160000</v>
      </c>
      <c r="N286" s="26">
        <v>550000</v>
      </c>
      <c r="O286" s="26">
        <v>52800000</v>
      </c>
      <c r="P286" s="19">
        <v>52800000</v>
      </c>
      <c r="Q286" s="29">
        <v>50160000</v>
      </c>
      <c r="R286" s="26">
        <v>600000</v>
      </c>
      <c r="S286" s="26">
        <v>52800000</v>
      </c>
      <c r="T286" s="19">
        <v>52800000</v>
      </c>
      <c r="U286" s="29">
        <v>50160000</v>
      </c>
      <c r="V286" s="26">
        <v>650000</v>
      </c>
      <c r="W286" s="26">
        <v>52800000</v>
      </c>
      <c r="X286" s="19">
        <v>52800000</v>
      </c>
      <c r="Y286" s="29">
        <v>50160000</v>
      </c>
      <c r="Z286" s="26">
        <v>700000</v>
      </c>
      <c r="AA286" s="26">
        <v>52800000</v>
      </c>
      <c r="AB286" s="19">
        <v>52800000</v>
      </c>
      <c r="AC286" s="29">
        <v>50160000</v>
      </c>
      <c r="AD286" s="26">
        <v>750000</v>
      </c>
      <c r="AE286" s="26">
        <v>52800000</v>
      </c>
      <c r="AF286" s="19">
        <v>52800000</v>
      </c>
      <c r="AG286" s="29">
        <v>50160000</v>
      </c>
      <c r="AH286" s="26">
        <v>800000</v>
      </c>
      <c r="AI286" s="26">
        <v>52800000</v>
      </c>
      <c r="AJ286" s="19">
        <v>52800000</v>
      </c>
      <c r="AK286" s="29">
        <v>50160000</v>
      </c>
      <c r="AL286" s="28">
        <v>14600000</v>
      </c>
      <c r="AM286">
        <v>31800000</v>
      </c>
      <c r="AN286">
        <v>52800000</v>
      </c>
    </row>
    <row r="287" spans="1:40" x14ac:dyDescent="0.2">
      <c r="A287" s="18">
        <v>44463</v>
      </c>
      <c r="B287" s="19">
        <v>0</v>
      </c>
      <c r="C287" s="19">
        <v>0</v>
      </c>
      <c r="D287" s="26" t="e">
        <v>#N/A</v>
      </c>
      <c r="E287" s="29" t="e">
        <v>#N/A</v>
      </c>
      <c r="F287" s="19">
        <v>450000</v>
      </c>
      <c r="G287" s="19">
        <v>52800000</v>
      </c>
      <c r="H287" s="19">
        <v>52800000</v>
      </c>
      <c r="I287" s="29">
        <v>50160000</v>
      </c>
      <c r="J287" s="19">
        <v>500000</v>
      </c>
      <c r="K287" s="19">
        <v>52800000</v>
      </c>
      <c r="L287" s="19">
        <v>52800000</v>
      </c>
      <c r="M287" s="29">
        <v>50160000</v>
      </c>
      <c r="N287" s="26">
        <v>550000</v>
      </c>
      <c r="O287" s="26">
        <v>52800000</v>
      </c>
      <c r="P287" s="19">
        <v>52800000</v>
      </c>
      <c r="Q287" s="29">
        <v>50160000</v>
      </c>
      <c r="R287" s="26">
        <v>600000</v>
      </c>
      <c r="S287" s="26">
        <v>52800000</v>
      </c>
      <c r="T287" s="19">
        <v>52800000</v>
      </c>
      <c r="U287" s="29">
        <v>50160000</v>
      </c>
      <c r="V287" s="26">
        <v>650000</v>
      </c>
      <c r="W287" s="26">
        <v>52800000</v>
      </c>
      <c r="X287" s="19">
        <v>52800000</v>
      </c>
      <c r="Y287" s="29">
        <v>50160000</v>
      </c>
      <c r="Z287" s="26">
        <v>700000</v>
      </c>
      <c r="AA287" s="26">
        <v>52800000</v>
      </c>
      <c r="AB287" s="19">
        <v>52800000</v>
      </c>
      <c r="AC287" s="29">
        <v>50160000</v>
      </c>
      <c r="AD287" s="26">
        <v>750000</v>
      </c>
      <c r="AE287" s="26">
        <v>52800000</v>
      </c>
      <c r="AF287" s="19">
        <v>52800000</v>
      </c>
      <c r="AG287" s="29">
        <v>50160000</v>
      </c>
      <c r="AH287" s="26">
        <v>800000</v>
      </c>
      <c r="AI287" s="26">
        <v>52800000</v>
      </c>
      <c r="AJ287" s="19">
        <v>52800000</v>
      </c>
      <c r="AK287" s="29">
        <v>50160000</v>
      </c>
      <c r="AL287" s="28">
        <v>14600000</v>
      </c>
      <c r="AM287">
        <v>31800000</v>
      </c>
      <c r="AN287">
        <v>52800000</v>
      </c>
    </row>
    <row r="288" spans="1:40" x14ac:dyDescent="0.2">
      <c r="A288" s="18">
        <v>44464</v>
      </c>
      <c r="B288" s="19">
        <v>0</v>
      </c>
      <c r="C288" s="19">
        <v>0</v>
      </c>
      <c r="D288" s="26" t="e">
        <v>#N/A</v>
      </c>
      <c r="E288" s="29" t="e">
        <v>#N/A</v>
      </c>
      <c r="F288" s="19">
        <v>450000</v>
      </c>
      <c r="G288" s="19">
        <v>52800000</v>
      </c>
      <c r="H288" s="19">
        <v>52800000</v>
      </c>
      <c r="I288" s="29">
        <v>50160000</v>
      </c>
      <c r="J288" s="19">
        <v>500000</v>
      </c>
      <c r="K288" s="19">
        <v>52800000</v>
      </c>
      <c r="L288" s="19">
        <v>52800000</v>
      </c>
      <c r="M288" s="29">
        <v>50160000</v>
      </c>
      <c r="N288" s="26">
        <v>550000</v>
      </c>
      <c r="O288" s="26">
        <v>52800000</v>
      </c>
      <c r="P288" s="19">
        <v>52800000</v>
      </c>
      <c r="Q288" s="29">
        <v>50160000</v>
      </c>
      <c r="R288" s="26">
        <v>600000</v>
      </c>
      <c r="S288" s="26">
        <v>52800000</v>
      </c>
      <c r="T288" s="19">
        <v>52800000</v>
      </c>
      <c r="U288" s="29">
        <v>50160000</v>
      </c>
      <c r="V288" s="26">
        <v>650000</v>
      </c>
      <c r="W288" s="26">
        <v>52800000</v>
      </c>
      <c r="X288" s="19">
        <v>52800000</v>
      </c>
      <c r="Y288" s="29">
        <v>50160000</v>
      </c>
      <c r="Z288" s="26">
        <v>700000</v>
      </c>
      <c r="AA288" s="26">
        <v>52800000</v>
      </c>
      <c r="AB288" s="19">
        <v>52800000</v>
      </c>
      <c r="AC288" s="29">
        <v>50160000</v>
      </c>
      <c r="AD288" s="26">
        <v>750000</v>
      </c>
      <c r="AE288" s="26">
        <v>52800000</v>
      </c>
      <c r="AF288" s="19">
        <v>52800000</v>
      </c>
      <c r="AG288" s="29">
        <v>50160000</v>
      </c>
      <c r="AH288" s="26">
        <v>800000</v>
      </c>
      <c r="AI288" s="26">
        <v>52800000</v>
      </c>
      <c r="AJ288" s="19">
        <v>52800000</v>
      </c>
      <c r="AK288" s="29">
        <v>50160000</v>
      </c>
      <c r="AL288" s="28">
        <v>14600000</v>
      </c>
      <c r="AM288">
        <v>31800000</v>
      </c>
      <c r="AN288">
        <v>52800000</v>
      </c>
    </row>
    <row r="289" spans="1:40" x14ac:dyDescent="0.2">
      <c r="A289" s="18">
        <v>44465</v>
      </c>
      <c r="B289" s="19">
        <v>0</v>
      </c>
      <c r="C289" s="19">
        <v>0</v>
      </c>
      <c r="D289" s="26" t="e">
        <v>#N/A</v>
      </c>
      <c r="E289" s="29" t="e">
        <v>#N/A</v>
      </c>
      <c r="F289" s="19">
        <v>450000</v>
      </c>
      <c r="G289" s="19">
        <v>52800000</v>
      </c>
      <c r="H289" s="19">
        <v>52800000</v>
      </c>
      <c r="I289" s="29">
        <v>50160000</v>
      </c>
      <c r="J289" s="19">
        <v>500000</v>
      </c>
      <c r="K289" s="19">
        <v>52800000</v>
      </c>
      <c r="L289" s="19">
        <v>52800000</v>
      </c>
      <c r="M289" s="29">
        <v>50160000</v>
      </c>
      <c r="N289" s="26">
        <v>550000</v>
      </c>
      <c r="O289" s="26">
        <v>52800000</v>
      </c>
      <c r="P289" s="19">
        <v>52800000</v>
      </c>
      <c r="Q289" s="29">
        <v>50160000</v>
      </c>
      <c r="R289" s="26">
        <v>600000</v>
      </c>
      <c r="S289" s="26">
        <v>52800000</v>
      </c>
      <c r="T289" s="19">
        <v>52800000</v>
      </c>
      <c r="U289" s="29">
        <v>50160000</v>
      </c>
      <c r="V289" s="26">
        <v>650000</v>
      </c>
      <c r="W289" s="26">
        <v>52800000</v>
      </c>
      <c r="X289" s="19">
        <v>52800000</v>
      </c>
      <c r="Y289" s="29">
        <v>50160000</v>
      </c>
      <c r="Z289" s="26">
        <v>700000</v>
      </c>
      <c r="AA289" s="26">
        <v>52800000</v>
      </c>
      <c r="AB289" s="19">
        <v>52800000</v>
      </c>
      <c r="AC289" s="29">
        <v>50160000</v>
      </c>
      <c r="AD289" s="26">
        <v>750000</v>
      </c>
      <c r="AE289" s="26">
        <v>52800000</v>
      </c>
      <c r="AF289" s="19">
        <v>52800000</v>
      </c>
      <c r="AG289" s="29">
        <v>50160000</v>
      </c>
      <c r="AH289" s="26">
        <v>800000</v>
      </c>
      <c r="AI289" s="26">
        <v>52800000</v>
      </c>
      <c r="AJ289" s="19">
        <v>52800000</v>
      </c>
      <c r="AK289" s="29">
        <v>50160000</v>
      </c>
      <c r="AL289" s="28">
        <v>14600000</v>
      </c>
      <c r="AM289">
        <v>31800000</v>
      </c>
      <c r="AN289">
        <v>52800000</v>
      </c>
    </row>
    <row r="290" spans="1:40" x14ac:dyDescent="0.2">
      <c r="A290" s="18">
        <v>44466</v>
      </c>
      <c r="B290" s="19">
        <v>0</v>
      </c>
      <c r="C290" s="19">
        <v>0</v>
      </c>
      <c r="D290" s="26" t="e">
        <v>#N/A</v>
      </c>
      <c r="E290" s="29" t="e">
        <v>#N/A</v>
      </c>
      <c r="F290" s="19">
        <v>450000</v>
      </c>
      <c r="G290" s="19">
        <v>52800000</v>
      </c>
      <c r="H290" s="19">
        <v>52800000</v>
      </c>
      <c r="I290" s="29">
        <v>50160000</v>
      </c>
      <c r="J290" s="19">
        <v>500000</v>
      </c>
      <c r="K290" s="19">
        <v>52800000</v>
      </c>
      <c r="L290" s="19">
        <v>52800000</v>
      </c>
      <c r="M290" s="29">
        <v>50160000</v>
      </c>
      <c r="N290" s="26">
        <v>550000</v>
      </c>
      <c r="O290" s="26">
        <v>52800000</v>
      </c>
      <c r="P290" s="19">
        <v>52800000</v>
      </c>
      <c r="Q290" s="29">
        <v>50160000</v>
      </c>
      <c r="R290" s="26">
        <v>600000</v>
      </c>
      <c r="S290" s="26">
        <v>52800000</v>
      </c>
      <c r="T290" s="19">
        <v>52800000</v>
      </c>
      <c r="U290" s="29">
        <v>50160000</v>
      </c>
      <c r="V290" s="26">
        <v>650000</v>
      </c>
      <c r="W290" s="26">
        <v>52800000</v>
      </c>
      <c r="X290" s="19">
        <v>52800000</v>
      </c>
      <c r="Y290" s="29">
        <v>50160000</v>
      </c>
      <c r="Z290" s="26">
        <v>700000</v>
      </c>
      <c r="AA290" s="26">
        <v>52800000</v>
      </c>
      <c r="AB290" s="19">
        <v>52800000</v>
      </c>
      <c r="AC290" s="29">
        <v>50160000</v>
      </c>
      <c r="AD290" s="26">
        <v>750000</v>
      </c>
      <c r="AE290" s="26">
        <v>52800000</v>
      </c>
      <c r="AF290" s="19">
        <v>52800000</v>
      </c>
      <c r="AG290" s="29">
        <v>50160000</v>
      </c>
      <c r="AH290" s="26">
        <v>800000</v>
      </c>
      <c r="AI290" s="26">
        <v>52800000</v>
      </c>
      <c r="AJ290" s="19">
        <v>52800000</v>
      </c>
      <c r="AK290" s="29">
        <v>50160000</v>
      </c>
      <c r="AL290" s="28">
        <v>14600000</v>
      </c>
      <c r="AM290">
        <v>31800000</v>
      </c>
      <c r="AN290">
        <v>52800000</v>
      </c>
    </row>
    <row r="291" spans="1:40" x14ac:dyDescent="0.2">
      <c r="A291" s="18">
        <v>44467</v>
      </c>
      <c r="B291" s="19">
        <v>0</v>
      </c>
      <c r="C291" s="19">
        <v>0</v>
      </c>
      <c r="D291" s="26" t="e">
        <v>#N/A</v>
      </c>
      <c r="E291" s="29" t="e">
        <v>#N/A</v>
      </c>
      <c r="F291" s="19">
        <v>450000</v>
      </c>
      <c r="G291" s="19">
        <v>52800000</v>
      </c>
      <c r="H291" s="19">
        <v>52800000</v>
      </c>
      <c r="I291" s="29">
        <v>50160000</v>
      </c>
      <c r="J291" s="19">
        <v>500000</v>
      </c>
      <c r="K291" s="19">
        <v>52800000</v>
      </c>
      <c r="L291" s="19">
        <v>52800000</v>
      </c>
      <c r="M291" s="29">
        <v>50160000</v>
      </c>
      <c r="N291" s="26">
        <v>550000</v>
      </c>
      <c r="O291" s="26">
        <v>52800000</v>
      </c>
      <c r="P291" s="19">
        <v>52800000</v>
      </c>
      <c r="Q291" s="29">
        <v>50160000</v>
      </c>
      <c r="R291" s="26">
        <v>600000</v>
      </c>
      <c r="S291" s="26">
        <v>52800000</v>
      </c>
      <c r="T291" s="19">
        <v>52800000</v>
      </c>
      <c r="U291" s="29">
        <v>50160000</v>
      </c>
      <c r="V291" s="26">
        <v>650000</v>
      </c>
      <c r="W291" s="26">
        <v>52800000</v>
      </c>
      <c r="X291" s="19">
        <v>52800000</v>
      </c>
      <c r="Y291" s="29">
        <v>50160000</v>
      </c>
      <c r="Z291" s="26">
        <v>700000</v>
      </c>
      <c r="AA291" s="26">
        <v>52800000</v>
      </c>
      <c r="AB291" s="19">
        <v>52800000</v>
      </c>
      <c r="AC291" s="29">
        <v>50160000</v>
      </c>
      <c r="AD291" s="26">
        <v>750000</v>
      </c>
      <c r="AE291" s="26">
        <v>52800000</v>
      </c>
      <c r="AF291" s="19">
        <v>52800000</v>
      </c>
      <c r="AG291" s="29">
        <v>50160000</v>
      </c>
      <c r="AH291" s="26">
        <v>800000</v>
      </c>
      <c r="AI291" s="26">
        <v>52800000</v>
      </c>
      <c r="AJ291" s="19">
        <v>52800000</v>
      </c>
      <c r="AK291" s="29">
        <v>50160000</v>
      </c>
      <c r="AL291" s="28">
        <v>14600000</v>
      </c>
      <c r="AM291">
        <v>31800000</v>
      </c>
      <c r="AN291">
        <v>52800000</v>
      </c>
    </row>
    <row r="292" spans="1:40" x14ac:dyDescent="0.2">
      <c r="A292" s="18">
        <v>44468</v>
      </c>
      <c r="B292" s="19">
        <v>0</v>
      </c>
      <c r="C292" s="19">
        <v>0</v>
      </c>
      <c r="D292" s="26" t="e">
        <v>#N/A</v>
      </c>
      <c r="E292" s="29" t="e">
        <v>#N/A</v>
      </c>
      <c r="F292" s="19">
        <v>450000</v>
      </c>
      <c r="G292" s="19">
        <v>52800000</v>
      </c>
      <c r="H292" s="19">
        <v>52800000</v>
      </c>
      <c r="I292" s="29">
        <v>50160000</v>
      </c>
      <c r="J292" s="19">
        <v>500000</v>
      </c>
      <c r="K292" s="19">
        <v>52800000</v>
      </c>
      <c r="L292" s="19">
        <v>52800000</v>
      </c>
      <c r="M292" s="29">
        <v>50160000</v>
      </c>
      <c r="N292" s="26">
        <v>550000</v>
      </c>
      <c r="O292" s="26">
        <v>52800000</v>
      </c>
      <c r="P292" s="19">
        <v>52800000</v>
      </c>
      <c r="Q292" s="29">
        <v>50160000</v>
      </c>
      <c r="R292" s="26">
        <v>600000</v>
      </c>
      <c r="S292" s="26">
        <v>52800000</v>
      </c>
      <c r="T292" s="19">
        <v>52800000</v>
      </c>
      <c r="U292" s="29">
        <v>50160000</v>
      </c>
      <c r="V292" s="26">
        <v>650000</v>
      </c>
      <c r="W292" s="26">
        <v>52800000</v>
      </c>
      <c r="X292" s="19">
        <v>52800000</v>
      </c>
      <c r="Y292" s="29">
        <v>50160000</v>
      </c>
      <c r="Z292" s="26">
        <v>700000</v>
      </c>
      <c r="AA292" s="26">
        <v>52800000</v>
      </c>
      <c r="AB292" s="19">
        <v>52800000</v>
      </c>
      <c r="AC292" s="29">
        <v>50160000</v>
      </c>
      <c r="AD292" s="26">
        <v>750000</v>
      </c>
      <c r="AE292" s="26">
        <v>52800000</v>
      </c>
      <c r="AF292" s="19">
        <v>52800000</v>
      </c>
      <c r="AG292" s="29">
        <v>50160000</v>
      </c>
      <c r="AH292" s="26">
        <v>800000</v>
      </c>
      <c r="AI292" s="26">
        <v>52800000</v>
      </c>
      <c r="AJ292" s="19">
        <v>52800000</v>
      </c>
      <c r="AK292" s="29">
        <v>50160000</v>
      </c>
      <c r="AL292" s="28">
        <v>14600000</v>
      </c>
      <c r="AM292">
        <v>31800000</v>
      </c>
      <c r="AN292">
        <v>52800000</v>
      </c>
    </row>
    <row r="293" spans="1:40" x14ac:dyDescent="0.2">
      <c r="A293" s="18">
        <v>44469</v>
      </c>
      <c r="B293" s="19">
        <v>0</v>
      </c>
      <c r="C293" s="19">
        <v>0</v>
      </c>
      <c r="D293" s="26" t="e">
        <v>#N/A</v>
      </c>
      <c r="E293" s="29" t="e">
        <v>#N/A</v>
      </c>
      <c r="F293" s="19">
        <v>450000</v>
      </c>
      <c r="G293" s="19">
        <v>52800000</v>
      </c>
      <c r="H293" s="19">
        <v>52800000</v>
      </c>
      <c r="I293" s="29">
        <v>50160000</v>
      </c>
      <c r="J293" s="19">
        <v>500000</v>
      </c>
      <c r="K293" s="19">
        <v>52800000</v>
      </c>
      <c r="L293" s="19">
        <v>52800000</v>
      </c>
      <c r="M293" s="29">
        <v>50160000</v>
      </c>
      <c r="N293" s="26">
        <v>550000</v>
      </c>
      <c r="O293" s="26">
        <v>52800000</v>
      </c>
      <c r="P293" s="19">
        <v>52800000</v>
      </c>
      <c r="Q293" s="29">
        <v>50160000</v>
      </c>
      <c r="R293" s="26">
        <v>600000</v>
      </c>
      <c r="S293" s="26">
        <v>52800000</v>
      </c>
      <c r="T293" s="19">
        <v>52800000</v>
      </c>
      <c r="U293" s="29">
        <v>50160000</v>
      </c>
      <c r="V293" s="26">
        <v>650000</v>
      </c>
      <c r="W293" s="26">
        <v>52800000</v>
      </c>
      <c r="X293" s="19">
        <v>52800000</v>
      </c>
      <c r="Y293" s="29">
        <v>50160000</v>
      </c>
      <c r="Z293" s="26">
        <v>700000</v>
      </c>
      <c r="AA293" s="26">
        <v>52800000</v>
      </c>
      <c r="AB293" s="19">
        <v>52800000</v>
      </c>
      <c r="AC293" s="29">
        <v>50160000</v>
      </c>
      <c r="AD293" s="26">
        <v>750000</v>
      </c>
      <c r="AE293" s="26">
        <v>52800000</v>
      </c>
      <c r="AF293" s="19">
        <v>52800000</v>
      </c>
      <c r="AG293" s="29">
        <v>50160000</v>
      </c>
      <c r="AH293" s="26">
        <v>800000</v>
      </c>
      <c r="AI293" s="26">
        <v>52800000</v>
      </c>
      <c r="AJ293" s="19">
        <v>52800000</v>
      </c>
      <c r="AK293" s="29">
        <v>50160000</v>
      </c>
      <c r="AL293" s="28">
        <v>14600000</v>
      </c>
      <c r="AM293">
        <v>31800000</v>
      </c>
      <c r="AN293">
        <v>52800000</v>
      </c>
    </row>
    <row r="294" spans="1:40" x14ac:dyDescent="0.2">
      <c r="A294" s="18">
        <v>44470</v>
      </c>
      <c r="B294" s="19">
        <v>0</v>
      </c>
      <c r="C294" s="19">
        <v>0</v>
      </c>
      <c r="D294" s="26" t="e">
        <v>#N/A</v>
      </c>
      <c r="E294" s="29" t="e">
        <v>#N/A</v>
      </c>
      <c r="F294" s="19">
        <v>450000</v>
      </c>
      <c r="G294" s="19">
        <v>52800000</v>
      </c>
      <c r="H294" s="19">
        <v>52800000</v>
      </c>
      <c r="I294" s="29">
        <v>50160000</v>
      </c>
      <c r="J294" s="19">
        <v>500000</v>
      </c>
      <c r="K294" s="19">
        <v>52800000</v>
      </c>
      <c r="L294" s="19">
        <v>52800000</v>
      </c>
      <c r="M294" s="29">
        <v>50160000</v>
      </c>
      <c r="N294" s="26">
        <v>550000</v>
      </c>
      <c r="O294" s="26">
        <v>52800000</v>
      </c>
      <c r="P294" s="19">
        <v>52800000</v>
      </c>
      <c r="Q294" s="29">
        <v>50160000</v>
      </c>
      <c r="R294" s="26">
        <v>600000</v>
      </c>
      <c r="S294" s="26">
        <v>52800000</v>
      </c>
      <c r="T294" s="19">
        <v>52800000</v>
      </c>
      <c r="U294" s="29">
        <v>50160000</v>
      </c>
      <c r="V294" s="26">
        <v>650000</v>
      </c>
      <c r="W294" s="26">
        <v>52800000</v>
      </c>
      <c r="X294" s="19">
        <v>52800000</v>
      </c>
      <c r="Y294" s="29">
        <v>50160000</v>
      </c>
      <c r="Z294" s="26">
        <v>700000</v>
      </c>
      <c r="AA294" s="26">
        <v>52800000</v>
      </c>
      <c r="AB294" s="19">
        <v>52800000</v>
      </c>
      <c r="AC294" s="29">
        <v>50160000</v>
      </c>
      <c r="AD294" s="26">
        <v>750000</v>
      </c>
      <c r="AE294" s="26">
        <v>52800000</v>
      </c>
      <c r="AF294" s="19">
        <v>52800000</v>
      </c>
      <c r="AG294" s="29">
        <v>50160000</v>
      </c>
      <c r="AH294" s="26">
        <v>800000</v>
      </c>
      <c r="AI294" s="26">
        <v>52800000</v>
      </c>
      <c r="AJ294" s="19">
        <v>52800000</v>
      </c>
      <c r="AK294" s="29">
        <v>50160000</v>
      </c>
      <c r="AL294" s="28">
        <v>14600000</v>
      </c>
      <c r="AM294">
        <v>31800000</v>
      </c>
      <c r="AN294">
        <v>52800000</v>
      </c>
    </row>
    <row r="295" spans="1:40" x14ac:dyDescent="0.2">
      <c r="A295" s="18">
        <v>44471</v>
      </c>
      <c r="B295" s="19">
        <v>0</v>
      </c>
      <c r="C295" s="19">
        <v>0</v>
      </c>
      <c r="D295" s="26" t="e">
        <v>#N/A</v>
      </c>
      <c r="E295" s="29" t="e">
        <v>#N/A</v>
      </c>
      <c r="F295" s="19">
        <v>450000</v>
      </c>
      <c r="G295" s="19">
        <v>52800000</v>
      </c>
      <c r="H295" s="19">
        <v>52800000</v>
      </c>
      <c r="I295" s="29">
        <v>50160000</v>
      </c>
      <c r="J295" s="19">
        <v>500000</v>
      </c>
      <c r="K295" s="19">
        <v>52800000</v>
      </c>
      <c r="L295" s="19">
        <v>52800000</v>
      </c>
      <c r="M295" s="29">
        <v>50160000</v>
      </c>
      <c r="N295" s="26">
        <v>550000</v>
      </c>
      <c r="O295" s="26">
        <v>52800000</v>
      </c>
      <c r="P295" s="19">
        <v>52800000</v>
      </c>
      <c r="Q295" s="29">
        <v>50160000</v>
      </c>
      <c r="R295" s="26">
        <v>600000</v>
      </c>
      <c r="S295" s="26">
        <v>52800000</v>
      </c>
      <c r="T295" s="19">
        <v>52800000</v>
      </c>
      <c r="U295" s="29">
        <v>50160000</v>
      </c>
      <c r="V295" s="26">
        <v>650000</v>
      </c>
      <c r="W295" s="26">
        <v>52800000</v>
      </c>
      <c r="X295" s="19">
        <v>52800000</v>
      </c>
      <c r="Y295" s="29">
        <v>50160000</v>
      </c>
      <c r="Z295" s="26">
        <v>700000</v>
      </c>
      <c r="AA295" s="26">
        <v>52800000</v>
      </c>
      <c r="AB295" s="19">
        <v>52800000</v>
      </c>
      <c r="AC295" s="29">
        <v>50160000</v>
      </c>
      <c r="AD295" s="26">
        <v>750000</v>
      </c>
      <c r="AE295" s="26">
        <v>52800000</v>
      </c>
      <c r="AF295" s="19">
        <v>52800000</v>
      </c>
      <c r="AG295" s="29">
        <v>50160000</v>
      </c>
      <c r="AH295" s="26">
        <v>800000</v>
      </c>
      <c r="AI295" s="26">
        <v>52800000</v>
      </c>
      <c r="AJ295" s="19">
        <v>52800000</v>
      </c>
      <c r="AK295" s="29">
        <v>50160000</v>
      </c>
      <c r="AL295" s="28">
        <v>14600000</v>
      </c>
      <c r="AM295">
        <v>31800000</v>
      </c>
      <c r="AN295">
        <v>52800000</v>
      </c>
    </row>
    <row r="296" spans="1:40" x14ac:dyDescent="0.2">
      <c r="A296" s="18">
        <v>44472</v>
      </c>
      <c r="B296" s="19">
        <v>0</v>
      </c>
      <c r="C296" s="19">
        <v>0</v>
      </c>
      <c r="D296" s="26" t="e">
        <v>#N/A</v>
      </c>
      <c r="E296" s="29" t="e">
        <v>#N/A</v>
      </c>
      <c r="F296" s="19">
        <v>450000</v>
      </c>
      <c r="G296" s="19">
        <v>52800000</v>
      </c>
      <c r="H296" s="19">
        <v>52800000</v>
      </c>
      <c r="I296" s="29">
        <v>50160000</v>
      </c>
      <c r="J296" s="19">
        <v>500000</v>
      </c>
      <c r="K296" s="19">
        <v>52800000</v>
      </c>
      <c r="L296" s="19">
        <v>52800000</v>
      </c>
      <c r="M296" s="29">
        <v>50160000</v>
      </c>
      <c r="N296" s="26">
        <v>550000</v>
      </c>
      <c r="O296" s="26">
        <v>52800000</v>
      </c>
      <c r="P296" s="19">
        <v>52800000</v>
      </c>
      <c r="Q296" s="29">
        <v>50160000</v>
      </c>
      <c r="R296" s="26">
        <v>600000</v>
      </c>
      <c r="S296" s="26">
        <v>52800000</v>
      </c>
      <c r="T296" s="19">
        <v>52800000</v>
      </c>
      <c r="U296" s="29">
        <v>50160000</v>
      </c>
      <c r="V296" s="26">
        <v>650000</v>
      </c>
      <c r="W296" s="26">
        <v>52800000</v>
      </c>
      <c r="X296" s="19">
        <v>52800000</v>
      </c>
      <c r="Y296" s="29">
        <v>50160000</v>
      </c>
      <c r="Z296" s="26">
        <v>700000</v>
      </c>
      <c r="AA296" s="26">
        <v>52800000</v>
      </c>
      <c r="AB296" s="19">
        <v>52800000</v>
      </c>
      <c r="AC296" s="29">
        <v>50160000</v>
      </c>
      <c r="AD296" s="26">
        <v>750000</v>
      </c>
      <c r="AE296" s="26">
        <v>52800000</v>
      </c>
      <c r="AF296" s="19">
        <v>52800000</v>
      </c>
      <c r="AG296" s="29">
        <v>50160000</v>
      </c>
      <c r="AH296" s="26">
        <v>800000</v>
      </c>
      <c r="AI296" s="26">
        <v>52800000</v>
      </c>
      <c r="AJ296" s="19">
        <v>52800000</v>
      </c>
      <c r="AK296" s="29">
        <v>50160000</v>
      </c>
      <c r="AL296" s="28">
        <v>14600000</v>
      </c>
      <c r="AM296">
        <v>31800000</v>
      </c>
      <c r="AN296">
        <v>52800000</v>
      </c>
    </row>
    <row r="297" spans="1:40" x14ac:dyDescent="0.2">
      <c r="A297" s="18">
        <v>44473</v>
      </c>
      <c r="B297" s="19">
        <v>0</v>
      </c>
      <c r="C297" s="19">
        <v>0</v>
      </c>
      <c r="D297" s="26" t="e">
        <v>#N/A</v>
      </c>
      <c r="E297" s="29" t="e">
        <v>#N/A</v>
      </c>
      <c r="F297" s="19">
        <v>450000</v>
      </c>
      <c r="G297" s="19">
        <v>52800000</v>
      </c>
      <c r="H297" s="19">
        <v>52800000</v>
      </c>
      <c r="I297" s="29">
        <v>50160000</v>
      </c>
      <c r="J297" s="19">
        <v>500000</v>
      </c>
      <c r="K297" s="19">
        <v>52800000</v>
      </c>
      <c r="L297" s="19">
        <v>52800000</v>
      </c>
      <c r="M297" s="29">
        <v>50160000</v>
      </c>
      <c r="N297" s="26">
        <v>550000</v>
      </c>
      <c r="O297" s="26">
        <v>52800000</v>
      </c>
      <c r="P297" s="19">
        <v>52800000</v>
      </c>
      <c r="Q297" s="29">
        <v>50160000</v>
      </c>
      <c r="R297" s="26">
        <v>600000</v>
      </c>
      <c r="S297" s="26">
        <v>52800000</v>
      </c>
      <c r="T297" s="19">
        <v>52800000</v>
      </c>
      <c r="U297" s="29">
        <v>50160000</v>
      </c>
      <c r="V297" s="26">
        <v>650000</v>
      </c>
      <c r="W297" s="26">
        <v>52800000</v>
      </c>
      <c r="X297" s="19">
        <v>52800000</v>
      </c>
      <c r="Y297" s="29">
        <v>50160000</v>
      </c>
      <c r="Z297" s="26">
        <v>700000</v>
      </c>
      <c r="AA297" s="26">
        <v>52800000</v>
      </c>
      <c r="AB297" s="19">
        <v>52800000</v>
      </c>
      <c r="AC297" s="29">
        <v>50160000</v>
      </c>
      <c r="AD297" s="26">
        <v>750000</v>
      </c>
      <c r="AE297" s="26">
        <v>52800000</v>
      </c>
      <c r="AF297" s="19">
        <v>52800000</v>
      </c>
      <c r="AG297" s="29">
        <v>50160000</v>
      </c>
      <c r="AH297" s="26">
        <v>800000</v>
      </c>
      <c r="AI297" s="26">
        <v>52800000</v>
      </c>
      <c r="AJ297" s="19">
        <v>52800000</v>
      </c>
      <c r="AK297" s="29">
        <v>50160000</v>
      </c>
      <c r="AL297" s="28">
        <v>14600000</v>
      </c>
      <c r="AM297">
        <v>31800000</v>
      </c>
      <c r="AN297">
        <v>52800000</v>
      </c>
    </row>
    <row r="298" spans="1:40" x14ac:dyDescent="0.2">
      <c r="A298" s="18">
        <v>44474</v>
      </c>
      <c r="B298" s="19">
        <v>0</v>
      </c>
      <c r="C298" s="19">
        <v>0</v>
      </c>
      <c r="D298" s="26" t="e">
        <v>#N/A</v>
      </c>
      <c r="E298" s="29" t="e">
        <v>#N/A</v>
      </c>
      <c r="F298" s="19">
        <v>450000</v>
      </c>
      <c r="G298" s="19">
        <v>52800000</v>
      </c>
      <c r="H298" s="19">
        <v>52800000</v>
      </c>
      <c r="I298" s="29">
        <v>50160000</v>
      </c>
      <c r="J298" s="19">
        <v>500000</v>
      </c>
      <c r="K298" s="19">
        <v>52800000</v>
      </c>
      <c r="L298" s="19">
        <v>52800000</v>
      </c>
      <c r="M298" s="29">
        <v>50160000</v>
      </c>
      <c r="N298" s="26">
        <v>550000</v>
      </c>
      <c r="O298" s="26">
        <v>52800000</v>
      </c>
      <c r="P298" s="19">
        <v>52800000</v>
      </c>
      <c r="Q298" s="29">
        <v>50160000</v>
      </c>
      <c r="R298" s="26">
        <v>600000</v>
      </c>
      <c r="S298" s="26">
        <v>52800000</v>
      </c>
      <c r="T298" s="19">
        <v>52800000</v>
      </c>
      <c r="U298" s="29">
        <v>50160000</v>
      </c>
      <c r="V298" s="26">
        <v>650000</v>
      </c>
      <c r="W298" s="26">
        <v>52800000</v>
      </c>
      <c r="X298" s="19">
        <v>52800000</v>
      </c>
      <c r="Y298" s="29">
        <v>50160000</v>
      </c>
      <c r="Z298" s="26">
        <v>700000</v>
      </c>
      <c r="AA298" s="26">
        <v>52800000</v>
      </c>
      <c r="AB298" s="19">
        <v>52800000</v>
      </c>
      <c r="AC298" s="29">
        <v>50160000</v>
      </c>
      <c r="AD298" s="26">
        <v>750000</v>
      </c>
      <c r="AE298" s="26">
        <v>52800000</v>
      </c>
      <c r="AF298" s="19">
        <v>52800000</v>
      </c>
      <c r="AG298" s="29">
        <v>50160000</v>
      </c>
      <c r="AH298" s="26">
        <v>800000</v>
      </c>
      <c r="AI298" s="26">
        <v>52800000</v>
      </c>
      <c r="AJ298" s="19">
        <v>52800000</v>
      </c>
      <c r="AK298" s="29">
        <v>50160000</v>
      </c>
      <c r="AL298" s="28">
        <v>14600000</v>
      </c>
      <c r="AM298">
        <v>31800000</v>
      </c>
      <c r="AN298">
        <v>52800000</v>
      </c>
    </row>
    <row r="299" spans="1:40" x14ac:dyDescent="0.2">
      <c r="A299" s="18">
        <v>44475</v>
      </c>
      <c r="B299" s="19">
        <v>0</v>
      </c>
      <c r="C299" s="19">
        <v>0</v>
      </c>
      <c r="D299" s="26" t="e">
        <v>#N/A</v>
      </c>
      <c r="E299" s="29" t="e">
        <v>#N/A</v>
      </c>
      <c r="F299" s="19">
        <v>450000</v>
      </c>
      <c r="G299" s="19">
        <v>52800000</v>
      </c>
      <c r="H299" s="19">
        <v>52800000</v>
      </c>
      <c r="I299" s="29">
        <v>50160000</v>
      </c>
      <c r="J299" s="19">
        <v>500000</v>
      </c>
      <c r="K299" s="19">
        <v>52800000</v>
      </c>
      <c r="L299" s="19">
        <v>52800000</v>
      </c>
      <c r="M299" s="29">
        <v>50160000</v>
      </c>
      <c r="N299" s="26">
        <v>550000</v>
      </c>
      <c r="O299" s="26">
        <v>52800000</v>
      </c>
      <c r="P299" s="19">
        <v>52800000</v>
      </c>
      <c r="Q299" s="29">
        <v>50160000</v>
      </c>
      <c r="R299" s="26">
        <v>600000</v>
      </c>
      <c r="S299" s="26">
        <v>52800000</v>
      </c>
      <c r="T299" s="19">
        <v>52800000</v>
      </c>
      <c r="U299" s="29">
        <v>50160000</v>
      </c>
      <c r="V299" s="26">
        <v>650000</v>
      </c>
      <c r="W299" s="26">
        <v>52800000</v>
      </c>
      <c r="X299" s="19">
        <v>52800000</v>
      </c>
      <c r="Y299" s="29">
        <v>50160000</v>
      </c>
      <c r="Z299" s="26">
        <v>700000</v>
      </c>
      <c r="AA299" s="26">
        <v>52800000</v>
      </c>
      <c r="AB299" s="19">
        <v>52800000</v>
      </c>
      <c r="AC299" s="29">
        <v>50160000</v>
      </c>
      <c r="AD299" s="26">
        <v>750000</v>
      </c>
      <c r="AE299" s="26">
        <v>52800000</v>
      </c>
      <c r="AF299" s="19">
        <v>52800000</v>
      </c>
      <c r="AG299" s="29">
        <v>50160000</v>
      </c>
      <c r="AH299" s="26">
        <v>800000</v>
      </c>
      <c r="AI299" s="26">
        <v>52800000</v>
      </c>
      <c r="AJ299" s="19">
        <v>52800000</v>
      </c>
      <c r="AK299" s="29">
        <v>50160000</v>
      </c>
      <c r="AL299" s="28">
        <v>14600000</v>
      </c>
      <c r="AM299">
        <v>31800000</v>
      </c>
      <c r="AN299">
        <v>52800000</v>
      </c>
    </row>
    <row r="300" spans="1:40" x14ac:dyDescent="0.2">
      <c r="A300" s="18">
        <v>44476</v>
      </c>
      <c r="B300" s="19">
        <v>0</v>
      </c>
      <c r="C300" s="19">
        <v>0</v>
      </c>
      <c r="D300" s="26" t="e">
        <v>#N/A</v>
      </c>
      <c r="E300" s="29" t="e">
        <v>#N/A</v>
      </c>
      <c r="F300" s="19">
        <v>450000</v>
      </c>
      <c r="G300" s="19">
        <v>52800000</v>
      </c>
      <c r="H300" s="19">
        <v>52800000</v>
      </c>
      <c r="I300" s="29">
        <v>50160000</v>
      </c>
      <c r="J300" s="19">
        <v>500000</v>
      </c>
      <c r="K300" s="19">
        <v>52800000</v>
      </c>
      <c r="L300" s="19">
        <v>52800000</v>
      </c>
      <c r="M300" s="29">
        <v>50160000</v>
      </c>
      <c r="N300" s="26">
        <v>550000</v>
      </c>
      <c r="O300" s="26">
        <v>52800000</v>
      </c>
      <c r="P300" s="19">
        <v>52800000</v>
      </c>
      <c r="Q300" s="29">
        <v>50160000</v>
      </c>
      <c r="R300" s="26">
        <v>600000</v>
      </c>
      <c r="S300" s="26">
        <v>52800000</v>
      </c>
      <c r="T300" s="19">
        <v>52800000</v>
      </c>
      <c r="U300" s="29">
        <v>50160000</v>
      </c>
      <c r="V300" s="26">
        <v>650000</v>
      </c>
      <c r="W300" s="26">
        <v>52800000</v>
      </c>
      <c r="X300" s="19">
        <v>52800000</v>
      </c>
      <c r="Y300" s="29">
        <v>50160000</v>
      </c>
      <c r="Z300" s="26">
        <v>700000</v>
      </c>
      <c r="AA300" s="26">
        <v>52800000</v>
      </c>
      <c r="AB300" s="19">
        <v>52800000</v>
      </c>
      <c r="AC300" s="29">
        <v>50160000</v>
      </c>
      <c r="AD300" s="26">
        <v>750000</v>
      </c>
      <c r="AE300" s="26">
        <v>52800000</v>
      </c>
      <c r="AF300" s="19">
        <v>52800000</v>
      </c>
      <c r="AG300" s="29">
        <v>50160000</v>
      </c>
      <c r="AH300" s="26">
        <v>800000</v>
      </c>
      <c r="AI300" s="26">
        <v>52800000</v>
      </c>
      <c r="AJ300" s="19">
        <v>52800000</v>
      </c>
      <c r="AK300" s="29">
        <v>50160000</v>
      </c>
      <c r="AL300" s="28">
        <v>14600000</v>
      </c>
      <c r="AM300">
        <v>31800000</v>
      </c>
      <c r="AN300">
        <v>52800000</v>
      </c>
    </row>
    <row r="301" spans="1:40" x14ac:dyDescent="0.2">
      <c r="A301" s="18">
        <v>44477</v>
      </c>
      <c r="B301" s="19">
        <v>0</v>
      </c>
      <c r="C301" s="19">
        <v>0</v>
      </c>
      <c r="D301" s="26" t="e">
        <v>#N/A</v>
      </c>
      <c r="E301" s="29" t="e">
        <v>#N/A</v>
      </c>
      <c r="F301" s="19">
        <v>450000</v>
      </c>
      <c r="G301" s="19">
        <v>52800000</v>
      </c>
      <c r="H301" s="19">
        <v>52800000</v>
      </c>
      <c r="I301" s="29">
        <v>50160000</v>
      </c>
      <c r="J301" s="19">
        <v>500000</v>
      </c>
      <c r="K301" s="19">
        <v>52800000</v>
      </c>
      <c r="L301" s="19">
        <v>52800000</v>
      </c>
      <c r="M301" s="29">
        <v>50160000</v>
      </c>
      <c r="N301" s="26">
        <v>550000</v>
      </c>
      <c r="O301" s="26">
        <v>52800000</v>
      </c>
      <c r="P301" s="19">
        <v>52800000</v>
      </c>
      <c r="Q301" s="29">
        <v>50160000</v>
      </c>
      <c r="R301" s="26">
        <v>600000</v>
      </c>
      <c r="S301" s="26">
        <v>52800000</v>
      </c>
      <c r="T301" s="19">
        <v>52800000</v>
      </c>
      <c r="U301" s="29">
        <v>50160000</v>
      </c>
      <c r="V301" s="26">
        <v>650000</v>
      </c>
      <c r="W301" s="26">
        <v>52800000</v>
      </c>
      <c r="X301" s="19">
        <v>52800000</v>
      </c>
      <c r="Y301" s="29">
        <v>50160000</v>
      </c>
      <c r="Z301" s="26">
        <v>700000</v>
      </c>
      <c r="AA301" s="26">
        <v>52800000</v>
      </c>
      <c r="AB301" s="19">
        <v>52800000</v>
      </c>
      <c r="AC301" s="29">
        <v>50160000</v>
      </c>
      <c r="AD301" s="26">
        <v>750000</v>
      </c>
      <c r="AE301" s="26">
        <v>52800000</v>
      </c>
      <c r="AF301" s="19">
        <v>52800000</v>
      </c>
      <c r="AG301" s="29">
        <v>50160000</v>
      </c>
      <c r="AH301" s="26">
        <v>800000</v>
      </c>
      <c r="AI301" s="26">
        <v>52800000</v>
      </c>
      <c r="AJ301" s="19">
        <v>52800000</v>
      </c>
      <c r="AK301" s="29">
        <v>50160000</v>
      </c>
      <c r="AL301" s="28">
        <v>14600000</v>
      </c>
      <c r="AM301">
        <v>31800000</v>
      </c>
      <c r="AN301">
        <v>52800000</v>
      </c>
    </row>
    <row r="302" spans="1:40" x14ac:dyDescent="0.2">
      <c r="A302" s="18">
        <v>44478</v>
      </c>
      <c r="B302" s="19">
        <v>0</v>
      </c>
      <c r="C302" s="19">
        <v>0</v>
      </c>
      <c r="D302" s="26" t="e">
        <v>#N/A</v>
      </c>
      <c r="E302" s="29" t="e">
        <v>#N/A</v>
      </c>
      <c r="F302" s="19">
        <v>450000</v>
      </c>
      <c r="G302" s="19">
        <v>52800000</v>
      </c>
      <c r="H302" s="19">
        <v>52800000</v>
      </c>
      <c r="I302" s="29">
        <v>50160000</v>
      </c>
      <c r="J302" s="19">
        <v>500000</v>
      </c>
      <c r="K302" s="19">
        <v>52800000</v>
      </c>
      <c r="L302" s="19">
        <v>52800000</v>
      </c>
      <c r="M302" s="29">
        <v>50160000</v>
      </c>
      <c r="N302" s="26">
        <v>550000</v>
      </c>
      <c r="O302" s="26">
        <v>52800000</v>
      </c>
      <c r="P302" s="19">
        <v>52800000</v>
      </c>
      <c r="Q302" s="29">
        <v>50160000</v>
      </c>
      <c r="R302" s="26">
        <v>600000</v>
      </c>
      <c r="S302" s="26">
        <v>52800000</v>
      </c>
      <c r="T302" s="19">
        <v>52800000</v>
      </c>
      <c r="U302" s="29">
        <v>50160000</v>
      </c>
      <c r="V302" s="26">
        <v>650000</v>
      </c>
      <c r="W302" s="26">
        <v>52800000</v>
      </c>
      <c r="X302" s="19">
        <v>52800000</v>
      </c>
      <c r="Y302" s="29">
        <v>50160000</v>
      </c>
      <c r="Z302" s="26">
        <v>700000</v>
      </c>
      <c r="AA302" s="26">
        <v>52800000</v>
      </c>
      <c r="AB302" s="19">
        <v>52800000</v>
      </c>
      <c r="AC302" s="29">
        <v>50160000</v>
      </c>
      <c r="AD302" s="26">
        <v>750000</v>
      </c>
      <c r="AE302" s="26">
        <v>52800000</v>
      </c>
      <c r="AF302" s="19">
        <v>52800000</v>
      </c>
      <c r="AG302" s="29">
        <v>50160000</v>
      </c>
      <c r="AH302" s="26">
        <v>800000</v>
      </c>
      <c r="AI302" s="26">
        <v>52800000</v>
      </c>
      <c r="AJ302" s="19">
        <v>52800000</v>
      </c>
      <c r="AK302" s="29">
        <v>50160000</v>
      </c>
      <c r="AL302" s="28">
        <v>14600000</v>
      </c>
      <c r="AM302">
        <v>31800000</v>
      </c>
      <c r="AN302">
        <v>52800000</v>
      </c>
    </row>
    <row r="303" spans="1:40" x14ac:dyDescent="0.2">
      <c r="A303" s="18">
        <v>44479</v>
      </c>
      <c r="B303" s="19">
        <v>0</v>
      </c>
      <c r="C303" s="19">
        <v>0</v>
      </c>
      <c r="D303" s="26" t="e">
        <v>#N/A</v>
      </c>
      <c r="E303" s="29" t="e">
        <v>#N/A</v>
      </c>
      <c r="F303" s="19">
        <v>450000</v>
      </c>
      <c r="G303" s="19">
        <v>52800000</v>
      </c>
      <c r="H303" s="19">
        <v>52800000</v>
      </c>
      <c r="I303" s="29">
        <v>50160000</v>
      </c>
      <c r="J303" s="19">
        <v>500000</v>
      </c>
      <c r="K303" s="19">
        <v>52800000</v>
      </c>
      <c r="L303" s="19">
        <v>52800000</v>
      </c>
      <c r="M303" s="29">
        <v>50160000</v>
      </c>
      <c r="N303" s="26">
        <v>550000</v>
      </c>
      <c r="O303" s="26">
        <v>52800000</v>
      </c>
      <c r="P303" s="19">
        <v>52800000</v>
      </c>
      <c r="Q303" s="29">
        <v>50160000</v>
      </c>
      <c r="R303" s="26">
        <v>600000</v>
      </c>
      <c r="S303" s="26">
        <v>52800000</v>
      </c>
      <c r="T303" s="19">
        <v>52800000</v>
      </c>
      <c r="U303" s="29">
        <v>50160000</v>
      </c>
      <c r="V303" s="26">
        <v>650000</v>
      </c>
      <c r="W303" s="26">
        <v>52800000</v>
      </c>
      <c r="X303" s="19">
        <v>52800000</v>
      </c>
      <c r="Y303" s="29">
        <v>50160000</v>
      </c>
      <c r="Z303" s="26">
        <v>700000</v>
      </c>
      <c r="AA303" s="26">
        <v>52800000</v>
      </c>
      <c r="AB303" s="19">
        <v>52800000</v>
      </c>
      <c r="AC303" s="29">
        <v>50160000</v>
      </c>
      <c r="AD303" s="26">
        <v>750000</v>
      </c>
      <c r="AE303" s="26">
        <v>52800000</v>
      </c>
      <c r="AF303" s="19">
        <v>52800000</v>
      </c>
      <c r="AG303" s="29">
        <v>50160000</v>
      </c>
      <c r="AH303" s="26">
        <v>800000</v>
      </c>
      <c r="AI303" s="26">
        <v>52800000</v>
      </c>
      <c r="AJ303" s="19">
        <v>52800000</v>
      </c>
      <c r="AK303" s="29">
        <v>50160000</v>
      </c>
      <c r="AL303" s="28">
        <v>14600000</v>
      </c>
      <c r="AM303">
        <v>31800000</v>
      </c>
      <c r="AN303">
        <v>52800000</v>
      </c>
    </row>
    <row r="304" spans="1:40" x14ac:dyDescent="0.2">
      <c r="A304" s="18">
        <v>44480</v>
      </c>
      <c r="B304" s="19">
        <v>0</v>
      </c>
      <c r="C304" s="19">
        <v>0</v>
      </c>
      <c r="D304" s="26" t="e">
        <v>#N/A</v>
      </c>
      <c r="E304" s="29" t="e">
        <v>#N/A</v>
      </c>
      <c r="F304" s="19">
        <v>450000</v>
      </c>
      <c r="G304" s="19">
        <v>52800000</v>
      </c>
      <c r="H304" s="19">
        <v>52800000</v>
      </c>
      <c r="I304" s="29">
        <v>50160000</v>
      </c>
      <c r="J304" s="19">
        <v>500000</v>
      </c>
      <c r="K304" s="19">
        <v>52800000</v>
      </c>
      <c r="L304" s="19">
        <v>52800000</v>
      </c>
      <c r="M304" s="29">
        <v>50160000</v>
      </c>
      <c r="N304" s="26">
        <v>550000</v>
      </c>
      <c r="O304" s="26">
        <v>52800000</v>
      </c>
      <c r="P304" s="19">
        <v>52800000</v>
      </c>
      <c r="Q304" s="29">
        <v>50160000</v>
      </c>
      <c r="R304" s="26">
        <v>600000</v>
      </c>
      <c r="S304" s="26">
        <v>52800000</v>
      </c>
      <c r="T304" s="19">
        <v>52800000</v>
      </c>
      <c r="U304" s="29">
        <v>50160000</v>
      </c>
      <c r="V304" s="26">
        <v>650000</v>
      </c>
      <c r="W304" s="26">
        <v>52800000</v>
      </c>
      <c r="X304" s="19">
        <v>52800000</v>
      </c>
      <c r="Y304" s="29">
        <v>50160000</v>
      </c>
      <c r="Z304" s="26">
        <v>700000</v>
      </c>
      <c r="AA304" s="26">
        <v>52800000</v>
      </c>
      <c r="AB304" s="19">
        <v>52800000</v>
      </c>
      <c r="AC304" s="29">
        <v>50160000</v>
      </c>
      <c r="AD304" s="26">
        <v>750000</v>
      </c>
      <c r="AE304" s="26">
        <v>52800000</v>
      </c>
      <c r="AF304" s="19">
        <v>52800000</v>
      </c>
      <c r="AG304" s="29">
        <v>50160000</v>
      </c>
      <c r="AH304" s="26">
        <v>800000</v>
      </c>
      <c r="AI304" s="26">
        <v>52800000</v>
      </c>
      <c r="AJ304" s="19">
        <v>52800000</v>
      </c>
      <c r="AK304" s="29">
        <v>50160000</v>
      </c>
      <c r="AL304" s="28">
        <v>14600000</v>
      </c>
      <c r="AM304">
        <v>31800000</v>
      </c>
      <c r="AN304">
        <v>52800000</v>
      </c>
    </row>
    <row r="305" spans="1:40" x14ac:dyDescent="0.2">
      <c r="A305" s="18">
        <v>44481</v>
      </c>
      <c r="B305" s="19">
        <v>0</v>
      </c>
      <c r="C305" s="19">
        <v>0</v>
      </c>
      <c r="D305" s="26" t="e">
        <v>#N/A</v>
      </c>
      <c r="E305" s="29" t="e">
        <v>#N/A</v>
      </c>
      <c r="F305" s="19">
        <v>450000</v>
      </c>
      <c r="G305" s="19">
        <v>52800000</v>
      </c>
      <c r="H305" s="19">
        <v>52800000</v>
      </c>
      <c r="I305" s="29">
        <v>50160000</v>
      </c>
      <c r="J305" s="19">
        <v>500000</v>
      </c>
      <c r="K305" s="19">
        <v>52800000</v>
      </c>
      <c r="L305" s="19">
        <v>52800000</v>
      </c>
      <c r="M305" s="29">
        <v>50160000</v>
      </c>
      <c r="N305" s="26">
        <v>550000</v>
      </c>
      <c r="O305" s="26">
        <v>52800000</v>
      </c>
      <c r="P305" s="19">
        <v>52800000</v>
      </c>
      <c r="Q305" s="29">
        <v>50160000</v>
      </c>
      <c r="R305" s="26">
        <v>600000</v>
      </c>
      <c r="S305" s="26">
        <v>52800000</v>
      </c>
      <c r="T305" s="19">
        <v>52800000</v>
      </c>
      <c r="U305" s="29">
        <v>50160000</v>
      </c>
      <c r="V305" s="26">
        <v>650000</v>
      </c>
      <c r="W305" s="26">
        <v>52800000</v>
      </c>
      <c r="X305" s="19">
        <v>52800000</v>
      </c>
      <c r="Y305" s="29">
        <v>50160000</v>
      </c>
      <c r="Z305" s="26">
        <v>700000</v>
      </c>
      <c r="AA305" s="26">
        <v>52800000</v>
      </c>
      <c r="AB305" s="19">
        <v>52800000</v>
      </c>
      <c r="AC305" s="29">
        <v>50160000</v>
      </c>
      <c r="AD305" s="26">
        <v>750000</v>
      </c>
      <c r="AE305" s="26">
        <v>52800000</v>
      </c>
      <c r="AF305" s="19">
        <v>52800000</v>
      </c>
      <c r="AG305" s="29">
        <v>50160000</v>
      </c>
      <c r="AH305" s="26">
        <v>800000</v>
      </c>
      <c r="AI305" s="26">
        <v>52800000</v>
      </c>
      <c r="AJ305" s="19">
        <v>52800000</v>
      </c>
      <c r="AK305" s="29">
        <v>50160000</v>
      </c>
      <c r="AL305" s="28">
        <v>14600000</v>
      </c>
      <c r="AM305">
        <v>31800000</v>
      </c>
      <c r="AN305">
        <v>52800000</v>
      </c>
    </row>
    <row r="306" spans="1:40" x14ac:dyDescent="0.2">
      <c r="A306" s="18">
        <v>44482</v>
      </c>
      <c r="B306" s="19">
        <v>0</v>
      </c>
      <c r="C306" s="19">
        <v>0</v>
      </c>
      <c r="D306" s="26" t="e">
        <v>#N/A</v>
      </c>
      <c r="E306" s="29" t="e">
        <v>#N/A</v>
      </c>
      <c r="F306" s="19">
        <v>450000</v>
      </c>
      <c r="G306" s="19">
        <v>52800000</v>
      </c>
      <c r="H306" s="19">
        <v>52800000</v>
      </c>
      <c r="I306" s="29">
        <v>50160000</v>
      </c>
      <c r="J306" s="19">
        <v>500000</v>
      </c>
      <c r="K306" s="19">
        <v>52800000</v>
      </c>
      <c r="L306" s="19">
        <v>52800000</v>
      </c>
      <c r="M306" s="29">
        <v>50160000</v>
      </c>
      <c r="N306" s="26">
        <v>550000</v>
      </c>
      <c r="O306" s="26">
        <v>52800000</v>
      </c>
      <c r="P306" s="19">
        <v>52800000</v>
      </c>
      <c r="Q306" s="29">
        <v>50160000</v>
      </c>
      <c r="R306" s="26">
        <v>600000</v>
      </c>
      <c r="S306" s="26">
        <v>52800000</v>
      </c>
      <c r="T306" s="19">
        <v>52800000</v>
      </c>
      <c r="U306" s="29">
        <v>50160000</v>
      </c>
      <c r="V306" s="26">
        <v>650000</v>
      </c>
      <c r="W306" s="26">
        <v>52800000</v>
      </c>
      <c r="X306" s="19">
        <v>52800000</v>
      </c>
      <c r="Y306" s="29">
        <v>50160000</v>
      </c>
      <c r="Z306" s="26">
        <v>700000</v>
      </c>
      <c r="AA306" s="26">
        <v>52800000</v>
      </c>
      <c r="AB306" s="19">
        <v>52800000</v>
      </c>
      <c r="AC306" s="29">
        <v>50160000</v>
      </c>
      <c r="AD306" s="26">
        <v>750000</v>
      </c>
      <c r="AE306" s="26">
        <v>52800000</v>
      </c>
      <c r="AF306" s="19">
        <v>52800000</v>
      </c>
      <c r="AG306" s="29">
        <v>50160000</v>
      </c>
      <c r="AH306" s="26">
        <v>800000</v>
      </c>
      <c r="AI306" s="26">
        <v>52800000</v>
      </c>
      <c r="AJ306" s="19">
        <v>52800000</v>
      </c>
      <c r="AK306" s="29">
        <v>50160000</v>
      </c>
      <c r="AL306" s="28">
        <v>14600000</v>
      </c>
      <c r="AM306">
        <v>31800000</v>
      </c>
      <c r="AN306">
        <v>52800000</v>
      </c>
    </row>
    <row r="307" spans="1:40" x14ac:dyDescent="0.2">
      <c r="A307" s="18">
        <v>44483</v>
      </c>
      <c r="B307" s="19">
        <v>0</v>
      </c>
      <c r="C307" s="19">
        <v>0</v>
      </c>
      <c r="D307" s="26" t="e">
        <v>#N/A</v>
      </c>
      <c r="E307" s="29" t="e">
        <v>#N/A</v>
      </c>
      <c r="F307" s="19">
        <v>450000</v>
      </c>
      <c r="G307" s="19">
        <v>52800000</v>
      </c>
      <c r="H307" s="19">
        <v>52800000</v>
      </c>
      <c r="I307" s="29">
        <v>50160000</v>
      </c>
      <c r="J307" s="19">
        <v>500000</v>
      </c>
      <c r="K307" s="19">
        <v>52800000</v>
      </c>
      <c r="L307" s="19">
        <v>52800000</v>
      </c>
      <c r="M307" s="29">
        <v>50160000</v>
      </c>
      <c r="N307" s="26">
        <v>550000</v>
      </c>
      <c r="O307" s="26">
        <v>52800000</v>
      </c>
      <c r="P307" s="19">
        <v>52800000</v>
      </c>
      <c r="Q307" s="29">
        <v>50160000</v>
      </c>
      <c r="R307" s="26">
        <v>600000</v>
      </c>
      <c r="S307" s="26">
        <v>52800000</v>
      </c>
      <c r="T307" s="19">
        <v>52800000</v>
      </c>
      <c r="U307" s="29">
        <v>50160000</v>
      </c>
      <c r="V307" s="26">
        <v>650000</v>
      </c>
      <c r="W307" s="26">
        <v>52800000</v>
      </c>
      <c r="X307" s="19">
        <v>52800000</v>
      </c>
      <c r="Y307" s="29">
        <v>50160000</v>
      </c>
      <c r="Z307" s="26">
        <v>700000</v>
      </c>
      <c r="AA307" s="26">
        <v>52800000</v>
      </c>
      <c r="AB307" s="19">
        <v>52800000</v>
      </c>
      <c r="AC307" s="29">
        <v>50160000</v>
      </c>
      <c r="AD307" s="26">
        <v>750000</v>
      </c>
      <c r="AE307" s="26">
        <v>52800000</v>
      </c>
      <c r="AF307" s="19">
        <v>52800000</v>
      </c>
      <c r="AG307" s="29">
        <v>50160000</v>
      </c>
      <c r="AH307" s="26">
        <v>800000</v>
      </c>
      <c r="AI307" s="26">
        <v>52800000</v>
      </c>
      <c r="AJ307" s="19">
        <v>52800000</v>
      </c>
      <c r="AK307" s="29">
        <v>50160000</v>
      </c>
      <c r="AL307" s="28">
        <v>14600000</v>
      </c>
      <c r="AM307">
        <v>31800000</v>
      </c>
      <c r="AN307">
        <v>52800000</v>
      </c>
    </row>
    <row r="308" spans="1:40" x14ac:dyDescent="0.2">
      <c r="A308" s="18">
        <v>44484</v>
      </c>
      <c r="B308" s="19">
        <v>0</v>
      </c>
      <c r="C308" s="19">
        <v>0</v>
      </c>
      <c r="D308" s="26" t="e">
        <v>#N/A</v>
      </c>
      <c r="E308" s="29" t="e">
        <v>#N/A</v>
      </c>
      <c r="F308" s="19">
        <v>450000</v>
      </c>
      <c r="G308" s="19">
        <v>52800000</v>
      </c>
      <c r="H308" s="19">
        <v>52800000</v>
      </c>
      <c r="I308" s="29">
        <v>50160000</v>
      </c>
      <c r="J308" s="19">
        <v>500000</v>
      </c>
      <c r="K308" s="19">
        <v>52800000</v>
      </c>
      <c r="L308" s="19">
        <v>52800000</v>
      </c>
      <c r="M308" s="29">
        <v>50160000</v>
      </c>
      <c r="N308" s="26">
        <v>550000</v>
      </c>
      <c r="O308" s="26">
        <v>52800000</v>
      </c>
      <c r="P308" s="19">
        <v>52800000</v>
      </c>
      <c r="Q308" s="29">
        <v>50160000</v>
      </c>
      <c r="R308" s="26">
        <v>600000</v>
      </c>
      <c r="S308" s="26">
        <v>52800000</v>
      </c>
      <c r="T308" s="19">
        <v>52800000</v>
      </c>
      <c r="U308" s="29">
        <v>50160000</v>
      </c>
      <c r="V308" s="26">
        <v>650000</v>
      </c>
      <c r="W308" s="26">
        <v>52800000</v>
      </c>
      <c r="X308" s="19">
        <v>52800000</v>
      </c>
      <c r="Y308" s="29">
        <v>50160000</v>
      </c>
      <c r="Z308" s="26">
        <v>700000</v>
      </c>
      <c r="AA308" s="26">
        <v>52800000</v>
      </c>
      <c r="AB308" s="19">
        <v>52800000</v>
      </c>
      <c r="AC308" s="29">
        <v>50160000</v>
      </c>
      <c r="AD308" s="26">
        <v>750000</v>
      </c>
      <c r="AE308" s="26">
        <v>52800000</v>
      </c>
      <c r="AF308" s="19">
        <v>52800000</v>
      </c>
      <c r="AG308" s="29">
        <v>50160000</v>
      </c>
      <c r="AH308" s="26">
        <v>800000</v>
      </c>
      <c r="AI308" s="26">
        <v>52800000</v>
      </c>
      <c r="AJ308" s="19">
        <v>52800000</v>
      </c>
      <c r="AK308" s="29">
        <v>50160000</v>
      </c>
      <c r="AL308" s="28">
        <v>14600000</v>
      </c>
      <c r="AM308">
        <v>31800000</v>
      </c>
      <c r="AN308">
        <v>52800000</v>
      </c>
    </row>
    <row r="309" spans="1:40" x14ac:dyDescent="0.2">
      <c r="A309" s="18">
        <v>44485</v>
      </c>
      <c r="B309" s="19">
        <v>0</v>
      </c>
      <c r="C309" s="19">
        <v>0</v>
      </c>
      <c r="D309" s="26" t="e">
        <v>#N/A</v>
      </c>
      <c r="E309" s="29" t="e">
        <v>#N/A</v>
      </c>
      <c r="F309" s="19">
        <v>450000</v>
      </c>
      <c r="G309" s="19">
        <v>52800000</v>
      </c>
      <c r="H309" s="19">
        <v>52800000</v>
      </c>
      <c r="I309" s="29">
        <v>50160000</v>
      </c>
      <c r="J309" s="19">
        <v>500000</v>
      </c>
      <c r="K309" s="19">
        <v>52800000</v>
      </c>
      <c r="L309" s="19">
        <v>52800000</v>
      </c>
      <c r="M309" s="29">
        <v>50160000</v>
      </c>
      <c r="N309" s="26">
        <v>550000</v>
      </c>
      <c r="O309" s="26">
        <v>52800000</v>
      </c>
      <c r="P309" s="19">
        <v>52800000</v>
      </c>
      <c r="Q309" s="29">
        <v>50160000</v>
      </c>
      <c r="R309" s="26">
        <v>600000</v>
      </c>
      <c r="S309" s="26">
        <v>52800000</v>
      </c>
      <c r="T309" s="19">
        <v>52800000</v>
      </c>
      <c r="U309" s="29">
        <v>50160000</v>
      </c>
      <c r="V309" s="26">
        <v>650000</v>
      </c>
      <c r="W309" s="26">
        <v>52800000</v>
      </c>
      <c r="X309" s="19">
        <v>52800000</v>
      </c>
      <c r="Y309" s="29">
        <v>50160000</v>
      </c>
      <c r="Z309" s="26">
        <v>700000</v>
      </c>
      <c r="AA309" s="26">
        <v>52800000</v>
      </c>
      <c r="AB309" s="19">
        <v>52800000</v>
      </c>
      <c r="AC309" s="29">
        <v>50160000</v>
      </c>
      <c r="AD309" s="26">
        <v>750000</v>
      </c>
      <c r="AE309" s="26">
        <v>52800000</v>
      </c>
      <c r="AF309" s="19">
        <v>52800000</v>
      </c>
      <c r="AG309" s="29">
        <v>50160000</v>
      </c>
      <c r="AH309" s="26">
        <v>800000</v>
      </c>
      <c r="AI309" s="26">
        <v>52800000</v>
      </c>
      <c r="AJ309" s="19">
        <v>52800000</v>
      </c>
      <c r="AK309" s="29">
        <v>50160000</v>
      </c>
      <c r="AL309" s="28">
        <v>14600000</v>
      </c>
      <c r="AM309">
        <v>31800000</v>
      </c>
      <c r="AN309">
        <v>52800000</v>
      </c>
    </row>
    <row r="310" spans="1:40" x14ac:dyDescent="0.2">
      <c r="A310" s="18">
        <v>44486</v>
      </c>
      <c r="B310" s="19">
        <v>0</v>
      </c>
      <c r="C310" s="19">
        <v>0</v>
      </c>
      <c r="D310" s="26" t="e">
        <v>#N/A</v>
      </c>
      <c r="E310" s="29" t="e">
        <v>#N/A</v>
      </c>
      <c r="F310" s="19">
        <v>450000</v>
      </c>
      <c r="G310" s="19">
        <v>52800000</v>
      </c>
      <c r="H310" s="19">
        <v>52800000</v>
      </c>
      <c r="I310" s="29">
        <v>50160000</v>
      </c>
      <c r="J310" s="19">
        <v>500000</v>
      </c>
      <c r="K310" s="19">
        <v>52800000</v>
      </c>
      <c r="L310" s="19">
        <v>52800000</v>
      </c>
      <c r="M310" s="29">
        <v>50160000</v>
      </c>
      <c r="N310" s="26">
        <v>550000</v>
      </c>
      <c r="O310" s="26">
        <v>52800000</v>
      </c>
      <c r="P310" s="19">
        <v>52800000</v>
      </c>
      <c r="Q310" s="29">
        <v>50160000</v>
      </c>
      <c r="R310" s="26">
        <v>600000</v>
      </c>
      <c r="S310" s="26">
        <v>52800000</v>
      </c>
      <c r="T310" s="19">
        <v>52800000</v>
      </c>
      <c r="U310" s="29">
        <v>50160000</v>
      </c>
      <c r="V310" s="26">
        <v>650000</v>
      </c>
      <c r="W310" s="26">
        <v>52800000</v>
      </c>
      <c r="X310" s="19">
        <v>52800000</v>
      </c>
      <c r="Y310" s="29">
        <v>50160000</v>
      </c>
      <c r="Z310" s="26">
        <v>700000</v>
      </c>
      <c r="AA310" s="26">
        <v>52800000</v>
      </c>
      <c r="AB310" s="19">
        <v>52800000</v>
      </c>
      <c r="AC310" s="29">
        <v>50160000</v>
      </c>
      <c r="AD310" s="26">
        <v>750000</v>
      </c>
      <c r="AE310" s="26">
        <v>52800000</v>
      </c>
      <c r="AF310" s="19">
        <v>52800000</v>
      </c>
      <c r="AG310" s="29">
        <v>50160000</v>
      </c>
      <c r="AH310" s="26">
        <v>800000</v>
      </c>
      <c r="AI310" s="26">
        <v>52800000</v>
      </c>
      <c r="AJ310" s="19">
        <v>52800000</v>
      </c>
      <c r="AK310" s="29">
        <v>50160000</v>
      </c>
      <c r="AL310" s="28">
        <v>14600000</v>
      </c>
      <c r="AM310">
        <v>31800000</v>
      </c>
      <c r="AN310">
        <v>52800000</v>
      </c>
    </row>
    <row r="311" spans="1:40" x14ac:dyDescent="0.2">
      <c r="A311" s="18">
        <v>44487</v>
      </c>
      <c r="B311" s="19">
        <v>0</v>
      </c>
      <c r="C311" s="19">
        <v>0</v>
      </c>
      <c r="D311" s="26" t="e">
        <v>#N/A</v>
      </c>
      <c r="E311" s="29" t="e">
        <v>#N/A</v>
      </c>
      <c r="F311" s="19">
        <v>450000</v>
      </c>
      <c r="G311" s="19">
        <v>52800000</v>
      </c>
      <c r="H311" s="19">
        <v>52800000</v>
      </c>
      <c r="I311" s="29">
        <v>50160000</v>
      </c>
      <c r="J311" s="19">
        <v>500000</v>
      </c>
      <c r="K311" s="19">
        <v>52800000</v>
      </c>
      <c r="L311" s="19">
        <v>52800000</v>
      </c>
      <c r="M311" s="29">
        <v>50160000</v>
      </c>
      <c r="N311" s="26">
        <v>550000</v>
      </c>
      <c r="O311" s="26">
        <v>52800000</v>
      </c>
      <c r="P311" s="19">
        <v>52800000</v>
      </c>
      <c r="Q311" s="29">
        <v>50160000</v>
      </c>
      <c r="R311" s="26">
        <v>600000</v>
      </c>
      <c r="S311" s="26">
        <v>52800000</v>
      </c>
      <c r="T311" s="19">
        <v>52800000</v>
      </c>
      <c r="U311" s="29">
        <v>50160000</v>
      </c>
      <c r="V311" s="26">
        <v>650000</v>
      </c>
      <c r="W311" s="26">
        <v>52800000</v>
      </c>
      <c r="X311" s="19">
        <v>52800000</v>
      </c>
      <c r="Y311" s="29">
        <v>50160000</v>
      </c>
      <c r="Z311" s="26">
        <v>700000</v>
      </c>
      <c r="AA311" s="26">
        <v>52800000</v>
      </c>
      <c r="AB311" s="19">
        <v>52800000</v>
      </c>
      <c r="AC311" s="29">
        <v>50160000</v>
      </c>
      <c r="AD311" s="26">
        <v>750000</v>
      </c>
      <c r="AE311" s="26">
        <v>52800000</v>
      </c>
      <c r="AF311" s="19">
        <v>52800000</v>
      </c>
      <c r="AG311" s="29">
        <v>50160000</v>
      </c>
      <c r="AH311" s="26">
        <v>800000</v>
      </c>
      <c r="AI311" s="26">
        <v>52800000</v>
      </c>
      <c r="AJ311" s="19">
        <v>52800000</v>
      </c>
      <c r="AK311" s="29">
        <v>50160000</v>
      </c>
      <c r="AL311" s="28">
        <v>14600000</v>
      </c>
      <c r="AM311">
        <v>31800000</v>
      </c>
      <c r="AN311">
        <v>52800000</v>
      </c>
    </row>
    <row r="312" spans="1:40" x14ac:dyDescent="0.2">
      <c r="A312" s="18">
        <v>44488</v>
      </c>
      <c r="B312" s="19">
        <v>0</v>
      </c>
      <c r="C312" s="19">
        <v>0</v>
      </c>
      <c r="D312" s="26" t="e">
        <v>#N/A</v>
      </c>
      <c r="E312" s="29" t="e">
        <v>#N/A</v>
      </c>
      <c r="F312" s="19">
        <v>450000</v>
      </c>
      <c r="G312" s="19">
        <v>52800000</v>
      </c>
      <c r="H312" s="19">
        <v>52800000</v>
      </c>
      <c r="I312" s="29">
        <v>50160000</v>
      </c>
      <c r="J312" s="19">
        <v>500000</v>
      </c>
      <c r="K312" s="19">
        <v>52800000</v>
      </c>
      <c r="L312" s="19">
        <v>52800000</v>
      </c>
      <c r="M312" s="29">
        <v>50160000</v>
      </c>
      <c r="N312" s="26">
        <v>550000</v>
      </c>
      <c r="O312" s="26">
        <v>52800000</v>
      </c>
      <c r="P312" s="19">
        <v>52800000</v>
      </c>
      <c r="Q312" s="29">
        <v>50160000</v>
      </c>
      <c r="R312" s="26">
        <v>600000</v>
      </c>
      <c r="S312" s="26">
        <v>52800000</v>
      </c>
      <c r="T312" s="19">
        <v>52800000</v>
      </c>
      <c r="U312" s="29">
        <v>50160000</v>
      </c>
      <c r="V312" s="26">
        <v>650000</v>
      </c>
      <c r="W312" s="26">
        <v>52800000</v>
      </c>
      <c r="X312" s="19">
        <v>52800000</v>
      </c>
      <c r="Y312" s="29">
        <v>50160000</v>
      </c>
      <c r="Z312" s="26">
        <v>700000</v>
      </c>
      <c r="AA312" s="26">
        <v>52800000</v>
      </c>
      <c r="AB312" s="19">
        <v>52800000</v>
      </c>
      <c r="AC312" s="29">
        <v>50160000</v>
      </c>
      <c r="AD312" s="26">
        <v>750000</v>
      </c>
      <c r="AE312" s="26">
        <v>52800000</v>
      </c>
      <c r="AF312" s="19">
        <v>52800000</v>
      </c>
      <c r="AG312" s="29">
        <v>50160000</v>
      </c>
      <c r="AH312" s="26">
        <v>800000</v>
      </c>
      <c r="AI312" s="26">
        <v>52800000</v>
      </c>
      <c r="AJ312" s="19">
        <v>52800000</v>
      </c>
      <c r="AK312" s="29">
        <v>50160000</v>
      </c>
      <c r="AL312" s="28">
        <v>14600000</v>
      </c>
      <c r="AM312">
        <v>31800000</v>
      </c>
      <c r="AN312">
        <v>52800000</v>
      </c>
    </row>
    <row r="313" spans="1:40" x14ac:dyDescent="0.2">
      <c r="A313" s="18">
        <v>44489</v>
      </c>
      <c r="B313" s="19">
        <v>0</v>
      </c>
      <c r="C313" s="19">
        <v>0</v>
      </c>
      <c r="D313" s="26" t="e">
        <v>#N/A</v>
      </c>
      <c r="E313" s="29" t="e">
        <v>#N/A</v>
      </c>
      <c r="F313" s="19">
        <v>450000</v>
      </c>
      <c r="G313" s="19">
        <v>52800000</v>
      </c>
      <c r="H313" s="19">
        <v>52800000</v>
      </c>
      <c r="I313" s="29">
        <v>50160000</v>
      </c>
      <c r="J313" s="19">
        <v>500000</v>
      </c>
      <c r="K313" s="19">
        <v>52800000</v>
      </c>
      <c r="L313" s="19">
        <v>52800000</v>
      </c>
      <c r="M313" s="29">
        <v>50160000</v>
      </c>
      <c r="N313" s="26">
        <v>550000</v>
      </c>
      <c r="O313" s="26">
        <v>52800000</v>
      </c>
      <c r="P313" s="19">
        <v>52800000</v>
      </c>
      <c r="Q313" s="29">
        <v>50160000</v>
      </c>
      <c r="R313" s="26">
        <v>600000</v>
      </c>
      <c r="S313" s="26">
        <v>52800000</v>
      </c>
      <c r="T313" s="19">
        <v>52800000</v>
      </c>
      <c r="U313" s="29">
        <v>50160000</v>
      </c>
      <c r="V313" s="26">
        <v>650000</v>
      </c>
      <c r="W313" s="26">
        <v>52800000</v>
      </c>
      <c r="X313" s="19">
        <v>52800000</v>
      </c>
      <c r="Y313" s="29">
        <v>50160000</v>
      </c>
      <c r="Z313" s="26">
        <v>700000</v>
      </c>
      <c r="AA313" s="26">
        <v>52800000</v>
      </c>
      <c r="AB313" s="19">
        <v>52800000</v>
      </c>
      <c r="AC313" s="29">
        <v>50160000</v>
      </c>
      <c r="AD313" s="26">
        <v>750000</v>
      </c>
      <c r="AE313" s="26">
        <v>52800000</v>
      </c>
      <c r="AF313" s="19">
        <v>52800000</v>
      </c>
      <c r="AG313" s="29">
        <v>50160000</v>
      </c>
      <c r="AH313" s="26">
        <v>800000</v>
      </c>
      <c r="AI313" s="26">
        <v>52800000</v>
      </c>
      <c r="AJ313" s="19">
        <v>52800000</v>
      </c>
      <c r="AK313" s="29">
        <v>50160000</v>
      </c>
      <c r="AL313" s="28">
        <v>14600000</v>
      </c>
      <c r="AM313">
        <v>31800000</v>
      </c>
      <c r="AN313">
        <v>52800000</v>
      </c>
    </row>
    <row r="314" spans="1:40" x14ac:dyDescent="0.2">
      <c r="A314" s="18">
        <v>44490</v>
      </c>
      <c r="B314" s="19">
        <v>0</v>
      </c>
      <c r="C314" s="19">
        <v>0</v>
      </c>
      <c r="D314" s="26" t="e">
        <v>#N/A</v>
      </c>
      <c r="E314" s="29" t="e">
        <v>#N/A</v>
      </c>
      <c r="F314" s="19">
        <v>450000</v>
      </c>
      <c r="G314" s="19">
        <v>52800000</v>
      </c>
      <c r="H314" s="19">
        <v>52800000</v>
      </c>
      <c r="I314" s="29">
        <v>50160000</v>
      </c>
      <c r="J314" s="19">
        <v>500000</v>
      </c>
      <c r="K314" s="19">
        <v>52800000</v>
      </c>
      <c r="L314" s="19">
        <v>52800000</v>
      </c>
      <c r="M314" s="29">
        <v>50160000</v>
      </c>
      <c r="N314" s="26">
        <v>550000</v>
      </c>
      <c r="O314" s="26">
        <v>52800000</v>
      </c>
      <c r="P314" s="19">
        <v>52800000</v>
      </c>
      <c r="Q314" s="29">
        <v>50160000</v>
      </c>
      <c r="R314" s="26">
        <v>600000</v>
      </c>
      <c r="S314" s="26">
        <v>52800000</v>
      </c>
      <c r="T314" s="19">
        <v>52800000</v>
      </c>
      <c r="U314" s="29">
        <v>50160000</v>
      </c>
      <c r="V314" s="26">
        <v>650000</v>
      </c>
      <c r="W314" s="26">
        <v>52800000</v>
      </c>
      <c r="X314" s="19">
        <v>52800000</v>
      </c>
      <c r="Y314" s="29">
        <v>50160000</v>
      </c>
      <c r="Z314" s="26">
        <v>700000</v>
      </c>
      <c r="AA314" s="26">
        <v>52800000</v>
      </c>
      <c r="AB314" s="19">
        <v>52800000</v>
      </c>
      <c r="AC314" s="29">
        <v>50160000</v>
      </c>
      <c r="AD314" s="26">
        <v>750000</v>
      </c>
      <c r="AE314" s="26">
        <v>52800000</v>
      </c>
      <c r="AF314" s="19">
        <v>52800000</v>
      </c>
      <c r="AG314" s="29">
        <v>50160000</v>
      </c>
      <c r="AH314" s="26">
        <v>800000</v>
      </c>
      <c r="AI314" s="26">
        <v>52800000</v>
      </c>
      <c r="AJ314" s="19">
        <v>52800000</v>
      </c>
      <c r="AK314" s="29">
        <v>50160000</v>
      </c>
      <c r="AL314" s="28">
        <v>14600000</v>
      </c>
      <c r="AM314">
        <v>31800000</v>
      </c>
      <c r="AN314">
        <v>52800000</v>
      </c>
    </row>
    <row r="315" spans="1:40" x14ac:dyDescent="0.2">
      <c r="A315" s="18">
        <v>44491</v>
      </c>
      <c r="B315" s="19">
        <v>0</v>
      </c>
      <c r="C315" s="19">
        <v>0</v>
      </c>
      <c r="D315" s="26" t="e">
        <v>#N/A</v>
      </c>
      <c r="E315" s="29" t="e">
        <v>#N/A</v>
      </c>
      <c r="F315" s="19">
        <v>450000</v>
      </c>
      <c r="G315" s="19">
        <v>52800000</v>
      </c>
      <c r="H315" s="19">
        <v>52800000</v>
      </c>
      <c r="I315" s="29">
        <v>50160000</v>
      </c>
      <c r="J315" s="19">
        <v>500000</v>
      </c>
      <c r="K315" s="19">
        <v>52800000</v>
      </c>
      <c r="L315" s="19">
        <v>52800000</v>
      </c>
      <c r="M315" s="29">
        <v>50160000</v>
      </c>
      <c r="N315" s="26">
        <v>550000</v>
      </c>
      <c r="O315" s="26">
        <v>52800000</v>
      </c>
      <c r="P315" s="19">
        <v>52800000</v>
      </c>
      <c r="Q315" s="29">
        <v>50160000</v>
      </c>
      <c r="R315" s="26">
        <v>600000</v>
      </c>
      <c r="S315" s="26">
        <v>52800000</v>
      </c>
      <c r="T315" s="19">
        <v>52800000</v>
      </c>
      <c r="U315" s="29">
        <v>50160000</v>
      </c>
      <c r="V315" s="26">
        <v>650000</v>
      </c>
      <c r="W315" s="26">
        <v>52800000</v>
      </c>
      <c r="X315" s="19">
        <v>52800000</v>
      </c>
      <c r="Y315" s="29">
        <v>50160000</v>
      </c>
      <c r="Z315" s="26">
        <v>700000</v>
      </c>
      <c r="AA315" s="26">
        <v>52800000</v>
      </c>
      <c r="AB315" s="19">
        <v>52800000</v>
      </c>
      <c r="AC315" s="29">
        <v>50160000</v>
      </c>
      <c r="AD315" s="26">
        <v>750000</v>
      </c>
      <c r="AE315" s="26">
        <v>52800000</v>
      </c>
      <c r="AF315" s="19">
        <v>52800000</v>
      </c>
      <c r="AG315" s="29">
        <v>50160000</v>
      </c>
      <c r="AH315" s="26">
        <v>800000</v>
      </c>
      <c r="AI315" s="26">
        <v>52800000</v>
      </c>
      <c r="AJ315" s="19">
        <v>52800000</v>
      </c>
      <c r="AK315" s="29">
        <v>50160000</v>
      </c>
      <c r="AL315" s="28">
        <v>14600000</v>
      </c>
      <c r="AM315">
        <v>31800000</v>
      </c>
      <c r="AN315">
        <v>52800000</v>
      </c>
    </row>
    <row r="316" spans="1:40" x14ac:dyDescent="0.2">
      <c r="A316" s="18">
        <v>44492</v>
      </c>
      <c r="B316" s="19">
        <v>0</v>
      </c>
      <c r="C316" s="19">
        <v>0</v>
      </c>
      <c r="D316" s="26" t="e">
        <v>#N/A</v>
      </c>
      <c r="E316" s="29" t="e">
        <v>#N/A</v>
      </c>
      <c r="F316" s="19">
        <v>450000</v>
      </c>
      <c r="G316" s="19">
        <v>52800000</v>
      </c>
      <c r="H316" s="19">
        <v>52800000</v>
      </c>
      <c r="I316" s="29">
        <v>50160000</v>
      </c>
      <c r="J316" s="19">
        <v>500000</v>
      </c>
      <c r="K316" s="19">
        <v>52800000</v>
      </c>
      <c r="L316" s="19">
        <v>52800000</v>
      </c>
      <c r="M316" s="29">
        <v>50160000</v>
      </c>
      <c r="N316" s="26">
        <v>550000</v>
      </c>
      <c r="O316" s="26">
        <v>52800000</v>
      </c>
      <c r="P316" s="19">
        <v>52800000</v>
      </c>
      <c r="Q316" s="29">
        <v>50160000</v>
      </c>
      <c r="R316" s="26">
        <v>600000</v>
      </c>
      <c r="S316" s="26">
        <v>52800000</v>
      </c>
      <c r="T316" s="19">
        <v>52800000</v>
      </c>
      <c r="U316" s="29">
        <v>50160000</v>
      </c>
      <c r="V316" s="26">
        <v>650000</v>
      </c>
      <c r="W316" s="26">
        <v>52800000</v>
      </c>
      <c r="X316" s="19">
        <v>52800000</v>
      </c>
      <c r="Y316" s="29">
        <v>50160000</v>
      </c>
      <c r="Z316" s="26">
        <v>700000</v>
      </c>
      <c r="AA316" s="26">
        <v>52800000</v>
      </c>
      <c r="AB316" s="19">
        <v>52800000</v>
      </c>
      <c r="AC316" s="29">
        <v>50160000</v>
      </c>
      <c r="AD316" s="26">
        <v>750000</v>
      </c>
      <c r="AE316" s="26">
        <v>52800000</v>
      </c>
      <c r="AF316" s="19">
        <v>52800000</v>
      </c>
      <c r="AG316" s="29">
        <v>50160000</v>
      </c>
      <c r="AH316" s="26">
        <v>800000</v>
      </c>
      <c r="AI316" s="26">
        <v>52800000</v>
      </c>
      <c r="AJ316" s="19">
        <v>52800000</v>
      </c>
      <c r="AK316" s="29">
        <v>50160000</v>
      </c>
      <c r="AL316" s="28">
        <v>14600000</v>
      </c>
      <c r="AM316">
        <v>31800000</v>
      </c>
      <c r="AN316">
        <v>52800000</v>
      </c>
    </row>
    <row r="317" spans="1:40" x14ac:dyDescent="0.2">
      <c r="A317" s="18">
        <v>44493</v>
      </c>
      <c r="B317" s="19">
        <v>0</v>
      </c>
      <c r="C317" s="19">
        <v>0</v>
      </c>
      <c r="D317" s="26" t="e">
        <v>#N/A</v>
      </c>
      <c r="E317" s="29" t="e">
        <v>#N/A</v>
      </c>
      <c r="F317" s="19">
        <v>450000</v>
      </c>
      <c r="G317" s="19">
        <v>52800000</v>
      </c>
      <c r="H317" s="19">
        <v>52800000</v>
      </c>
      <c r="I317" s="29">
        <v>50160000</v>
      </c>
      <c r="J317" s="19">
        <v>500000</v>
      </c>
      <c r="K317" s="19">
        <v>52800000</v>
      </c>
      <c r="L317" s="19">
        <v>52800000</v>
      </c>
      <c r="M317" s="29">
        <v>50160000</v>
      </c>
      <c r="N317" s="26">
        <v>550000</v>
      </c>
      <c r="O317" s="26">
        <v>52800000</v>
      </c>
      <c r="P317" s="19">
        <v>52800000</v>
      </c>
      <c r="Q317" s="29">
        <v>50160000</v>
      </c>
      <c r="R317" s="26">
        <v>600000</v>
      </c>
      <c r="S317" s="26">
        <v>52800000</v>
      </c>
      <c r="T317" s="19">
        <v>52800000</v>
      </c>
      <c r="U317" s="29">
        <v>50160000</v>
      </c>
      <c r="V317" s="26">
        <v>650000</v>
      </c>
      <c r="W317" s="26">
        <v>52800000</v>
      </c>
      <c r="X317" s="19">
        <v>52800000</v>
      </c>
      <c r="Y317" s="29">
        <v>50160000</v>
      </c>
      <c r="Z317" s="26">
        <v>700000</v>
      </c>
      <c r="AA317" s="26">
        <v>52800000</v>
      </c>
      <c r="AB317" s="19">
        <v>52800000</v>
      </c>
      <c r="AC317" s="29">
        <v>50160000</v>
      </c>
      <c r="AD317" s="26">
        <v>750000</v>
      </c>
      <c r="AE317" s="26">
        <v>52800000</v>
      </c>
      <c r="AF317" s="19">
        <v>52800000</v>
      </c>
      <c r="AG317" s="29">
        <v>50160000</v>
      </c>
      <c r="AH317" s="26">
        <v>800000</v>
      </c>
      <c r="AI317" s="26">
        <v>52800000</v>
      </c>
      <c r="AJ317" s="19">
        <v>52800000</v>
      </c>
      <c r="AK317" s="29">
        <v>50160000</v>
      </c>
      <c r="AL317" s="28">
        <v>14600000</v>
      </c>
      <c r="AM317">
        <v>31800000</v>
      </c>
      <c r="AN317">
        <v>52800000</v>
      </c>
    </row>
    <row r="318" spans="1:40" x14ac:dyDescent="0.2">
      <c r="A318" s="18">
        <v>44494</v>
      </c>
      <c r="B318" s="19">
        <v>0</v>
      </c>
      <c r="C318" s="19">
        <v>0</v>
      </c>
      <c r="D318" s="26" t="e">
        <v>#N/A</v>
      </c>
      <c r="E318" s="29" t="e">
        <v>#N/A</v>
      </c>
      <c r="F318" s="19">
        <v>450000</v>
      </c>
      <c r="G318" s="19">
        <v>52800000</v>
      </c>
      <c r="H318" s="19">
        <v>52800000</v>
      </c>
      <c r="I318" s="29">
        <v>50160000</v>
      </c>
      <c r="J318" s="19">
        <v>500000</v>
      </c>
      <c r="K318" s="19">
        <v>52800000</v>
      </c>
      <c r="L318" s="19">
        <v>52800000</v>
      </c>
      <c r="M318" s="29">
        <v>50160000</v>
      </c>
      <c r="N318" s="26">
        <v>550000</v>
      </c>
      <c r="O318" s="26">
        <v>52800000</v>
      </c>
      <c r="P318" s="19">
        <v>52800000</v>
      </c>
      <c r="Q318" s="29">
        <v>50160000</v>
      </c>
      <c r="R318" s="26">
        <v>600000</v>
      </c>
      <c r="S318" s="26">
        <v>52800000</v>
      </c>
      <c r="T318" s="19">
        <v>52800000</v>
      </c>
      <c r="U318" s="29">
        <v>50160000</v>
      </c>
      <c r="V318" s="26">
        <v>650000</v>
      </c>
      <c r="W318" s="26">
        <v>52800000</v>
      </c>
      <c r="X318" s="19">
        <v>52800000</v>
      </c>
      <c r="Y318" s="29">
        <v>50160000</v>
      </c>
      <c r="Z318" s="26">
        <v>700000</v>
      </c>
      <c r="AA318" s="26">
        <v>52800000</v>
      </c>
      <c r="AB318" s="19">
        <v>52800000</v>
      </c>
      <c r="AC318" s="29">
        <v>50160000</v>
      </c>
      <c r="AD318" s="26">
        <v>750000</v>
      </c>
      <c r="AE318" s="26">
        <v>52800000</v>
      </c>
      <c r="AF318" s="19">
        <v>52800000</v>
      </c>
      <c r="AG318" s="29">
        <v>50160000</v>
      </c>
      <c r="AH318" s="26">
        <v>800000</v>
      </c>
      <c r="AI318" s="26">
        <v>52800000</v>
      </c>
      <c r="AJ318" s="19">
        <v>52800000</v>
      </c>
      <c r="AK318" s="29">
        <v>50160000</v>
      </c>
      <c r="AL318" s="28">
        <v>14600000</v>
      </c>
      <c r="AM318">
        <v>31800000</v>
      </c>
      <c r="AN318">
        <v>52800000</v>
      </c>
    </row>
    <row r="319" spans="1:40" x14ac:dyDescent="0.2">
      <c r="A319" s="18">
        <v>44495</v>
      </c>
      <c r="B319" s="19">
        <v>0</v>
      </c>
      <c r="C319" s="19">
        <v>0</v>
      </c>
      <c r="D319" s="26" t="e">
        <v>#N/A</v>
      </c>
      <c r="E319" s="29" t="e">
        <v>#N/A</v>
      </c>
      <c r="F319" s="19">
        <v>450000</v>
      </c>
      <c r="G319" s="19">
        <v>52800000</v>
      </c>
      <c r="H319" s="19">
        <v>52800000</v>
      </c>
      <c r="I319" s="29">
        <v>50160000</v>
      </c>
      <c r="J319" s="19">
        <v>500000</v>
      </c>
      <c r="K319" s="19">
        <v>52800000</v>
      </c>
      <c r="L319" s="19">
        <v>52800000</v>
      </c>
      <c r="M319" s="29">
        <v>50160000</v>
      </c>
      <c r="N319" s="26">
        <v>550000</v>
      </c>
      <c r="O319" s="26">
        <v>52800000</v>
      </c>
      <c r="P319" s="19">
        <v>52800000</v>
      </c>
      <c r="Q319" s="29">
        <v>50160000</v>
      </c>
      <c r="R319" s="26">
        <v>600000</v>
      </c>
      <c r="S319" s="26">
        <v>52800000</v>
      </c>
      <c r="T319" s="19">
        <v>52800000</v>
      </c>
      <c r="U319" s="29">
        <v>50160000</v>
      </c>
      <c r="V319" s="26">
        <v>650000</v>
      </c>
      <c r="W319" s="26">
        <v>52800000</v>
      </c>
      <c r="X319" s="19">
        <v>52800000</v>
      </c>
      <c r="Y319" s="29">
        <v>50160000</v>
      </c>
      <c r="Z319" s="26">
        <v>700000</v>
      </c>
      <c r="AA319" s="26">
        <v>52800000</v>
      </c>
      <c r="AB319" s="19">
        <v>52800000</v>
      </c>
      <c r="AC319" s="29">
        <v>50160000</v>
      </c>
      <c r="AD319" s="26">
        <v>750000</v>
      </c>
      <c r="AE319" s="26">
        <v>52800000</v>
      </c>
      <c r="AF319" s="19">
        <v>52800000</v>
      </c>
      <c r="AG319" s="29">
        <v>50160000</v>
      </c>
      <c r="AH319" s="26">
        <v>800000</v>
      </c>
      <c r="AI319" s="26">
        <v>52800000</v>
      </c>
      <c r="AJ319" s="19">
        <v>52800000</v>
      </c>
      <c r="AK319" s="29">
        <v>50160000</v>
      </c>
      <c r="AL319" s="28">
        <v>14600000</v>
      </c>
      <c r="AM319">
        <v>31800000</v>
      </c>
      <c r="AN319">
        <v>52800000</v>
      </c>
    </row>
    <row r="320" spans="1:40" x14ac:dyDescent="0.2">
      <c r="A320" s="18">
        <v>44496</v>
      </c>
      <c r="B320" s="19">
        <v>0</v>
      </c>
      <c r="C320" s="19">
        <v>0</v>
      </c>
      <c r="D320" s="26" t="e">
        <v>#N/A</v>
      </c>
      <c r="E320" s="29" t="e">
        <v>#N/A</v>
      </c>
      <c r="F320" s="19">
        <v>450000</v>
      </c>
      <c r="G320" s="19">
        <v>52800000</v>
      </c>
      <c r="H320" s="19">
        <v>52800000</v>
      </c>
      <c r="I320" s="29">
        <v>50160000</v>
      </c>
      <c r="J320" s="19">
        <v>500000</v>
      </c>
      <c r="K320" s="19">
        <v>52800000</v>
      </c>
      <c r="L320" s="19">
        <v>52800000</v>
      </c>
      <c r="M320" s="29">
        <v>50160000</v>
      </c>
      <c r="N320" s="26">
        <v>550000</v>
      </c>
      <c r="O320" s="26">
        <v>52800000</v>
      </c>
      <c r="P320" s="19">
        <v>52800000</v>
      </c>
      <c r="Q320" s="29">
        <v>50160000</v>
      </c>
      <c r="R320" s="26">
        <v>600000</v>
      </c>
      <c r="S320" s="26">
        <v>52800000</v>
      </c>
      <c r="T320" s="19">
        <v>52800000</v>
      </c>
      <c r="U320" s="29">
        <v>50160000</v>
      </c>
      <c r="V320" s="26">
        <v>650000</v>
      </c>
      <c r="W320" s="26">
        <v>52800000</v>
      </c>
      <c r="X320" s="19">
        <v>52800000</v>
      </c>
      <c r="Y320" s="29">
        <v>50160000</v>
      </c>
      <c r="Z320" s="26">
        <v>700000</v>
      </c>
      <c r="AA320" s="26">
        <v>52800000</v>
      </c>
      <c r="AB320" s="19">
        <v>52800000</v>
      </c>
      <c r="AC320" s="29">
        <v>50160000</v>
      </c>
      <c r="AD320" s="26">
        <v>750000</v>
      </c>
      <c r="AE320" s="26">
        <v>52800000</v>
      </c>
      <c r="AF320" s="19">
        <v>52800000</v>
      </c>
      <c r="AG320" s="29">
        <v>50160000</v>
      </c>
      <c r="AH320" s="26">
        <v>800000</v>
      </c>
      <c r="AI320" s="26">
        <v>52800000</v>
      </c>
      <c r="AJ320" s="19">
        <v>52800000</v>
      </c>
      <c r="AK320" s="29">
        <v>50160000</v>
      </c>
      <c r="AL320" s="28">
        <v>14600000</v>
      </c>
      <c r="AM320">
        <v>31800000</v>
      </c>
      <c r="AN320">
        <v>52800000</v>
      </c>
    </row>
    <row r="321" spans="1:40" x14ac:dyDescent="0.2">
      <c r="A321" s="18">
        <v>44497</v>
      </c>
      <c r="B321" s="19">
        <v>0</v>
      </c>
      <c r="C321" s="19">
        <v>0</v>
      </c>
      <c r="D321" s="26" t="e">
        <v>#N/A</v>
      </c>
      <c r="E321" s="29" t="e">
        <v>#N/A</v>
      </c>
      <c r="F321" s="19">
        <v>450000</v>
      </c>
      <c r="G321" s="19">
        <v>52800000</v>
      </c>
      <c r="H321" s="19">
        <v>52800000</v>
      </c>
      <c r="I321" s="29">
        <v>50160000</v>
      </c>
      <c r="J321" s="19">
        <v>500000</v>
      </c>
      <c r="K321" s="19">
        <v>52800000</v>
      </c>
      <c r="L321" s="19">
        <v>52800000</v>
      </c>
      <c r="M321" s="29">
        <v>50160000</v>
      </c>
      <c r="N321" s="26">
        <v>550000</v>
      </c>
      <c r="O321" s="26">
        <v>52800000</v>
      </c>
      <c r="P321" s="19">
        <v>52800000</v>
      </c>
      <c r="Q321" s="29">
        <v>50160000</v>
      </c>
      <c r="R321" s="26">
        <v>600000</v>
      </c>
      <c r="S321" s="26">
        <v>52800000</v>
      </c>
      <c r="T321" s="19">
        <v>52800000</v>
      </c>
      <c r="U321" s="29">
        <v>50160000</v>
      </c>
      <c r="V321" s="26">
        <v>650000</v>
      </c>
      <c r="W321" s="26">
        <v>52800000</v>
      </c>
      <c r="X321" s="19">
        <v>52800000</v>
      </c>
      <c r="Y321" s="29">
        <v>50160000</v>
      </c>
      <c r="Z321" s="26">
        <v>700000</v>
      </c>
      <c r="AA321" s="26">
        <v>52800000</v>
      </c>
      <c r="AB321" s="19">
        <v>52800000</v>
      </c>
      <c r="AC321" s="29">
        <v>50160000</v>
      </c>
      <c r="AD321" s="26">
        <v>750000</v>
      </c>
      <c r="AE321" s="26">
        <v>52800000</v>
      </c>
      <c r="AF321" s="19">
        <v>52800000</v>
      </c>
      <c r="AG321" s="29">
        <v>50160000</v>
      </c>
      <c r="AH321" s="26">
        <v>800000</v>
      </c>
      <c r="AI321" s="26">
        <v>52800000</v>
      </c>
      <c r="AJ321" s="19">
        <v>52800000</v>
      </c>
      <c r="AK321" s="29">
        <v>50160000</v>
      </c>
      <c r="AL321" s="28">
        <v>14600000</v>
      </c>
      <c r="AM321">
        <v>31800000</v>
      </c>
      <c r="AN321">
        <v>52800000</v>
      </c>
    </row>
    <row r="322" spans="1:40" x14ac:dyDescent="0.2">
      <c r="A322" s="18">
        <v>44498</v>
      </c>
      <c r="B322" s="19">
        <v>0</v>
      </c>
      <c r="C322" s="19">
        <v>0</v>
      </c>
      <c r="D322" s="26" t="e">
        <v>#N/A</v>
      </c>
      <c r="E322" s="29" t="e">
        <v>#N/A</v>
      </c>
      <c r="F322" s="19">
        <v>450000</v>
      </c>
      <c r="G322" s="19">
        <v>52800000</v>
      </c>
      <c r="H322" s="19">
        <v>52800000</v>
      </c>
      <c r="I322" s="29">
        <v>50160000</v>
      </c>
      <c r="J322" s="19">
        <v>500000</v>
      </c>
      <c r="K322" s="19">
        <v>52800000</v>
      </c>
      <c r="L322" s="19">
        <v>52800000</v>
      </c>
      <c r="M322" s="29">
        <v>50160000</v>
      </c>
      <c r="N322" s="26">
        <v>550000</v>
      </c>
      <c r="O322" s="26">
        <v>52800000</v>
      </c>
      <c r="P322" s="19">
        <v>52800000</v>
      </c>
      <c r="Q322" s="29">
        <v>50160000</v>
      </c>
      <c r="R322" s="26">
        <v>600000</v>
      </c>
      <c r="S322" s="26">
        <v>52800000</v>
      </c>
      <c r="T322" s="19">
        <v>52800000</v>
      </c>
      <c r="U322" s="29">
        <v>50160000</v>
      </c>
      <c r="V322" s="26">
        <v>650000</v>
      </c>
      <c r="W322" s="26">
        <v>52800000</v>
      </c>
      <c r="X322" s="19">
        <v>52800000</v>
      </c>
      <c r="Y322" s="29">
        <v>50160000</v>
      </c>
      <c r="Z322" s="26">
        <v>700000</v>
      </c>
      <c r="AA322" s="26">
        <v>52800000</v>
      </c>
      <c r="AB322" s="19">
        <v>52800000</v>
      </c>
      <c r="AC322" s="29">
        <v>50160000</v>
      </c>
      <c r="AD322" s="26">
        <v>750000</v>
      </c>
      <c r="AE322" s="26">
        <v>52800000</v>
      </c>
      <c r="AF322" s="19">
        <v>52800000</v>
      </c>
      <c r="AG322" s="29">
        <v>50160000</v>
      </c>
      <c r="AH322" s="26">
        <v>800000</v>
      </c>
      <c r="AI322" s="26">
        <v>52800000</v>
      </c>
      <c r="AJ322" s="19">
        <v>52800000</v>
      </c>
      <c r="AK322" s="29">
        <v>50160000</v>
      </c>
      <c r="AL322" s="28">
        <v>14600000</v>
      </c>
      <c r="AM322">
        <v>31800000</v>
      </c>
      <c r="AN322">
        <v>52800000</v>
      </c>
    </row>
    <row r="323" spans="1:40" x14ac:dyDescent="0.2">
      <c r="A323" s="18">
        <v>44499</v>
      </c>
      <c r="B323" s="19">
        <v>0</v>
      </c>
      <c r="C323" s="19">
        <v>0</v>
      </c>
      <c r="D323" s="26" t="e">
        <v>#N/A</v>
      </c>
      <c r="E323" s="29" t="e">
        <v>#N/A</v>
      </c>
      <c r="F323" s="19">
        <v>450000</v>
      </c>
      <c r="G323" s="19">
        <v>52800000</v>
      </c>
      <c r="H323" s="19">
        <v>52800000</v>
      </c>
      <c r="I323" s="29">
        <v>50160000</v>
      </c>
      <c r="J323" s="19">
        <v>500000</v>
      </c>
      <c r="K323" s="19">
        <v>52800000</v>
      </c>
      <c r="L323" s="19">
        <v>52800000</v>
      </c>
      <c r="M323" s="29">
        <v>50160000</v>
      </c>
      <c r="N323" s="26">
        <v>550000</v>
      </c>
      <c r="O323" s="26">
        <v>52800000</v>
      </c>
      <c r="P323" s="19">
        <v>52800000</v>
      </c>
      <c r="Q323" s="29">
        <v>50160000</v>
      </c>
      <c r="R323" s="26">
        <v>600000</v>
      </c>
      <c r="S323" s="26">
        <v>52800000</v>
      </c>
      <c r="T323" s="19">
        <v>52800000</v>
      </c>
      <c r="U323" s="29">
        <v>50160000</v>
      </c>
      <c r="V323" s="26">
        <v>650000</v>
      </c>
      <c r="W323" s="26">
        <v>52800000</v>
      </c>
      <c r="X323" s="19">
        <v>52800000</v>
      </c>
      <c r="Y323" s="29">
        <v>50160000</v>
      </c>
      <c r="Z323" s="26">
        <v>700000</v>
      </c>
      <c r="AA323" s="26">
        <v>52800000</v>
      </c>
      <c r="AB323" s="19">
        <v>52800000</v>
      </c>
      <c r="AC323" s="29">
        <v>50160000</v>
      </c>
      <c r="AD323" s="26">
        <v>750000</v>
      </c>
      <c r="AE323" s="26">
        <v>52800000</v>
      </c>
      <c r="AF323" s="19">
        <v>52800000</v>
      </c>
      <c r="AG323" s="29">
        <v>50160000</v>
      </c>
      <c r="AH323" s="26">
        <v>800000</v>
      </c>
      <c r="AI323" s="26">
        <v>52800000</v>
      </c>
      <c r="AJ323" s="19">
        <v>52800000</v>
      </c>
      <c r="AK323" s="29">
        <v>50160000</v>
      </c>
      <c r="AL323" s="28">
        <v>14600000</v>
      </c>
      <c r="AM323">
        <v>31800000</v>
      </c>
      <c r="AN323">
        <v>52800000</v>
      </c>
    </row>
    <row r="324" spans="1:40" x14ac:dyDescent="0.2">
      <c r="A324" s="18">
        <v>44500</v>
      </c>
      <c r="B324" s="19">
        <v>0</v>
      </c>
      <c r="C324" s="19">
        <v>0</v>
      </c>
      <c r="D324" s="26" t="e">
        <v>#N/A</v>
      </c>
      <c r="E324" s="29" t="e">
        <v>#N/A</v>
      </c>
      <c r="F324" s="19">
        <v>450000</v>
      </c>
      <c r="G324" s="19">
        <v>52800000</v>
      </c>
      <c r="H324" s="19">
        <v>52800000</v>
      </c>
      <c r="I324" s="29">
        <v>50160000</v>
      </c>
      <c r="J324" s="19">
        <v>500000</v>
      </c>
      <c r="K324" s="19">
        <v>52800000</v>
      </c>
      <c r="L324" s="19">
        <v>52800000</v>
      </c>
      <c r="M324" s="29">
        <v>50160000</v>
      </c>
      <c r="N324" s="26">
        <v>550000</v>
      </c>
      <c r="O324" s="26">
        <v>52800000</v>
      </c>
      <c r="P324" s="19">
        <v>52800000</v>
      </c>
      <c r="Q324" s="29">
        <v>50160000</v>
      </c>
      <c r="R324" s="26">
        <v>600000</v>
      </c>
      <c r="S324" s="26">
        <v>52800000</v>
      </c>
      <c r="T324" s="19">
        <v>52800000</v>
      </c>
      <c r="U324" s="29">
        <v>50160000</v>
      </c>
      <c r="V324" s="26">
        <v>650000</v>
      </c>
      <c r="W324" s="26">
        <v>52800000</v>
      </c>
      <c r="X324" s="19">
        <v>52800000</v>
      </c>
      <c r="Y324" s="29">
        <v>50160000</v>
      </c>
      <c r="Z324" s="26">
        <v>700000</v>
      </c>
      <c r="AA324" s="26">
        <v>52800000</v>
      </c>
      <c r="AB324" s="19">
        <v>52800000</v>
      </c>
      <c r="AC324" s="29">
        <v>50160000</v>
      </c>
      <c r="AD324" s="26">
        <v>750000</v>
      </c>
      <c r="AE324" s="26">
        <v>52800000</v>
      </c>
      <c r="AF324" s="19">
        <v>52800000</v>
      </c>
      <c r="AG324" s="29">
        <v>50160000</v>
      </c>
      <c r="AH324" s="26">
        <v>800000</v>
      </c>
      <c r="AI324" s="26">
        <v>52800000</v>
      </c>
      <c r="AJ324" s="19">
        <v>52800000</v>
      </c>
      <c r="AK324" s="29">
        <v>50160000</v>
      </c>
      <c r="AL324" s="28">
        <v>14600000</v>
      </c>
      <c r="AM324">
        <v>31800000</v>
      </c>
      <c r="AN324">
        <v>52800000</v>
      </c>
    </row>
    <row r="325" spans="1:40" x14ac:dyDescent="0.2">
      <c r="A325" s="18">
        <v>44501</v>
      </c>
      <c r="B325" s="19">
        <v>0</v>
      </c>
      <c r="C325" s="19">
        <v>0</v>
      </c>
      <c r="D325" s="26" t="e">
        <v>#N/A</v>
      </c>
      <c r="E325" s="29" t="e">
        <v>#N/A</v>
      </c>
      <c r="F325" s="19">
        <v>450000</v>
      </c>
      <c r="G325" s="19">
        <v>52800000</v>
      </c>
      <c r="H325" s="19">
        <v>52800000</v>
      </c>
      <c r="I325" s="29">
        <v>50160000</v>
      </c>
      <c r="J325" s="19">
        <v>500000</v>
      </c>
      <c r="K325" s="19">
        <v>52800000</v>
      </c>
      <c r="L325" s="19">
        <v>52800000</v>
      </c>
      <c r="M325" s="29">
        <v>50160000</v>
      </c>
      <c r="N325" s="26">
        <v>550000</v>
      </c>
      <c r="O325" s="26">
        <v>52800000</v>
      </c>
      <c r="P325" s="19">
        <v>52800000</v>
      </c>
      <c r="Q325" s="29">
        <v>50160000</v>
      </c>
      <c r="R325" s="26">
        <v>600000</v>
      </c>
      <c r="S325" s="26">
        <v>52800000</v>
      </c>
      <c r="T325" s="19">
        <v>52800000</v>
      </c>
      <c r="U325" s="29">
        <v>50160000</v>
      </c>
      <c r="V325" s="26">
        <v>650000</v>
      </c>
      <c r="W325" s="26">
        <v>52800000</v>
      </c>
      <c r="X325" s="19">
        <v>52800000</v>
      </c>
      <c r="Y325" s="29">
        <v>50160000</v>
      </c>
      <c r="Z325" s="26">
        <v>700000</v>
      </c>
      <c r="AA325" s="26">
        <v>52800000</v>
      </c>
      <c r="AB325" s="19">
        <v>52800000</v>
      </c>
      <c r="AC325" s="29">
        <v>50160000</v>
      </c>
      <c r="AD325" s="26">
        <v>750000</v>
      </c>
      <c r="AE325" s="26">
        <v>52800000</v>
      </c>
      <c r="AF325" s="19">
        <v>52800000</v>
      </c>
      <c r="AG325" s="29">
        <v>50160000</v>
      </c>
      <c r="AH325" s="26">
        <v>800000</v>
      </c>
      <c r="AI325" s="26">
        <v>52800000</v>
      </c>
      <c r="AJ325" s="19">
        <v>52800000</v>
      </c>
      <c r="AK325" s="29">
        <v>50160000</v>
      </c>
      <c r="AL325" s="28">
        <v>14600000</v>
      </c>
      <c r="AM325">
        <v>31800000</v>
      </c>
      <c r="AN325">
        <v>52800000</v>
      </c>
    </row>
    <row r="326" spans="1:40" x14ac:dyDescent="0.2">
      <c r="A326" s="18">
        <v>44502</v>
      </c>
      <c r="B326" s="19">
        <v>0</v>
      </c>
      <c r="C326" s="19">
        <v>0</v>
      </c>
      <c r="D326" s="26" t="e">
        <v>#N/A</v>
      </c>
      <c r="E326" s="29" t="e">
        <v>#N/A</v>
      </c>
      <c r="F326" s="19">
        <v>450000</v>
      </c>
      <c r="G326" s="19">
        <v>52800000</v>
      </c>
      <c r="H326" s="19">
        <v>52800000</v>
      </c>
      <c r="I326" s="29">
        <v>50160000</v>
      </c>
      <c r="J326" s="19">
        <v>500000</v>
      </c>
      <c r="K326" s="19">
        <v>52800000</v>
      </c>
      <c r="L326" s="19">
        <v>52800000</v>
      </c>
      <c r="M326" s="29">
        <v>50160000</v>
      </c>
      <c r="N326" s="26">
        <v>550000</v>
      </c>
      <c r="O326" s="26">
        <v>52800000</v>
      </c>
      <c r="P326" s="19">
        <v>52800000</v>
      </c>
      <c r="Q326" s="29">
        <v>50160000</v>
      </c>
      <c r="R326" s="26">
        <v>600000</v>
      </c>
      <c r="S326" s="26">
        <v>52800000</v>
      </c>
      <c r="T326" s="19">
        <v>52800000</v>
      </c>
      <c r="U326" s="29">
        <v>50160000</v>
      </c>
      <c r="V326" s="26">
        <v>650000</v>
      </c>
      <c r="W326" s="26">
        <v>52800000</v>
      </c>
      <c r="X326" s="19">
        <v>52800000</v>
      </c>
      <c r="Y326" s="29">
        <v>50160000</v>
      </c>
      <c r="Z326" s="26">
        <v>700000</v>
      </c>
      <c r="AA326" s="26">
        <v>52800000</v>
      </c>
      <c r="AB326" s="19">
        <v>52800000</v>
      </c>
      <c r="AC326" s="29">
        <v>50160000</v>
      </c>
      <c r="AD326" s="26">
        <v>750000</v>
      </c>
      <c r="AE326" s="26">
        <v>52800000</v>
      </c>
      <c r="AF326" s="19">
        <v>52800000</v>
      </c>
      <c r="AG326" s="29">
        <v>50160000</v>
      </c>
      <c r="AH326" s="26">
        <v>800000</v>
      </c>
      <c r="AI326" s="26">
        <v>52800000</v>
      </c>
      <c r="AJ326" s="19">
        <v>52800000</v>
      </c>
      <c r="AK326" s="29">
        <v>50160000</v>
      </c>
      <c r="AL326" s="28">
        <v>14600000</v>
      </c>
      <c r="AM326">
        <v>31800000</v>
      </c>
      <c r="AN326">
        <v>52800000</v>
      </c>
    </row>
    <row r="327" spans="1:40" x14ac:dyDescent="0.2">
      <c r="A327" s="18">
        <v>44503</v>
      </c>
      <c r="B327" s="19">
        <v>0</v>
      </c>
      <c r="C327" s="19">
        <v>0</v>
      </c>
      <c r="D327" s="26" t="e">
        <v>#N/A</v>
      </c>
      <c r="E327" s="29" t="e">
        <v>#N/A</v>
      </c>
      <c r="F327" s="19">
        <v>450000</v>
      </c>
      <c r="G327" s="19">
        <v>52800000</v>
      </c>
      <c r="H327" s="19">
        <v>52800000</v>
      </c>
      <c r="I327" s="29">
        <v>50160000</v>
      </c>
      <c r="J327" s="19">
        <v>500000</v>
      </c>
      <c r="K327" s="19">
        <v>52800000</v>
      </c>
      <c r="L327" s="19">
        <v>52800000</v>
      </c>
      <c r="M327" s="29">
        <v>50160000</v>
      </c>
      <c r="N327" s="26">
        <v>550000</v>
      </c>
      <c r="O327" s="26">
        <v>52800000</v>
      </c>
      <c r="P327" s="19">
        <v>52800000</v>
      </c>
      <c r="Q327" s="29">
        <v>50160000</v>
      </c>
      <c r="R327" s="26">
        <v>600000</v>
      </c>
      <c r="S327" s="26">
        <v>52800000</v>
      </c>
      <c r="T327" s="19">
        <v>52800000</v>
      </c>
      <c r="U327" s="29">
        <v>50160000</v>
      </c>
      <c r="V327" s="26">
        <v>650000</v>
      </c>
      <c r="W327" s="26">
        <v>52800000</v>
      </c>
      <c r="X327" s="19">
        <v>52800000</v>
      </c>
      <c r="Y327" s="29">
        <v>50160000</v>
      </c>
      <c r="Z327" s="26">
        <v>700000</v>
      </c>
      <c r="AA327" s="26">
        <v>52800000</v>
      </c>
      <c r="AB327" s="19">
        <v>52800000</v>
      </c>
      <c r="AC327" s="29">
        <v>50160000</v>
      </c>
      <c r="AD327" s="26">
        <v>750000</v>
      </c>
      <c r="AE327" s="26">
        <v>52800000</v>
      </c>
      <c r="AF327" s="19">
        <v>52800000</v>
      </c>
      <c r="AG327" s="29">
        <v>50160000</v>
      </c>
      <c r="AH327" s="26">
        <v>800000</v>
      </c>
      <c r="AI327" s="26">
        <v>52800000</v>
      </c>
      <c r="AJ327" s="19">
        <v>52800000</v>
      </c>
      <c r="AK327" s="29">
        <v>50160000</v>
      </c>
      <c r="AL327" s="28">
        <v>14600000</v>
      </c>
      <c r="AM327">
        <v>31800000</v>
      </c>
      <c r="AN327">
        <v>52800000</v>
      </c>
    </row>
    <row r="328" spans="1:40" x14ac:dyDescent="0.2">
      <c r="A328" s="18">
        <v>44504</v>
      </c>
      <c r="B328" s="19">
        <v>0</v>
      </c>
      <c r="C328" s="19">
        <v>0</v>
      </c>
      <c r="D328" s="26" t="e">
        <v>#N/A</v>
      </c>
      <c r="E328" s="29" t="e">
        <v>#N/A</v>
      </c>
      <c r="F328" s="19">
        <v>450000</v>
      </c>
      <c r="G328" s="19">
        <v>52800000</v>
      </c>
      <c r="H328" s="19">
        <v>52800000</v>
      </c>
      <c r="I328" s="29">
        <v>50160000</v>
      </c>
      <c r="J328" s="19">
        <v>500000</v>
      </c>
      <c r="K328" s="19">
        <v>52800000</v>
      </c>
      <c r="L328" s="19">
        <v>52800000</v>
      </c>
      <c r="M328" s="29">
        <v>50160000</v>
      </c>
      <c r="N328" s="26">
        <v>550000</v>
      </c>
      <c r="O328" s="26">
        <v>52800000</v>
      </c>
      <c r="P328" s="19">
        <v>52800000</v>
      </c>
      <c r="Q328" s="29">
        <v>50160000</v>
      </c>
      <c r="R328" s="26">
        <v>600000</v>
      </c>
      <c r="S328" s="26">
        <v>52800000</v>
      </c>
      <c r="T328" s="19">
        <v>52800000</v>
      </c>
      <c r="U328" s="29">
        <v>50160000</v>
      </c>
      <c r="V328" s="26">
        <v>650000</v>
      </c>
      <c r="W328" s="26">
        <v>52800000</v>
      </c>
      <c r="X328" s="19">
        <v>52800000</v>
      </c>
      <c r="Y328" s="29">
        <v>50160000</v>
      </c>
      <c r="Z328" s="26">
        <v>700000</v>
      </c>
      <c r="AA328" s="26">
        <v>52800000</v>
      </c>
      <c r="AB328" s="19">
        <v>52800000</v>
      </c>
      <c r="AC328" s="29">
        <v>50160000</v>
      </c>
      <c r="AD328" s="26">
        <v>750000</v>
      </c>
      <c r="AE328" s="26">
        <v>52800000</v>
      </c>
      <c r="AF328" s="19">
        <v>52800000</v>
      </c>
      <c r="AG328" s="29">
        <v>50160000</v>
      </c>
      <c r="AH328" s="26">
        <v>800000</v>
      </c>
      <c r="AI328" s="26">
        <v>52800000</v>
      </c>
      <c r="AJ328" s="19">
        <v>52800000</v>
      </c>
      <c r="AK328" s="29">
        <v>50160000</v>
      </c>
      <c r="AL328" s="28">
        <v>14600000</v>
      </c>
      <c r="AM328">
        <v>31800000</v>
      </c>
      <c r="AN328">
        <v>52800000</v>
      </c>
    </row>
    <row r="329" spans="1:40" x14ac:dyDescent="0.2">
      <c r="A329" s="18">
        <v>44505</v>
      </c>
      <c r="B329" s="19">
        <v>0</v>
      </c>
      <c r="C329" s="19">
        <v>0</v>
      </c>
      <c r="D329" s="26" t="e">
        <v>#N/A</v>
      </c>
      <c r="E329" s="29" t="e">
        <v>#N/A</v>
      </c>
      <c r="F329" s="19">
        <v>450000</v>
      </c>
      <c r="G329" s="19">
        <v>52800000</v>
      </c>
      <c r="H329" s="19">
        <v>52800000</v>
      </c>
      <c r="I329" s="29">
        <v>50160000</v>
      </c>
      <c r="J329" s="19">
        <v>500000</v>
      </c>
      <c r="K329" s="19">
        <v>52800000</v>
      </c>
      <c r="L329" s="19">
        <v>52800000</v>
      </c>
      <c r="M329" s="29">
        <v>50160000</v>
      </c>
      <c r="N329" s="26">
        <v>550000</v>
      </c>
      <c r="O329" s="26">
        <v>52800000</v>
      </c>
      <c r="P329" s="19">
        <v>52800000</v>
      </c>
      <c r="Q329" s="29">
        <v>50160000</v>
      </c>
      <c r="R329" s="26">
        <v>600000</v>
      </c>
      <c r="S329" s="26">
        <v>52800000</v>
      </c>
      <c r="T329" s="19">
        <v>52800000</v>
      </c>
      <c r="U329" s="29">
        <v>50160000</v>
      </c>
      <c r="V329" s="26">
        <v>650000</v>
      </c>
      <c r="W329" s="26">
        <v>52800000</v>
      </c>
      <c r="X329" s="19">
        <v>52800000</v>
      </c>
      <c r="Y329" s="29">
        <v>50160000</v>
      </c>
      <c r="Z329" s="26">
        <v>700000</v>
      </c>
      <c r="AA329" s="26">
        <v>52800000</v>
      </c>
      <c r="AB329" s="19">
        <v>52800000</v>
      </c>
      <c r="AC329" s="29">
        <v>50160000</v>
      </c>
      <c r="AD329" s="26">
        <v>750000</v>
      </c>
      <c r="AE329" s="26">
        <v>52800000</v>
      </c>
      <c r="AF329" s="19">
        <v>52800000</v>
      </c>
      <c r="AG329" s="29">
        <v>50160000</v>
      </c>
      <c r="AH329" s="26">
        <v>800000</v>
      </c>
      <c r="AI329" s="26">
        <v>52800000</v>
      </c>
      <c r="AJ329" s="19">
        <v>52800000</v>
      </c>
      <c r="AK329" s="29">
        <v>50160000</v>
      </c>
      <c r="AL329" s="28">
        <v>14600000</v>
      </c>
      <c r="AM329">
        <v>31800000</v>
      </c>
      <c r="AN329">
        <v>52800000</v>
      </c>
    </row>
    <row r="330" spans="1:40" x14ac:dyDescent="0.2">
      <c r="A330" s="18">
        <v>44506</v>
      </c>
      <c r="B330" s="19">
        <v>0</v>
      </c>
      <c r="C330" s="19">
        <v>0</v>
      </c>
      <c r="D330" s="26" t="e">
        <v>#N/A</v>
      </c>
      <c r="E330" s="29" t="e">
        <v>#N/A</v>
      </c>
      <c r="F330" s="19">
        <v>450000</v>
      </c>
      <c r="G330" s="19">
        <v>52800000</v>
      </c>
      <c r="H330" s="19">
        <v>52800000</v>
      </c>
      <c r="I330" s="29">
        <v>50160000</v>
      </c>
      <c r="J330" s="19">
        <v>500000</v>
      </c>
      <c r="K330" s="19">
        <v>52800000</v>
      </c>
      <c r="L330" s="19">
        <v>52800000</v>
      </c>
      <c r="M330" s="29">
        <v>50160000</v>
      </c>
      <c r="N330" s="26">
        <v>550000</v>
      </c>
      <c r="O330" s="26">
        <v>52800000</v>
      </c>
      <c r="P330" s="19">
        <v>52800000</v>
      </c>
      <c r="Q330" s="29">
        <v>50160000</v>
      </c>
      <c r="R330" s="26">
        <v>600000</v>
      </c>
      <c r="S330" s="26">
        <v>52800000</v>
      </c>
      <c r="T330" s="19">
        <v>52800000</v>
      </c>
      <c r="U330" s="29">
        <v>50160000</v>
      </c>
      <c r="V330" s="26">
        <v>650000</v>
      </c>
      <c r="W330" s="26">
        <v>52800000</v>
      </c>
      <c r="X330" s="19">
        <v>52800000</v>
      </c>
      <c r="Y330" s="29">
        <v>50160000</v>
      </c>
      <c r="Z330" s="26">
        <v>700000</v>
      </c>
      <c r="AA330" s="26">
        <v>52800000</v>
      </c>
      <c r="AB330" s="19">
        <v>52800000</v>
      </c>
      <c r="AC330" s="29">
        <v>50160000</v>
      </c>
      <c r="AD330" s="26">
        <v>750000</v>
      </c>
      <c r="AE330" s="26">
        <v>52800000</v>
      </c>
      <c r="AF330" s="19">
        <v>52800000</v>
      </c>
      <c r="AG330" s="29">
        <v>50160000</v>
      </c>
      <c r="AH330" s="26">
        <v>800000</v>
      </c>
      <c r="AI330" s="26">
        <v>52800000</v>
      </c>
      <c r="AJ330" s="19">
        <v>52800000</v>
      </c>
      <c r="AK330" s="29">
        <v>50160000</v>
      </c>
      <c r="AL330" s="28">
        <v>14600000</v>
      </c>
      <c r="AM330">
        <v>31800000</v>
      </c>
      <c r="AN330">
        <v>52800000</v>
      </c>
    </row>
    <row r="331" spans="1:40" x14ac:dyDescent="0.2">
      <c r="A331" s="18">
        <v>44507</v>
      </c>
      <c r="B331" s="19">
        <v>0</v>
      </c>
      <c r="C331" s="19">
        <v>0</v>
      </c>
      <c r="D331" s="26" t="e">
        <v>#N/A</v>
      </c>
      <c r="E331" s="29" t="e">
        <v>#N/A</v>
      </c>
      <c r="F331" s="19">
        <v>450000</v>
      </c>
      <c r="G331" s="19">
        <v>52800000</v>
      </c>
      <c r="H331" s="19">
        <v>52800000</v>
      </c>
      <c r="I331" s="29">
        <v>50160000</v>
      </c>
      <c r="J331" s="19">
        <v>500000</v>
      </c>
      <c r="K331" s="19">
        <v>52800000</v>
      </c>
      <c r="L331" s="19">
        <v>52800000</v>
      </c>
      <c r="M331" s="29">
        <v>50160000</v>
      </c>
      <c r="N331" s="26">
        <v>550000</v>
      </c>
      <c r="O331" s="26">
        <v>52800000</v>
      </c>
      <c r="P331" s="19">
        <v>52800000</v>
      </c>
      <c r="Q331" s="29">
        <v>50160000</v>
      </c>
      <c r="R331" s="26">
        <v>600000</v>
      </c>
      <c r="S331" s="26">
        <v>52800000</v>
      </c>
      <c r="T331" s="19">
        <v>52800000</v>
      </c>
      <c r="U331" s="29">
        <v>50160000</v>
      </c>
      <c r="V331" s="26">
        <v>650000</v>
      </c>
      <c r="W331" s="26">
        <v>52800000</v>
      </c>
      <c r="X331" s="19">
        <v>52800000</v>
      </c>
      <c r="Y331" s="29">
        <v>50160000</v>
      </c>
      <c r="Z331" s="26">
        <v>700000</v>
      </c>
      <c r="AA331" s="26">
        <v>52800000</v>
      </c>
      <c r="AB331" s="19">
        <v>52800000</v>
      </c>
      <c r="AC331" s="29">
        <v>50160000</v>
      </c>
      <c r="AD331" s="26">
        <v>750000</v>
      </c>
      <c r="AE331" s="26">
        <v>52800000</v>
      </c>
      <c r="AF331" s="19">
        <v>52800000</v>
      </c>
      <c r="AG331" s="29">
        <v>50160000</v>
      </c>
      <c r="AH331" s="26">
        <v>800000</v>
      </c>
      <c r="AI331" s="26">
        <v>52800000</v>
      </c>
      <c r="AJ331" s="19">
        <v>52800000</v>
      </c>
      <c r="AK331" s="29">
        <v>50160000</v>
      </c>
      <c r="AL331" s="28">
        <v>14600000</v>
      </c>
      <c r="AM331">
        <v>31800000</v>
      </c>
      <c r="AN331">
        <v>52800000</v>
      </c>
    </row>
    <row r="332" spans="1:40" x14ac:dyDescent="0.2">
      <c r="A332" s="18">
        <v>44508</v>
      </c>
      <c r="B332" s="19">
        <v>0</v>
      </c>
      <c r="C332" s="19">
        <v>0</v>
      </c>
      <c r="D332" s="26" t="e">
        <v>#N/A</v>
      </c>
      <c r="E332" s="29" t="e">
        <v>#N/A</v>
      </c>
      <c r="F332" s="19">
        <v>450000</v>
      </c>
      <c r="G332" s="19">
        <v>52800000</v>
      </c>
      <c r="H332" s="19">
        <v>52800000</v>
      </c>
      <c r="I332" s="29">
        <v>50160000</v>
      </c>
      <c r="J332" s="19">
        <v>500000</v>
      </c>
      <c r="K332" s="19">
        <v>52800000</v>
      </c>
      <c r="L332" s="19">
        <v>52800000</v>
      </c>
      <c r="M332" s="29">
        <v>50160000</v>
      </c>
      <c r="N332" s="26">
        <v>550000</v>
      </c>
      <c r="O332" s="26">
        <v>52800000</v>
      </c>
      <c r="P332" s="19">
        <v>52800000</v>
      </c>
      <c r="Q332" s="29">
        <v>50160000</v>
      </c>
      <c r="R332" s="26">
        <v>600000</v>
      </c>
      <c r="S332" s="26">
        <v>52800000</v>
      </c>
      <c r="T332" s="19">
        <v>52800000</v>
      </c>
      <c r="U332" s="29">
        <v>50160000</v>
      </c>
      <c r="V332" s="26">
        <v>650000</v>
      </c>
      <c r="W332" s="26">
        <v>52800000</v>
      </c>
      <c r="X332" s="19">
        <v>52800000</v>
      </c>
      <c r="Y332" s="29">
        <v>50160000</v>
      </c>
      <c r="Z332" s="26">
        <v>700000</v>
      </c>
      <c r="AA332" s="26">
        <v>52800000</v>
      </c>
      <c r="AB332" s="19">
        <v>52800000</v>
      </c>
      <c r="AC332" s="29">
        <v>50160000</v>
      </c>
      <c r="AD332" s="26">
        <v>750000</v>
      </c>
      <c r="AE332" s="26">
        <v>52800000</v>
      </c>
      <c r="AF332" s="19">
        <v>52800000</v>
      </c>
      <c r="AG332" s="29">
        <v>50160000</v>
      </c>
      <c r="AH332" s="26">
        <v>800000</v>
      </c>
      <c r="AI332" s="26">
        <v>52800000</v>
      </c>
      <c r="AJ332" s="19">
        <v>52800000</v>
      </c>
      <c r="AK332" s="29">
        <v>50160000</v>
      </c>
      <c r="AL332" s="28">
        <v>14600000</v>
      </c>
      <c r="AM332">
        <v>31800000</v>
      </c>
      <c r="AN332">
        <v>52800000</v>
      </c>
    </row>
    <row r="333" spans="1:40" x14ac:dyDescent="0.2">
      <c r="A333" s="18">
        <v>44509</v>
      </c>
      <c r="B333" s="19">
        <v>0</v>
      </c>
      <c r="C333" s="19">
        <v>0</v>
      </c>
      <c r="D333" s="26" t="e">
        <v>#N/A</v>
      </c>
      <c r="E333" s="29" t="e">
        <v>#N/A</v>
      </c>
      <c r="F333" s="19">
        <v>450000</v>
      </c>
      <c r="G333" s="19">
        <v>52800000</v>
      </c>
      <c r="H333" s="19">
        <v>52800000</v>
      </c>
      <c r="I333" s="29">
        <v>50160000</v>
      </c>
      <c r="J333" s="19">
        <v>500000</v>
      </c>
      <c r="K333" s="19">
        <v>52800000</v>
      </c>
      <c r="L333" s="19">
        <v>52800000</v>
      </c>
      <c r="M333" s="29">
        <v>50160000</v>
      </c>
      <c r="N333" s="26">
        <v>550000</v>
      </c>
      <c r="O333" s="26">
        <v>52800000</v>
      </c>
      <c r="P333" s="19">
        <v>52800000</v>
      </c>
      <c r="Q333" s="29">
        <v>50160000</v>
      </c>
      <c r="R333" s="26">
        <v>600000</v>
      </c>
      <c r="S333" s="26">
        <v>52800000</v>
      </c>
      <c r="T333" s="19">
        <v>52800000</v>
      </c>
      <c r="U333" s="29">
        <v>50160000</v>
      </c>
      <c r="V333" s="26">
        <v>650000</v>
      </c>
      <c r="W333" s="26">
        <v>52800000</v>
      </c>
      <c r="X333" s="19">
        <v>52800000</v>
      </c>
      <c r="Y333" s="29">
        <v>50160000</v>
      </c>
      <c r="Z333" s="26">
        <v>700000</v>
      </c>
      <c r="AA333" s="26">
        <v>52800000</v>
      </c>
      <c r="AB333" s="19">
        <v>52800000</v>
      </c>
      <c r="AC333" s="29">
        <v>50160000</v>
      </c>
      <c r="AD333" s="26">
        <v>750000</v>
      </c>
      <c r="AE333" s="26">
        <v>52800000</v>
      </c>
      <c r="AF333" s="19">
        <v>52800000</v>
      </c>
      <c r="AG333" s="29">
        <v>50160000</v>
      </c>
      <c r="AH333" s="26">
        <v>800000</v>
      </c>
      <c r="AI333" s="26">
        <v>52800000</v>
      </c>
      <c r="AJ333" s="19">
        <v>52800000</v>
      </c>
      <c r="AK333" s="29">
        <v>50160000</v>
      </c>
      <c r="AL333" s="28">
        <v>14600000</v>
      </c>
      <c r="AM333">
        <v>31800000</v>
      </c>
      <c r="AN333">
        <v>52800000</v>
      </c>
    </row>
    <row r="334" spans="1:40" x14ac:dyDescent="0.2">
      <c r="A334" s="18">
        <v>44510</v>
      </c>
      <c r="B334" s="19">
        <v>0</v>
      </c>
      <c r="C334" s="19">
        <v>0</v>
      </c>
      <c r="D334" s="26" t="e">
        <v>#N/A</v>
      </c>
      <c r="E334" s="29" t="e">
        <v>#N/A</v>
      </c>
      <c r="F334" s="19">
        <v>450000</v>
      </c>
      <c r="G334" s="19">
        <v>52800000</v>
      </c>
      <c r="H334" s="19">
        <v>52800000</v>
      </c>
      <c r="I334" s="29">
        <v>50160000</v>
      </c>
      <c r="J334" s="19">
        <v>500000</v>
      </c>
      <c r="K334" s="19">
        <v>52800000</v>
      </c>
      <c r="L334" s="19">
        <v>52800000</v>
      </c>
      <c r="M334" s="29">
        <v>50160000</v>
      </c>
      <c r="N334" s="26">
        <v>550000</v>
      </c>
      <c r="O334" s="26">
        <v>52800000</v>
      </c>
      <c r="P334" s="19">
        <v>52800000</v>
      </c>
      <c r="Q334" s="29">
        <v>50160000</v>
      </c>
      <c r="R334" s="26">
        <v>600000</v>
      </c>
      <c r="S334" s="26">
        <v>52800000</v>
      </c>
      <c r="T334" s="19">
        <v>52800000</v>
      </c>
      <c r="U334" s="29">
        <v>50160000</v>
      </c>
      <c r="V334" s="26">
        <v>650000</v>
      </c>
      <c r="W334" s="26">
        <v>52800000</v>
      </c>
      <c r="X334" s="19">
        <v>52800000</v>
      </c>
      <c r="Y334" s="29">
        <v>50160000</v>
      </c>
      <c r="Z334" s="26">
        <v>700000</v>
      </c>
      <c r="AA334" s="26">
        <v>52800000</v>
      </c>
      <c r="AB334" s="19">
        <v>52800000</v>
      </c>
      <c r="AC334" s="29">
        <v>50160000</v>
      </c>
      <c r="AD334" s="26">
        <v>750000</v>
      </c>
      <c r="AE334" s="26">
        <v>52800000</v>
      </c>
      <c r="AF334" s="19">
        <v>52800000</v>
      </c>
      <c r="AG334" s="29">
        <v>50160000</v>
      </c>
      <c r="AH334" s="26">
        <v>800000</v>
      </c>
      <c r="AI334" s="26">
        <v>52800000</v>
      </c>
      <c r="AJ334" s="19">
        <v>52800000</v>
      </c>
      <c r="AK334" s="29">
        <v>50160000</v>
      </c>
      <c r="AL334" s="28">
        <v>14600000</v>
      </c>
      <c r="AM334">
        <v>31800000</v>
      </c>
      <c r="AN334">
        <v>52800000</v>
      </c>
    </row>
    <row r="335" spans="1:40" x14ac:dyDescent="0.2">
      <c r="A335" s="18">
        <v>44511</v>
      </c>
      <c r="B335" s="19">
        <v>0</v>
      </c>
      <c r="C335" s="19">
        <v>0</v>
      </c>
      <c r="D335" s="26" t="e">
        <v>#N/A</v>
      </c>
      <c r="E335" s="29" t="e">
        <v>#N/A</v>
      </c>
      <c r="F335" s="19">
        <v>450000</v>
      </c>
      <c r="G335" s="19">
        <v>52800000</v>
      </c>
      <c r="H335" s="19">
        <v>52800000</v>
      </c>
      <c r="I335" s="29">
        <v>50160000</v>
      </c>
      <c r="J335" s="19">
        <v>500000</v>
      </c>
      <c r="K335" s="19">
        <v>52800000</v>
      </c>
      <c r="L335" s="19">
        <v>52800000</v>
      </c>
      <c r="M335" s="29">
        <v>50160000</v>
      </c>
      <c r="N335" s="26">
        <v>550000</v>
      </c>
      <c r="O335" s="26">
        <v>52800000</v>
      </c>
      <c r="P335" s="19">
        <v>52800000</v>
      </c>
      <c r="Q335" s="29">
        <v>50160000</v>
      </c>
      <c r="R335" s="26">
        <v>600000</v>
      </c>
      <c r="S335" s="26">
        <v>52800000</v>
      </c>
      <c r="T335" s="19">
        <v>52800000</v>
      </c>
      <c r="U335" s="29">
        <v>50160000</v>
      </c>
      <c r="V335" s="26">
        <v>650000</v>
      </c>
      <c r="W335" s="26">
        <v>52800000</v>
      </c>
      <c r="X335" s="19">
        <v>52800000</v>
      </c>
      <c r="Y335" s="29">
        <v>50160000</v>
      </c>
      <c r="Z335" s="26">
        <v>700000</v>
      </c>
      <c r="AA335" s="26">
        <v>52800000</v>
      </c>
      <c r="AB335" s="19">
        <v>52800000</v>
      </c>
      <c r="AC335" s="29">
        <v>50160000</v>
      </c>
      <c r="AD335" s="26">
        <v>750000</v>
      </c>
      <c r="AE335" s="26">
        <v>52800000</v>
      </c>
      <c r="AF335" s="19">
        <v>52800000</v>
      </c>
      <c r="AG335" s="29">
        <v>50160000</v>
      </c>
      <c r="AH335" s="26">
        <v>800000</v>
      </c>
      <c r="AI335" s="26">
        <v>52800000</v>
      </c>
      <c r="AJ335" s="19">
        <v>52800000</v>
      </c>
      <c r="AK335" s="29">
        <v>50160000</v>
      </c>
      <c r="AL335" s="28">
        <v>14600000</v>
      </c>
      <c r="AM335">
        <v>31800000</v>
      </c>
      <c r="AN335">
        <v>52800000</v>
      </c>
    </row>
    <row r="336" spans="1:40" x14ac:dyDescent="0.2">
      <c r="A336" s="18">
        <v>44512</v>
      </c>
      <c r="B336" s="19">
        <v>0</v>
      </c>
      <c r="C336" s="19">
        <v>0</v>
      </c>
      <c r="D336" s="26" t="e">
        <v>#N/A</v>
      </c>
      <c r="E336" s="29" t="e">
        <v>#N/A</v>
      </c>
      <c r="F336" s="19">
        <v>450000</v>
      </c>
      <c r="G336" s="19">
        <v>52800000</v>
      </c>
      <c r="H336" s="19">
        <v>52800000</v>
      </c>
      <c r="I336" s="29">
        <v>50160000</v>
      </c>
      <c r="J336" s="19">
        <v>500000</v>
      </c>
      <c r="K336" s="19">
        <v>52800000</v>
      </c>
      <c r="L336" s="19">
        <v>52800000</v>
      </c>
      <c r="M336" s="29">
        <v>50160000</v>
      </c>
      <c r="N336" s="26">
        <v>550000</v>
      </c>
      <c r="O336" s="26">
        <v>52800000</v>
      </c>
      <c r="P336" s="19">
        <v>52800000</v>
      </c>
      <c r="Q336" s="29">
        <v>50160000</v>
      </c>
      <c r="R336" s="26">
        <v>600000</v>
      </c>
      <c r="S336" s="26">
        <v>52800000</v>
      </c>
      <c r="T336" s="19">
        <v>52800000</v>
      </c>
      <c r="U336" s="29">
        <v>50160000</v>
      </c>
      <c r="V336" s="26">
        <v>650000</v>
      </c>
      <c r="W336" s="26">
        <v>52800000</v>
      </c>
      <c r="X336" s="19">
        <v>52800000</v>
      </c>
      <c r="Y336" s="29">
        <v>50160000</v>
      </c>
      <c r="Z336" s="26">
        <v>700000</v>
      </c>
      <c r="AA336" s="26">
        <v>52800000</v>
      </c>
      <c r="AB336" s="19">
        <v>52800000</v>
      </c>
      <c r="AC336" s="29">
        <v>50160000</v>
      </c>
      <c r="AD336" s="26">
        <v>750000</v>
      </c>
      <c r="AE336" s="26">
        <v>52800000</v>
      </c>
      <c r="AF336" s="19">
        <v>52800000</v>
      </c>
      <c r="AG336" s="29">
        <v>50160000</v>
      </c>
      <c r="AH336" s="26">
        <v>800000</v>
      </c>
      <c r="AI336" s="26">
        <v>52800000</v>
      </c>
      <c r="AJ336" s="19">
        <v>52800000</v>
      </c>
      <c r="AK336" s="29">
        <v>50160000</v>
      </c>
      <c r="AL336" s="28">
        <v>14600000</v>
      </c>
      <c r="AM336">
        <v>31800000</v>
      </c>
      <c r="AN336">
        <v>52800000</v>
      </c>
    </row>
    <row r="337" spans="1:40" x14ac:dyDescent="0.2">
      <c r="A337" s="18">
        <v>44513</v>
      </c>
      <c r="B337" s="19">
        <v>0</v>
      </c>
      <c r="C337" s="19">
        <v>0</v>
      </c>
      <c r="D337" s="26" t="e">
        <v>#N/A</v>
      </c>
      <c r="E337" s="29" t="e">
        <v>#N/A</v>
      </c>
      <c r="F337" s="19">
        <v>450000</v>
      </c>
      <c r="G337" s="19">
        <v>52800000</v>
      </c>
      <c r="H337" s="19">
        <v>52800000</v>
      </c>
      <c r="I337" s="29">
        <v>50160000</v>
      </c>
      <c r="J337" s="19">
        <v>500000</v>
      </c>
      <c r="K337" s="19">
        <v>52800000</v>
      </c>
      <c r="L337" s="19">
        <v>52800000</v>
      </c>
      <c r="M337" s="29">
        <v>50160000</v>
      </c>
      <c r="N337" s="26">
        <v>550000</v>
      </c>
      <c r="O337" s="26">
        <v>52800000</v>
      </c>
      <c r="P337" s="19">
        <v>52800000</v>
      </c>
      <c r="Q337" s="29">
        <v>50160000</v>
      </c>
      <c r="R337" s="26">
        <v>600000</v>
      </c>
      <c r="S337" s="26">
        <v>52800000</v>
      </c>
      <c r="T337" s="19">
        <v>52800000</v>
      </c>
      <c r="U337" s="29">
        <v>50160000</v>
      </c>
      <c r="V337" s="26">
        <v>650000</v>
      </c>
      <c r="W337" s="26">
        <v>52800000</v>
      </c>
      <c r="X337" s="19">
        <v>52800000</v>
      </c>
      <c r="Y337" s="29">
        <v>50160000</v>
      </c>
      <c r="Z337" s="26">
        <v>700000</v>
      </c>
      <c r="AA337" s="26">
        <v>52800000</v>
      </c>
      <c r="AB337" s="19">
        <v>52800000</v>
      </c>
      <c r="AC337" s="29">
        <v>50160000</v>
      </c>
      <c r="AD337" s="26">
        <v>750000</v>
      </c>
      <c r="AE337" s="26">
        <v>52800000</v>
      </c>
      <c r="AF337" s="19">
        <v>52800000</v>
      </c>
      <c r="AG337" s="29">
        <v>50160000</v>
      </c>
      <c r="AH337" s="26">
        <v>800000</v>
      </c>
      <c r="AI337" s="26">
        <v>52800000</v>
      </c>
      <c r="AJ337" s="19">
        <v>52800000</v>
      </c>
      <c r="AK337" s="29">
        <v>50160000</v>
      </c>
      <c r="AL337" s="28">
        <v>14600000</v>
      </c>
      <c r="AM337">
        <v>31800000</v>
      </c>
      <c r="AN337">
        <v>52800000</v>
      </c>
    </row>
    <row r="338" spans="1:40" x14ac:dyDescent="0.2">
      <c r="A338" s="18">
        <v>44514</v>
      </c>
      <c r="B338" s="19">
        <v>0</v>
      </c>
      <c r="C338" s="19">
        <v>0</v>
      </c>
      <c r="D338" s="26" t="e">
        <v>#N/A</v>
      </c>
      <c r="E338" s="29" t="e">
        <v>#N/A</v>
      </c>
      <c r="F338" s="19">
        <v>450000</v>
      </c>
      <c r="G338" s="19">
        <v>52800000</v>
      </c>
      <c r="H338" s="19">
        <v>52800000</v>
      </c>
      <c r="I338" s="29">
        <v>50160000</v>
      </c>
      <c r="J338" s="19">
        <v>500000</v>
      </c>
      <c r="K338" s="19">
        <v>52800000</v>
      </c>
      <c r="L338" s="19">
        <v>52800000</v>
      </c>
      <c r="M338" s="29">
        <v>50160000</v>
      </c>
      <c r="N338" s="26">
        <v>550000</v>
      </c>
      <c r="O338" s="26">
        <v>52800000</v>
      </c>
      <c r="P338" s="19">
        <v>52800000</v>
      </c>
      <c r="Q338" s="29">
        <v>50160000</v>
      </c>
      <c r="R338" s="26">
        <v>600000</v>
      </c>
      <c r="S338" s="26">
        <v>52800000</v>
      </c>
      <c r="T338" s="19">
        <v>52800000</v>
      </c>
      <c r="U338" s="29">
        <v>50160000</v>
      </c>
      <c r="V338" s="26">
        <v>650000</v>
      </c>
      <c r="W338" s="26">
        <v>52800000</v>
      </c>
      <c r="X338" s="19">
        <v>52800000</v>
      </c>
      <c r="Y338" s="29">
        <v>50160000</v>
      </c>
      <c r="Z338" s="26">
        <v>700000</v>
      </c>
      <c r="AA338" s="26">
        <v>52800000</v>
      </c>
      <c r="AB338" s="19">
        <v>52800000</v>
      </c>
      <c r="AC338" s="29">
        <v>50160000</v>
      </c>
      <c r="AD338" s="26">
        <v>750000</v>
      </c>
      <c r="AE338" s="26">
        <v>52800000</v>
      </c>
      <c r="AF338" s="19">
        <v>52800000</v>
      </c>
      <c r="AG338" s="29">
        <v>50160000</v>
      </c>
      <c r="AH338" s="26">
        <v>800000</v>
      </c>
      <c r="AI338" s="26">
        <v>52800000</v>
      </c>
      <c r="AJ338" s="19">
        <v>52800000</v>
      </c>
      <c r="AK338" s="29">
        <v>50160000</v>
      </c>
      <c r="AL338" s="28">
        <v>14600000</v>
      </c>
      <c r="AM338">
        <v>31800000</v>
      </c>
      <c r="AN338">
        <v>52800000</v>
      </c>
    </row>
    <row r="339" spans="1:40" x14ac:dyDescent="0.2">
      <c r="A339" s="18">
        <v>44515</v>
      </c>
      <c r="B339" s="19">
        <v>0</v>
      </c>
      <c r="C339" s="19">
        <v>0</v>
      </c>
      <c r="D339" s="26" t="e">
        <v>#N/A</v>
      </c>
      <c r="E339" s="29" t="e">
        <v>#N/A</v>
      </c>
      <c r="F339" s="19">
        <v>450000</v>
      </c>
      <c r="G339" s="19">
        <v>52800000</v>
      </c>
      <c r="H339" s="19">
        <v>52800000</v>
      </c>
      <c r="I339" s="29">
        <v>50160000</v>
      </c>
      <c r="J339" s="19">
        <v>500000</v>
      </c>
      <c r="K339" s="19">
        <v>52800000</v>
      </c>
      <c r="L339" s="19">
        <v>52800000</v>
      </c>
      <c r="M339" s="29">
        <v>50160000</v>
      </c>
      <c r="N339" s="26">
        <v>550000</v>
      </c>
      <c r="O339" s="26">
        <v>52800000</v>
      </c>
      <c r="P339" s="19">
        <v>52800000</v>
      </c>
      <c r="Q339" s="29">
        <v>50160000</v>
      </c>
      <c r="R339" s="26">
        <v>600000</v>
      </c>
      <c r="S339" s="26">
        <v>52800000</v>
      </c>
      <c r="T339" s="19">
        <v>52800000</v>
      </c>
      <c r="U339" s="29">
        <v>50160000</v>
      </c>
      <c r="V339" s="26">
        <v>650000</v>
      </c>
      <c r="W339" s="26">
        <v>52800000</v>
      </c>
      <c r="X339" s="19">
        <v>52800000</v>
      </c>
      <c r="Y339" s="29">
        <v>50160000</v>
      </c>
      <c r="Z339" s="26">
        <v>700000</v>
      </c>
      <c r="AA339" s="26">
        <v>52800000</v>
      </c>
      <c r="AB339" s="19">
        <v>52800000</v>
      </c>
      <c r="AC339" s="29">
        <v>50160000</v>
      </c>
      <c r="AD339" s="26">
        <v>750000</v>
      </c>
      <c r="AE339" s="26">
        <v>52800000</v>
      </c>
      <c r="AF339" s="19">
        <v>52800000</v>
      </c>
      <c r="AG339" s="29">
        <v>50160000</v>
      </c>
      <c r="AH339" s="26">
        <v>800000</v>
      </c>
      <c r="AI339" s="26">
        <v>52800000</v>
      </c>
      <c r="AJ339" s="19">
        <v>52800000</v>
      </c>
      <c r="AK339" s="29">
        <v>50160000</v>
      </c>
      <c r="AL339" s="28">
        <v>14600000</v>
      </c>
      <c r="AM339">
        <v>31800000</v>
      </c>
      <c r="AN339">
        <v>52800000</v>
      </c>
    </row>
    <row r="340" spans="1:40" x14ac:dyDescent="0.2">
      <c r="A340" s="18">
        <v>44516</v>
      </c>
      <c r="B340" s="19">
        <v>0</v>
      </c>
      <c r="C340" s="19">
        <v>0</v>
      </c>
      <c r="D340" s="26" t="e">
        <v>#N/A</v>
      </c>
      <c r="E340" s="29" t="e">
        <v>#N/A</v>
      </c>
      <c r="F340" s="19">
        <v>450000</v>
      </c>
      <c r="G340" s="19">
        <v>52800000</v>
      </c>
      <c r="H340" s="19">
        <v>52800000</v>
      </c>
      <c r="I340" s="29">
        <v>50160000</v>
      </c>
      <c r="J340" s="19">
        <v>500000</v>
      </c>
      <c r="K340" s="19">
        <v>52800000</v>
      </c>
      <c r="L340" s="19">
        <v>52800000</v>
      </c>
      <c r="M340" s="29">
        <v>50160000</v>
      </c>
      <c r="N340" s="26">
        <v>550000</v>
      </c>
      <c r="O340" s="26">
        <v>52800000</v>
      </c>
      <c r="P340" s="19">
        <v>52800000</v>
      </c>
      <c r="Q340" s="29">
        <v>50160000</v>
      </c>
      <c r="R340" s="26">
        <v>600000</v>
      </c>
      <c r="S340" s="26">
        <v>52800000</v>
      </c>
      <c r="T340" s="19">
        <v>52800000</v>
      </c>
      <c r="U340" s="29">
        <v>50160000</v>
      </c>
      <c r="V340" s="26">
        <v>650000</v>
      </c>
      <c r="W340" s="26">
        <v>52800000</v>
      </c>
      <c r="X340" s="19">
        <v>52800000</v>
      </c>
      <c r="Y340" s="29">
        <v>50160000</v>
      </c>
      <c r="Z340" s="26">
        <v>700000</v>
      </c>
      <c r="AA340" s="26">
        <v>52800000</v>
      </c>
      <c r="AB340" s="19">
        <v>52800000</v>
      </c>
      <c r="AC340" s="29">
        <v>50160000</v>
      </c>
      <c r="AD340" s="26">
        <v>750000</v>
      </c>
      <c r="AE340" s="26">
        <v>52800000</v>
      </c>
      <c r="AF340" s="19">
        <v>52800000</v>
      </c>
      <c r="AG340" s="29">
        <v>50160000</v>
      </c>
      <c r="AH340" s="26">
        <v>800000</v>
      </c>
      <c r="AI340" s="26">
        <v>52800000</v>
      </c>
      <c r="AJ340" s="19">
        <v>52800000</v>
      </c>
      <c r="AK340" s="29">
        <v>50160000</v>
      </c>
      <c r="AL340" s="28">
        <v>14600000</v>
      </c>
      <c r="AM340">
        <v>31800000</v>
      </c>
      <c r="AN340">
        <v>52800000</v>
      </c>
    </row>
    <row r="341" spans="1:40" x14ac:dyDescent="0.2">
      <c r="A341" s="18">
        <v>44517</v>
      </c>
      <c r="B341" s="19">
        <v>0</v>
      </c>
      <c r="C341" s="19">
        <v>0</v>
      </c>
      <c r="D341" s="26" t="e">
        <v>#N/A</v>
      </c>
      <c r="E341" s="29" t="e">
        <v>#N/A</v>
      </c>
      <c r="F341" s="19">
        <v>450000</v>
      </c>
      <c r="G341" s="19">
        <v>52800000</v>
      </c>
      <c r="H341" s="19">
        <v>52800000</v>
      </c>
      <c r="I341" s="29">
        <v>50160000</v>
      </c>
      <c r="J341" s="19">
        <v>500000</v>
      </c>
      <c r="K341" s="19">
        <v>52800000</v>
      </c>
      <c r="L341" s="19">
        <v>52800000</v>
      </c>
      <c r="M341" s="29">
        <v>50160000</v>
      </c>
      <c r="N341" s="26">
        <v>550000</v>
      </c>
      <c r="O341" s="26">
        <v>52800000</v>
      </c>
      <c r="P341" s="19">
        <v>52800000</v>
      </c>
      <c r="Q341" s="29">
        <v>50160000</v>
      </c>
      <c r="R341" s="26">
        <v>600000</v>
      </c>
      <c r="S341" s="26">
        <v>52800000</v>
      </c>
      <c r="T341" s="19">
        <v>52800000</v>
      </c>
      <c r="U341" s="29">
        <v>50160000</v>
      </c>
      <c r="V341" s="26">
        <v>650000</v>
      </c>
      <c r="W341" s="26">
        <v>52800000</v>
      </c>
      <c r="X341" s="19">
        <v>52800000</v>
      </c>
      <c r="Y341" s="29">
        <v>50160000</v>
      </c>
      <c r="Z341" s="26">
        <v>700000</v>
      </c>
      <c r="AA341" s="26">
        <v>52800000</v>
      </c>
      <c r="AB341" s="19">
        <v>52800000</v>
      </c>
      <c r="AC341" s="29">
        <v>50160000</v>
      </c>
      <c r="AD341" s="26">
        <v>750000</v>
      </c>
      <c r="AE341" s="26">
        <v>52800000</v>
      </c>
      <c r="AF341" s="19">
        <v>52800000</v>
      </c>
      <c r="AG341" s="29">
        <v>50160000</v>
      </c>
      <c r="AH341" s="26">
        <v>800000</v>
      </c>
      <c r="AI341" s="26">
        <v>52800000</v>
      </c>
      <c r="AJ341" s="19">
        <v>52800000</v>
      </c>
      <c r="AK341" s="29">
        <v>50160000</v>
      </c>
      <c r="AL341" s="28">
        <v>14600000</v>
      </c>
      <c r="AM341">
        <v>31800000</v>
      </c>
      <c r="AN341">
        <v>52800000</v>
      </c>
    </row>
    <row r="342" spans="1:40" x14ac:dyDescent="0.2">
      <c r="A342" s="18">
        <v>44518</v>
      </c>
      <c r="B342" s="19">
        <v>0</v>
      </c>
      <c r="C342" s="19">
        <v>0</v>
      </c>
      <c r="D342" s="26" t="e">
        <v>#N/A</v>
      </c>
      <c r="E342" s="29" t="e">
        <v>#N/A</v>
      </c>
      <c r="F342" s="19">
        <v>450000</v>
      </c>
      <c r="G342" s="19">
        <v>52800000</v>
      </c>
      <c r="H342" s="19">
        <v>52800000</v>
      </c>
      <c r="I342" s="29">
        <v>50160000</v>
      </c>
      <c r="J342" s="19">
        <v>500000</v>
      </c>
      <c r="K342" s="19">
        <v>52800000</v>
      </c>
      <c r="L342" s="19">
        <v>52800000</v>
      </c>
      <c r="M342" s="29">
        <v>50160000</v>
      </c>
      <c r="N342" s="26">
        <v>550000</v>
      </c>
      <c r="O342" s="26">
        <v>52800000</v>
      </c>
      <c r="P342" s="19">
        <v>52800000</v>
      </c>
      <c r="Q342" s="29">
        <v>50160000</v>
      </c>
      <c r="R342" s="26">
        <v>600000</v>
      </c>
      <c r="S342" s="26">
        <v>52800000</v>
      </c>
      <c r="T342" s="19">
        <v>52800000</v>
      </c>
      <c r="U342" s="29">
        <v>50160000</v>
      </c>
      <c r="V342" s="26">
        <v>650000</v>
      </c>
      <c r="W342" s="26">
        <v>52800000</v>
      </c>
      <c r="X342" s="19">
        <v>52800000</v>
      </c>
      <c r="Y342" s="29">
        <v>50160000</v>
      </c>
      <c r="Z342" s="26">
        <v>700000</v>
      </c>
      <c r="AA342" s="26">
        <v>52800000</v>
      </c>
      <c r="AB342" s="19">
        <v>52800000</v>
      </c>
      <c r="AC342" s="29">
        <v>50160000</v>
      </c>
      <c r="AD342" s="26">
        <v>750000</v>
      </c>
      <c r="AE342" s="26">
        <v>52800000</v>
      </c>
      <c r="AF342" s="19">
        <v>52800000</v>
      </c>
      <c r="AG342" s="29">
        <v>50160000</v>
      </c>
      <c r="AH342" s="26">
        <v>800000</v>
      </c>
      <c r="AI342" s="26">
        <v>52800000</v>
      </c>
      <c r="AJ342" s="19">
        <v>52800000</v>
      </c>
      <c r="AK342" s="29">
        <v>50160000</v>
      </c>
      <c r="AL342" s="28">
        <v>14600000</v>
      </c>
      <c r="AM342">
        <v>31800000</v>
      </c>
      <c r="AN342">
        <v>52800000</v>
      </c>
    </row>
    <row r="343" spans="1:40" x14ac:dyDescent="0.2">
      <c r="A343" s="18">
        <v>44519</v>
      </c>
      <c r="B343" s="19">
        <v>0</v>
      </c>
      <c r="C343" s="19">
        <v>0</v>
      </c>
      <c r="D343" s="26" t="e">
        <v>#N/A</v>
      </c>
      <c r="E343" s="29" t="e">
        <v>#N/A</v>
      </c>
      <c r="F343" s="19">
        <v>450000</v>
      </c>
      <c r="G343" s="19">
        <v>52800000</v>
      </c>
      <c r="H343" s="19">
        <v>52800000</v>
      </c>
      <c r="I343" s="29">
        <v>50160000</v>
      </c>
      <c r="J343" s="19">
        <v>500000</v>
      </c>
      <c r="K343" s="19">
        <v>52800000</v>
      </c>
      <c r="L343" s="19">
        <v>52800000</v>
      </c>
      <c r="M343" s="29">
        <v>50160000</v>
      </c>
      <c r="N343" s="26">
        <v>550000</v>
      </c>
      <c r="O343" s="26">
        <v>52800000</v>
      </c>
      <c r="P343" s="19">
        <v>52800000</v>
      </c>
      <c r="Q343" s="29">
        <v>50160000</v>
      </c>
      <c r="R343" s="26">
        <v>600000</v>
      </c>
      <c r="S343" s="26">
        <v>52800000</v>
      </c>
      <c r="T343" s="19">
        <v>52800000</v>
      </c>
      <c r="U343" s="29">
        <v>50160000</v>
      </c>
      <c r="V343" s="26">
        <v>650000</v>
      </c>
      <c r="W343" s="26">
        <v>52800000</v>
      </c>
      <c r="X343" s="19">
        <v>52800000</v>
      </c>
      <c r="Y343" s="29">
        <v>50160000</v>
      </c>
      <c r="Z343" s="26">
        <v>700000</v>
      </c>
      <c r="AA343" s="26">
        <v>52800000</v>
      </c>
      <c r="AB343" s="19">
        <v>52800000</v>
      </c>
      <c r="AC343" s="29">
        <v>50160000</v>
      </c>
      <c r="AD343" s="26">
        <v>750000</v>
      </c>
      <c r="AE343" s="26">
        <v>52800000</v>
      </c>
      <c r="AF343" s="19">
        <v>52800000</v>
      </c>
      <c r="AG343" s="29">
        <v>50160000</v>
      </c>
      <c r="AH343" s="26">
        <v>800000</v>
      </c>
      <c r="AI343" s="26">
        <v>52800000</v>
      </c>
      <c r="AJ343" s="19">
        <v>52800000</v>
      </c>
      <c r="AK343" s="29">
        <v>50160000</v>
      </c>
      <c r="AL343" s="28">
        <v>14600000</v>
      </c>
      <c r="AM343">
        <v>31800000</v>
      </c>
      <c r="AN343">
        <v>52800000</v>
      </c>
    </row>
    <row r="344" spans="1:40" x14ac:dyDescent="0.2">
      <c r="A344" s="18">
        <v>44520</v>
      </c>
      <c r="B344" s="19">
        <v>0</v>
      </c>
      <c r="C344" s="19">
        <v>0</v>
      </c>
      <c r="D344" s="26" t="e">
        <v>#N/A</v>
      </c>
      <c r="E344" s="29" t="e">
        <v>#N/A</v>
      </c>
      <c r="F344" s="19">
        <v>450000</v>
      </c>
      <c r="G344" s="19">
        <v>52800000</v>
      </c>
      <c r="H344" s="19">
        <v>52800000</v>
      </c>
      <c r="I344" s="29">
        <v>50160000</v>
      </c>
      <c r="J344" s="19">
        <v>500000</v>
      </c>
      <c r="K344" s="19">
        <v>52800000</v>
      </c>
      <c r="L344" s="19">
        <v>52800000</v>
      </c>
      <c r="M344" s="29">
        <v>50160000</v>
      </c>
      <c r="N344" s="26">
        <v>550000</v>
      </c>
      <c r="O344" s="26">
        <v>52800000</v>
      </c>
      <c r="P344" s="19">
        <v>52800000</v>
      </c>
      <c r="Q344" s="29">
        <v>50160000</v>
      </c>
      <c r="R344" s="26">
        <v>600000</v>
      </c>
      <c r="S344" s="26">
        <v>52800000</v>
      </c>
      <c r="T344" s="19">
        <v>52800000</v>
      </c>
      <c r="U344" s="29">
        <v>50160000</v>
      </c>
      <c r="V344" s="26">
        <v>650000</v>
      </c>
      <c r="W344" s="26">
        <v>52800000</v>
      </c>
      <c r="X344" s="19">
        <v>52800000</v>
      </c>
      <c r="Y344" s="29">
        <v>50160000</v>
      </c>
      <c r="Z344" s="26">
        <v>700000</v>
      </c>
      <c r="AA344" s="26">
        <v>52800000</v>
      </c>
      <c r="AB344" s="19">
        <v>52800000</v>
      </c>
      <c r="AC344" s="29">
        <v>50160000</v>
      </c>
      <c r="AD344" s="26">
        <v>750000</v>
      </c>
      <c r="AE344" s="26">
        <v>52800000</v>
      </c>
      <c r="AF344" s="19">
        <v>52800000</v>
      </c>
      <c r="AG344" s="29">
        <v>50160000</v>
      </c>
      <c r="AH344" s="26">
        <v>800000</v>
      </c>
      <c r="AI344" s="26">
        <v>52800000</v>
      </c>
      <c r="AJ344" s="19">
        <v>52800000</v>
      </c>
      <c r="AK344" s="29">
        <v>50160000</v>
      </c>
      <c r="AL344" s="28">
        <v>14600000</v>
      </c>
      <c r="AM344">
        <v>31800000</v>
      </c>
      <c r="AN344">
        <v>52800000</v>
      </c>
    </row>
    <row r="345" spans="1:40" x14ac:dyDescent="0.2">
      <c r="A345" s="18">
        <v>44521</v>
      </c>
      <c r="B345" s="19">
        <v>0</v>
      </c>
      <c r="C345" s="19">
        <v>0</v>
      </c>
      <c r="D345" s="26" t="e">
        <v>#N/A</v>
      </c>
      <c r="E345" s="29" t="e">
        <v>#N/A</v>
      </c>
      <c r="F345" s="19">
        <v>450000</v>
      </c>
      <c r="G345" s="19">
        <v>52800000</v>
      </c>
      <c r="H345" s="19">
        <v>52800000</v>
      </c>
      <c r="I345" s="29">
        <v>50160000</v>
      </c>
      <c r="J345" s="19">
        <v>500000</v>
      </c>
      <c r="K345" s="19">
        <v>52800000</v>
      </c>
      <c r="L345" s="19">
        <v>52800000</v>
      </c>
      <c r="M345" s="29">
        <v>50160000</v>
      </c>
      <c r="N345" s="26">
        <v>550000</v>
      </c>
      <c r="O345" s="26">
        <v>52800000</v>
      </c>
      <c r="P345" s="19">
        <v>52800000</v>
      </c>
      <c r="Q345" s="29">
        <v>50160000</v>
      </c>
      <c r="R345" s="26">
        <v>600000</v>
      </c>
      <c r="S345" s="26">
        <v>52800000</v>
      </c>
      <c r="T345" s="19">
        <v>52800000</v>
      </c>
      <c r="U345" s="29">
        <v>50160000</v>
      </c>
      <c r="V345" s="26">
        <v>650000</v>
      </c>
      <c r="W345" s="26">
        <v>52800000</v>
      </c>
      <c r="X345" s="19">
        <v>52800000</v>
      </c>
      <c r="Y345" s="29">
        <v>50160000</v>
      </c>
      <c r="Z345" s="26">
        <v>700000</v>
      </c>
      <c r="AA345" s="26">
        <v>52800000</v>
      </c>
      <c r="AB345" s="19">
        <v>52800000</v>
      </c>
      <c r="AC345" s="29">
        <v>50160000</v>
      </c>
      <c r="AD345" s="26">
        <v>750000</v>
      </c>
      <c r="AE345" s="26">
        <v>52800000</v>
      </c>
      <c r="AF345" s="19">
        <v>52800000</v>
      </c>
      <c r="AG345" s="29">
        <v>50160000</v>
      </c>
      <c r="AH345" s="26">
        <v>800000</v>
      </c>
      <c r="AI345" s="26">
        <v>52800000</v>
      </c>
      <c r="AJ345" s="19">
        <v>52800000</v>
      </c>
      <c r="AK345" s="29">
        <v>50160000</v>
      </c>
      <c r="AL345" s="28">
        <v>14600000</v>
      </c>
      <c r="AM345">
        <v>31800000</v>
      </c>
      <c r="AN345">
        <v>52800000</v>
      </c>
    </row>
    <row r="346" spans="1:40" x14ac:dyDescent="0.2">
      <c r="A346" s="18">
        <v>44522</v>
      </c>
      <c r="B346" s="19">
        <v>0</v>
      </c>
      <c r="C346" s="19">
        <v>0</v>
      </c>
      <c r="D346" s="26" t="e">
        <v>#N/A</v>
      </c>
      <c r="E346" s="29" t="e">
        <v>#N/A</v>
      </c>
      <c r="F346" s="19">
        <v>450000</v>
      </c>
      <c r="G346" s="19">
        <v>52800000</v>
      </c>
      <c r="H346" s="19">
        <v>52800000</v>
      </c>
      <c r="I346" s="29">
        <v>50160000</v>
      </c>
      <c r="J346" s="19">
        <v>500000</v>
      </c>
      <c r="K346" s="19">
        <v>52800000</v>
      </c>
      <c r="L346" s="19">
        <v>52800000</v>
      </c>
      <c r="M346" s="29">
        <v>50160000</v>
      </c>
      <c r="N346" s="26">
        <v>550000</v>
      </c>
      <c r="O346" s="26">
        <v>52800000</v>
      </c>
      <c r="P346" s="19">
        <v>52800000</v>
      </c>
      <c r="Q346" s="29">
        <v>50160000</v>
      </c>
      <c r="R346" s="26">
        <v>600000</v>
      </c>
      <c r="S346" s="26">
        <v>52800000</v>
      </c>
      <c r="T346" s="19">
        <v>52800000</v>
      </c>
      <c r="U346" s="29">
        <v>50160000</v>
      </c>
      <c r="V346" s="26">
        <v>650000</v>
      </c>
      <c r="W346" s="26">
        <v>52800000</v>
      </c>
      <c r="X346" s="19">
        <v>52800000</v>
      </c>
      <c r="Y346" s="29">
        <v>50160000</v>
      </c>
      <c r="Z346" s="26">
        <v>700000</v>
      </c>
      <c r="AA346" s="26">
        <v>52800000</v>
      </c>
      <c r="AB346" s="19">
        <v>52800000</v>
      </c>
      <c r="AC346" s="29">
        <v>50160000</v>
      </c>
      <c r="AD346" s="26">
        <v>750000</v>
      </c>
      <c r="AE346" s="26">
        <v>52800000</v>
      </c>
      <c r="AF346" s="19">
        <v>52800000</v>
      </c>
      <c r="AG346" s="29">
        <v>50160000</v>
      </c>
      <c r="AH346" s="26">
        <v>800000</v>
      </c>
      <c r="AI346" s="26">
        <v>52800000</v>
      </c>
      <c r="AJ346" s="19">
        <v>52800000</v>
      </c>
      <c r="AK346" s="29">
        <v>50160000</v>
      </c>
      <c r="AL346" s="28">
        <v>14600000</v>
      </c>
      <c r="AM346">
        <v>31800000</v>
      </c>
      <c r="AN346">
        <v>52800000</v>
      </c>
    </row>
    <row r="347" spans="1:40" x14ac:dyDescent="0.2">
      <c r="A347" s="18">
        <v>44523</v>
      </c>
      <c r="B347" s="19">
        <v>0</v>
      </c>
      <c r="C347" s="19">
        <v>0</v>
      </c>
      <c r="D347" s="26" t="e">
        <v>#N/A</v>
      </c>
      <c r="E347" s="29" t="e">
        <v>#N/A</v>
      </c>
      <c r="F347" s="19">
        <v>450000</v>
      </c>
      <c r="G347" s="19">
        <v>52800000</v>
      </c>
      <c r="H347" s="19">
        <v>52800000</v>
      </c>
      <c r="I347" s="29">
        <v>50160000</v>
      </c>
      <c r="J347" s="19">
        <v>500000</v>
      </c>
      <c r="K347" s="19">
        <v>52800000</v>
      </c>
      <c r="L347" s="19">
        <v>52800000</v>
      </c>
      <c r="M347" s="29">
        <v>50160000</v>
      </c>
      <c r="N347" s="26">
        <v>550000</v>
      </c>
      <c r="O347" s="26">
        <v>52800000</v>
      </c>
      <c r="P347" s="19">
        <v>52800000</v>
      </c>
      <c r="Q347" s="29">
        <v>50160000</v>
      </c>
      <c r="R347" s="26">
        <v>600000</v>
      </c>
      <c r="S347" s="26">
        <v>52800000</v>
      </c>
      <c r="T347" s="19">
        <v>52800000</v>
      </c>
      <c r="U347" s="29">
        <v>50160000</v>
      </c>
      <c r="V347" s="26">
        <v>650000</v>
      </c>
      <c r="W347" s="26">
        <v>52800000</v>
      </c>
      <c r="X347" s="19">
        <v>52800000</v>
      </c>
      <c r="Y347" s="29">
        <v>50160000</v>
      </c>
      <c r="Z347" s="26">
        <v>700000</v>
      </c>
      <c r="AA347" s="26">
        <v>52800000</v>
      </c>
      <c r="AB347" s="19">
        <v>52800000</v>
      </c>
      <c r="AC347" s="29">
        <v>50160000</v>
      </c>
      <c r="AD347" s="26">
        <v>750000</v>
      </c>
      <c r="AE347" s="26">
        <v>52800000</v>
      </c>
      <c r="AF347" s="19">
        <v>52800000</v>
      </c>
      <c r="AG347" s="29">
        <v>50160000</v>
      </c>
      <c r="AH347" s="26">
        <v>800000</v>
      </c>
      <c r="AI347" s="26">
        <v>52800000</v>
      </c>
      <c r="AJ347" s="19">
        <v>52800000</v>
      </c>
      <c r="AK347" s="29">
        <v>50160000</v>
      </c>
      <c r="AL347" s="28">
        <v>14600000</v>
      </c>
      <c r="AM347">
        <v>31800000</v>
      </c>
      <c r="AN347">
        <v>52800000</v>
      </c>
    </row>
    <row r="348" spans="1:40" x14ac:dyDescent="0.2">
      <c r="A348" s="18">
        <v>44524</v>
      </c>
      <c r="B348" s="19">
        <v>0</v>
      </c>
      <c r="C348" s="19">
        <v>0</v>
      </c>
      <c r="D348" s="26" t="e">
        <v>#N/A</v>
      </c>
      <c r="E348" s="29" t="e">
        <v>#N/A</v>
      </c>
      <c r="F348" s="19">
        <v>450000</v>
      </c>
      <c r="G348" s="19">
        <v>52800000</v>
      </c>
      <c r="H348" s="19">
        <v>52800000</v>
      </c>
      <c r="I348" s="29">
        <v>50160000</v>
      </c>
      <c r="J348" s="19">
        <v>500000</v>
      </c>
      <c r="K348" s="19">
        <v>52800000</v>
      </c>
      <c r="L348" s="19">
        <v>52800000</v>
      </c>
      <c r="M348" s="29">
        <v>50160000</v>
      </c>
      <c r="N348" s="26">
        <v>550000</v>
      </c>
      <c r="O348" s="26">
        <v>52800000</v>
      </c>
      <c r="P348" s="19">
        <v>52800000</v>
      </c>
      <c r="Q348" s="29">
        <v>50160000</v>
      </c>
      <c r="R348" s="26">
        <v>600000</v>
      </c>
      <c r="S348" s="26">
        <v>52800000</v>
      </c>
      <c r="T348" s="19">
        <v>52800000</v>
      </c>
      <c r="U348" s="29">
        <v>50160000</v>
      </c>
      <c r="V348" s="26">
        <v>650000</v>
      </c>
      <c r="W348" s="26">
        <v>52800000</v>
      </c>
      <c r="X348" s="19">
        <v>52800000</v>
      </c>
      <c r="Y348" s="29">
        <v>50160000</v>
      </c>
      <c r="Z348" s="26">
        <v>700000</v>
      </c>
      <c r="AA348" s="26">
        <v>52800000</v>
      </c>
      <c r="AB348" s="19">
        <v>52800000</v>
      </c>
      <c r="AC348" s="29">
        <v>50160000</v>
      </c>
      <c r="AD348" s="26">
        <v>750000</v>
      </c>
      <c r="AE348" s="26">
        <v>52800000</v>
      </c>
      <c r="AF348" s="19">
        <v>52800000</v>
      </c>
      <c r="AG348" s="29">
        <v>50160000</v>
      </c>
      <c r="AH348" s="26">
        <v>800000</v>
      </c>
      <c r="AI348" s="26">
        <v>52800000</v>
      </c>
      <c r="AJ348" s="19">
        <v>52800000</v>
      </c>
      <c r="AK348" s="29">
        <v>50160000</v>
      </c>
      <c r="AL348" s="28">
        <v>14600000</v>
      </c>
      <c r="AM348">
        <v>31800000</v>
      </c>
      <c r="AN348">
        <v>52800000</v>
      </c>
    </row>
    <row r="349" spans="1:40" x14ac:dyDescent="0.2">
      <c r="A349" s="18">
        <v>44525</v>
      </c>
      <c r="B349" s="19">
        <v>0</v>
      </c>
      <c r="C349" s="19">
        <v>0</v>
      </c>
      <c r="D349" s="26" t="e">
        <v>#N/A</v>
      </c>
      <c r="E349" s="29" t="e">
        <v>#N/A</v>
      </c>
      <c r="F349" s="19">
        <v>450000</v>
      </c>
      <c r="G349" s="19">
        <v>52800000</v>
      </c>
      <c r="H349" s="19">
        <v>52800000</v>
      </c>
      <c r="I349" s="29">
        <v>50160000</v>
      </c>
      <c r="J349" s="19">
        <v>500000</v>
      </c>
      <c r="K349" s="19">
        <v>52800000</v>
      </c>
      <c r="L349" s="19">
        <v>52800000</v>
      </c>
      <c r="M349" s="29">
        <v>50160000</v>
      </c>
      <c r="N349" s="26">
        <v>550000</v>
      </c>
      <c r="O349" s="26">
        <v>52800000</v>
      </c>
      <c r="P349" s="19">
        <v>52800000</v>
      </c>
      <c r="Q349" s="29">
        <v>50160000</v>
      </c>
      <c r="R349" s="26">
        <v>600000</v>
      </c>
      <c r="S349" s="26">
        <v>52800000</v>
      </c>
      <c r="T349" s="19">
        <v>52800000</v>
      </c>
      <c r="U349" s="29">
        <v>50160000</v>
      </c>
      <c r="V349" s="26">
        <v>650000</v>
      </c>
      <c r="W349" s="26">
        <v>52800000</v>
      </c>
      <c r="X349" s="19">
        <v>52800000</v>
      </c>
      <c r="Y349" s="29">
        <v>50160000</v>
      </c>
      <c r="Z349" s="26">
        <v>700000</v>
      </c>
      <c r="AA349" s="26">
        <v>52800000</v>
      </c>
      <c r="AB349" s="19">
        <v>52800000</v>
      </c>
      <c r="AC349" s="29">
        <v>50160000</v>
      </c>
      <c r="AD349" s="26">
        <v>750000</v>
      </c>
      <c r="AE349" s="26">
        <v>52800000</v>
      </c>
      <c r="AF349" s="19">
        <v>52800000</v>
      </c>
      <c r="AG349" s="29">
        <v>50160000</v>
      </c>
      <c r="AH349" s="26">
        <v>800000</v>
      </c>
      <c r="AI349" s="26">
        <v>52800000</v>
      </c>
      <c r="AJ349" s="19">
        <v>52800000</v>
      </c>
      <c r="AK349" s="29">
        <v>50160000</v>
      </c>
      <c r="AL349" s="28">
        <v>14600000</v>
      </c>
      <c r="AM349">
        <v>31800000</v>
      </c>
      <c r="AN349">
        <v>52800000</v>
      </c>
    </row>
    <row r="350" spans="1:40" x14ac:dyDescent="0.2">
      <c r="A350" s="18">
        <v>44526</v>
      </c>
      <c r="B350" s="19">
        <v>0</v>
      </c>
      <c r="C350" s="19">
        <v>0</v>
      </c>
      <c r="D350" s="26" t="e">
        <v>#N/A</v>
      </c>
      <c r="E350" s="29" t="e">
        <v>#N/A</v>
      </c>
      <c r="F350" s="19">
        <v>450000</v>
      </c>
      <c r="G350" s="19">
        <v>52800000</v>
      </c>
      <c r="H350" s="19">
        <v>52800000</v>
      </c>
      <c r="I350" s="29">
        <v>50160000</v>
      </c>
      <c r="J350" s="19">
        <v>500000</v>
      </c>
      <c r="K350" s="19">
        <v>52800000</v>
      </c>
      <c r="L350" s="19">
        <v>52800000</v>
      </c>
      <c r="M350" s="29">
        <v>50160000</v>
      </c>
      <c r="N350" s="26">
        <v>550000</v>
      </c>
      <c r="O350" s="26">
        <v>52800000</v>
      </c>
      <c r="P350" s="19">
        <v>52800000</v>
      </c>
      <c r="Q350" s="29">
        <v>50160000</v>
      </c>
      <c r="R350" s="26">
        <v>600000</v>
      </c>
      <c r="S350" s="26">
        <v>52800000</v>
      </c>
      <c r="T350" s="19">
        <v>52800000</v>
      </c>
      <c r="U350" s="29">
        <v>50160000</v>
      </c>
      <c r="V350" s="26">
        <v>650000</v>
      </c>
      <c r="W350" s="26">
        <v>52800000</v>
      </c>
      <c r="X350" s="19">
        <v>52800000</v>
      </c>
      <c r="Y350" s="29">
        <v>50160000</v>
      </c>
      <c r="Z350" s="26">
        <v>700000</v>
      </c>
      <c r="AA350" s="26">
        <v>52800000</v>
      </c>
      <c r="AB350" s="19">
        <v>52800000</v>
      </c>
      <c r="AC350" s="29">
        <v>50160000</v>
      </c>
      <c r="AD350" s="26">
        <v>750000</v>
      </c>
      <c r="AE350" s="26">
        <v>52800000</v>
      </c>
      <c r="AF350" s="19">
        <v>52800000</v>
      </c>
      <c r="AG350" s="29">
        <v>50160000</v>
      </c>
      <c r="AH350" s="26">
        <v>800000</v>
      </c>
      <c r="AI350" s="26">
        <v>52800000</v>
      </c>
      <c r="AJ350" s="19">
        <v>52800000</v>
      </c>
      <c r="AK350" s="29">
        <v>50160000</v>
      </c>
      <c r="AL350" s="28">
        <v>14600000</v>
      </c>
      <c r="AM350">
        <v>31800000</v>
      </c>
      <c r="AN350">
        <v>52800000</v>
      </c>
    </row>
    <row r="351" spans="1:40" x14ac:dyDescent="0.2">
      <c r="A351" s="18">
        <v>44527</v>
      </c>
      <c r="B351" s="19">
        <v>0</v>
      </c>
      <c r="C351" s="19">
        <v>0</v>
      </c>
      <c r="D351" s="26" t="e">
        <v>#N/A</v>
      </c>
      <c r="E351" s="29" t="e">
        <v>#N/A</v>
      </c>
      <c r="F351" s="19">
        <v>450000</v>
      </c>
      <c r="G351" s="19">
        <v>52800000</v>
      </c>
      <c r="H351" s="19">
        <v>52800000</v>
      </c>
      <c r="I351" s="29">
        <v>50160000</v>
      </c>
      <c r="J351" s="19">
        <v>500000</v>
      </c>
      <c r="K351" s="19">
        <v>52800000</v>
      </c>
      <c r="L351" s="19">
        <v>52800000</v>
      </c>
      <c r="M351" s="29">
        <v>50160000</v>
      </c>
      <c r="N351" s="26">
        <v>550000</v>
      </c>
      <c r="O351" s="26">
        <v>52800000</v>
      </c>
      <c r="P351" s="19">
        <v>52800000</v>
      </c>
      <c r="Q351" s="29">
        <v>50160000</v>
      </c>
      <c r="R351" s="26">
        <v>600000</v>
      </c>
      <c r="S351" s="26">
        <v>52800000</v>
      </c>
      <c r="T351" s="19">
        <v>52800000</v>
      </c>
      <c r="U351" s="29">
        <v>50160000</v>
      </c>
      <c r="V351" s="26">
        <v>650000</v>
      </c>
      <c r="W351" s="26">
        <v>52800000</v>
      </c>
      <c r="X351" s="19">
        <v>52800000</v>
      </c>
      <c r="Y351" s="29">
        <v>50160000</v>
      </c>
      <c r="Z351" s="26">
        <v>700000</v>
      </c>
      <c r="AA351" s="26">
        <v>52800000</v>
      </c>
      <c r="AB351" s="19">
        <v>52800000</v>
      </c>
      <c r="AC351" s="29">
        <v>50160000</v>
      </c>
      <c r="AD351" s="26">
        <v>750000</v>
      </c>
      <c r="AE351" s="26">
        <v>52800000</v>
      </c>
      <c r="AF351" s="19">
        <v>52800000</v>
      </c>
      <c r="AG351" s="29">
        <v>50160000</v>
      </c>
      <c r="AH351" s="26">
        <v>800000</v>
      </c>
      <c r="AI351" s="26">
        <v>52800000</v>
      </c>
      <c r="AJ351" s="19">
        <v>52800000</v>
      </c>
      <c r="AK351" s="29">
        <v>50160000</v>
      </c>
      <c r="AL351" s="28">
        <v>14600000</v>
      </c>
      <c r="AM351">
        <v>31800000</v>
      </c>
      <c r="AN351">
        <v>52800000</v>
      </c>
    </row>
    <row r="352" spans="1:40" x14ac:dyDescent="0.2">
      <c r="A352" s="18">
        <v>44528</v>
      </c>
      <c r="B352" s="19">
        <v>0</v>
      </c>
      <c r="C352" s="19">
        <v>0</v>
      </c>
      <c r="D352" s="26" t="e">
        <v>#N/A</v>
      </c>
      <c r="E352" s="29" t="e">
        <v>#N/A</v>
      </c>
      <c r="F352" s="19">
        <v>450000</v>
      </c>
      <c r="G352" s="19">
        <v>52800000</v>
      </c>
      <c r="H352" s="19">
        <v>52800000</v>
      </c>
      <c r="I352" s="29">
        <v>50160000</v>
      </c>
      <c r="J352" s="19">
        <v>500000</v>
      </c>
      <c r="K352" s="19">
        <v>52800000</v>
      </c>
      <c r="L352" s="19">
        <v>52800000</v>
      </c>
      <c r="M352" s="29">
        <v>50160000</v>
      </c>
      <c r="N352" s="26">
        <v>550000</v>
      </c>
      <c r="O352" s="26">
        <v>52800000</v>
      </c>
      <c r="P352" s="19">
        <v>52800000</v>
      </c>
      <c r="Q352" s="29">
        <v>50160000</v>
      </c>
      <c r="R352" s="26">
        <v>600000</v>
      </c>
      <c r="S352" s="26">
        <v>52800000</v>
      </c>
      <c r="T352" s="19">
        <v>52800000</v>
      </c>
      <c r="U352" s="29">
        <v>50160000</v>
      </c>
      <c r="V352" s="26">
        <v>650000</v>
      </c>
      <c r="W352" s="26">
        <v>52800000</v>
      </c>
      <c r="X352" s="19">
        <v>52800000</v>
      </c>
      <c r="Y352" s="29">
        <v>50160000</v>
      </c>
      <c r="Z352" s="26">
        <v>700000</v>
      </c>
      <c r="AA352" s="26">
        <v>52800000</v>
      </c>
      <c r="AB352" s="19">
        <v>52800000</v>
      </c>
      <c r="AC352" s="29">
        <v>50160000</v>
      </c>
      <c r="AD352" s="26">
        <v>750000</v>
      </c>
      <c r="AE352" s="26">
        <v>52800000</v>
      </c>
      <c r="AF352" s="19">
        <v>52800000</v>
      </c>
      <c r="AG352" s="29">
        <v>50160000</v>
      </c>
      <c r="AH352" s="26">
        <v>800000</v>
      </c>
      <c r="AI352" s="26">
        <v>52800000</v>
      </c>
      <c r="AJ352" s="19">
        <v>52800000</v>
      </c>
      <c r="AK352" s="29">
        <v>50160000</v>
      </c>
      <c r="AL352" s="28">
        <v>14600000</v>
      </c>
      <c r="AM352">
        <v>31800000</v>
      </c>
      <c r="AN352">
        <v>52800000</v>
      </c>
    </row>
    <row r="353" spans="1:40" x14ac:dyDescent="0.2">
      <c r="A353" s="18">
        <v>44529</v>
      </c>
      <c r="B353" s="19">
        <v>0</v>
      </c>
      <c r="C353" s="19">
        <v>0</v>
      </c>
      <c r="D353" s="26" t="e">
        <v>#N/A</v>
      </c>
      <c r="E353" s="29" t="e">
        <v>#N/A</v>
      </c>
      <c r="F353" s="19">
        <v>450000</v>
      </c>
      <c r="G353" s="19">
        <v>52800000</v>
      </c>
      <c r="H353" s="19">
        <v>52800000</v>
      </c>
      <c r="I353" s="29">
        <v>50160000</v>
      </c>
      <c r="J353" s="19">
        <v>500000</v>
      </c>
      <c r="K353" s="19">
        <v>52800000</v>
      </c>
      <c r="L353" s="19">
        <v>52800000</v>
      </c>
      <c r="M353" s="29">
        <v>50160000</v>
      </c>
      <c r="N353" s="26">
        <v>550000</v>
      </c>
      <c r="O353" s="26">
        <v>52800000</v>
      </c>
      <c r="P353" s="19">
        <v>52800000</v>
      </c>
      <c r="Q353" s="29">
        <v>50160000</v>
      </c>
      <c r="R353" s="26">
        <v>600000</v>
      </c>
      <c r="S353" s="26">
        <v>52800000</v>
      </c>
      <c r="T353" s="19">
        <v>52800000</v>
      </c>
      <c r="U353" s="29">
        <v>50160000</v>
      </c>
      <c r="V353" s="26">
        <v>650000</v>
      </c>
      <c r="W353" s="26">
        <v>52800000</v>
      </c>
      <c r="X353" s="19">
        <v>52800000</v>
      </c>
      <c r="Y353" s="29">
        <v>50160000</v>
      </c>
      <c r="Z353" s="26">
        <v>700000</v>
      </c>
      <c r="AA353" s="26">
        <v>52800000</v>
      </c>
      <c r="AB353" s="19">
        <v>52800000</v>
      </c>
      <c r="AC353" s="29">
        <v>50160000</v>
      </c>
      <c r="AD353" s="26">
        <v>750000</v>
      </c>
      <c r="AE353" s="26">
        <v>52800000</v>
      </c>
      <c r="AF353" s="19">
        <v>52800000</v>
      </c>
      <c r="AG353" s="29">
        <v>50160000</v>
      </c>
      <c r="AH353" s="26">
        <v>800000</v>
      </c>
      <c r="AI353" s="26">
        <v>52800000</v>
      </c>
      <c r="AJ353" s="19">
        <v>52800000</v>
      </c>
      <c r="AK353" s="29">
        <v>50160000</v>
      </c>
      <c r="AL353" s="28">
        <v>14600000</v>
      </c>
      <c r="AM353">
        <v>31800000</v>
      </c>
      <c r="AN353">
        <v>52800000</v>
      </c>
    </row>
    <row r="354" spans="1:40" x14ac:dyDescent="0.2">
      <c r="A354" s="18">
        <v>44530</v>
      </c>
      <c r="B354" s="19">
        <v>0</v>
      </c>
      <c r="C354" s="19">
        <v>0</v>
      </c>
      <c r="D354" s="26" t="e">
        <v>#N/A</v>
      </c>
      <c r="E354" s="29" t="e">
        <v>#N/A</v>
      </c>
      <c r="F354" s="19">
        <v>450000</v>
      </c>
      <c r="G354" s="19">
        <v>52800000</v>
      </c>
      <c r="H354" s="19">
        <v>52800000</v>
      </c>
      <c r="I354" s="29">
        <v>50160000</v>
      </c>
      <c r="J354" s="19">
        <v>500000</v>
      </c>
      <c r="K354" s="19">
        <v>52800000</v>
      </c>
      <c r="L354" s="19">
        <v>52800000</v>
      </c>
      <c r="M354" s="29">
        <v>50160000</v>
      </c>
      <c r="N354" s="26">
        <v>550000</v>
      </c>
      <c r="O354" s="26">
        <v>52800000</v>
      </c>
      <c r="P354" s="19">
        <v>52800000</v>
      </c>
      <c r="Q354" s="29">
        <v>50160000</v>
      </c>
      <c r="R354" s="26">
        <v>600000</v>
      </c>
      <c r="S354" s="26">
        <v>52800000</v>
      </c>
      <c r="T354" s="19">
        <v>52800000</v>
      </c>
      <c r="U354" s="29">
        <v>50160000</v>
      </c>
      <c r="V354" s="26">
        <v>650000</v>
      </c>
      <c r="W354" s="26">
        <v>52800000</v>
      </c>
      <c r="X354" s="19">
        <v>52800000</v>
      </c>
      <c r="Y354" s="29">
        <v>50160000</v>
      </c>
      <c r="Z354" s="26">
        <v>700000</v>
      </c>
      <c r="AA354" s="26">
        <v>52800000</v>
      </c>
      <c r="AB354" s="19">
        <v>52800000</v>
      </c>
      <c r="AC354" s="29">
        <v>50160000</v>
      </c>
      <c r="AD354" s="26">
        <v>750000</v>
      </c>
      <c r="AE354" s="26">
        <v>52800000</v>
      </c>
      <c r="AF354" s="19">
        <v>52800000</v>
      </c>
      <c r="AG354" s="29">
        <v>50160000</v>
      </c>
      <c r="AH354" s="26">
        <v>800000</v>
      </c>
      <c r="AI354" s="26">
        <v>52800000</v>
      </c>
      <c r="AJ354" s="19">
        <v>52800000</v>
      </c>
      <c r="AK354" s="29">
        <v>50160000</v>
      </c>
      <c r="AL354" s="28">
        <v>14600000</v>
      </c>
      <c r="AM354">
        <v>31800000</v>
      </c>
      <c r="AN354">
        <v>52800000</v>
      </c>
    </row>
    <row r="355" spans="1:40" x14ac:dyDescent="0.2">
      <c r="A355" s="18">
        <v>44531</v>
      </c>
      <c r="B355" s="19">
        <v>0</v>
      </c>
      <c r="C355" s="19">
        <v>0</v>
      </c>
      <c r="D355" s="26" t="e">
        <v>#N/A</v>
      </c>
      <c r="E355" s="29" t="e">
        <v>#N/A</v>
      </c>
      <c r="F355" s="19">
        <v>450000</v>
      </c>
      <c r="G355" s="19">
        <v>52800000</v>
      </c>
      <c r="H355" s="19">
        <v>52800000</v>
      </c>
      <c r="I355" s="29">
        <v>50160000</v>
      </c>
      <c r="J355" s="19">
        <v>500000</v>
      </c>
      <c r="K355" s="19">
        <v>52800000</v>
      </c>
      <c r="L355" s="19">
        <v>52800000</v>
      </c>
      <c r="M355" s="29">
        <v>50160000</v>
      </c>
      <c r="N355" s="26">
        <v>550000</v>
      </c>
      <c r="O355" s="26">
        <v>52800000</v>
      </c>
      <c r="P355" s="19">
        <v>52800000</v>
      </c>
      <c r="Q355" s="29">
        <v>50160000</v>
      </c>
      <c r="R355" s="26">
        <v>600000</v>
      </c>
      <c r="S355" s="26">
        <v>52800000</v>
      </c>
      <c r="T355" s="19">
        <v>52800000</v>
      </c>
      <c r="U355" s="29">
        <v>50160000</v>
      </c>
      <c r="V355" s="26">
        <v>650000</v>
      </c>
      <c r="W355" s="26">
        <v>52800000</v>
      </c>
      <c r="X355" s="19">
        <v>52800000</v>
      </c>
      <c r="Y355" s="29">
        <v>50160000</v>
      </c>
      <c r="Z355" s="26">
        <v>700000</v>
      </c>
      <c r="AA355" s="26">
        <v>52800000</v>
      </c>
      <c r="AB355" s="19">
        <v>52800000</v>
      </c>
      <c r="AC355" s="29">
        <v>50160000</v>
      </c>
      <c r="AD355" s="26">
        <v>750000</v>
      </c>
      <c r="AE355" s="26">
        <v>52800000</v>
      </c>
      <c r="AF355" s="19">
        <v>52800000</v>
      </c>
      <c r="AG355" s="29">
        <v>50160000</v>
      </c>
      <c r="AH355" s="26">
        <v>800000</v>
      </c>
      <c r="AI355" s="26">
        <v>52800000</v>
      </c>
      <c r="AJ355" s="19">
        <v>52800000</v>
      </c>
      <c r="AK355" s="29">
        <v>50160000</v>
      </c>
      <c r="AL355" s="28">
        <v>14600000</v>
      </c>
      <c r="AM355">
        <v>31800000</v>
      </c>
      <c r="AN355">
        <v>52800000</v>
      </c>
    </row>
    <row r="356" spans="1:40" x14ac:dyDescent="0.2">
      <c r="A356" s="18">
        <v>44532</v>
      </c>
      <c r="B356" s="19">
        <v>0</v>
      </c>
      <c r="C356" s="19">
        <v>0</v>
      </c>
      <c r="D356" s="26" t="e">
        <v>#N/A</v>
      </c>
      <c r="E356" s="29" t="e">
        <v>#N/A</v>
      </c>
      <c r="F356" s="19">
        <v>450000</v>
      </c>
      <c r="G356" s="19">
        <v>52800000</v>
      </c>
      <c r="H356" s="19">
        <v>52800000</v>
      </c>
      <c r="I356" s="29">
        <v>50160000</v>
      </c>
      <c r="J356" s="19">
        <v>500000</v>
      </c>
      <c r="K356" s="19">
        <v>52800000</v>
      </c>
      <c r="L356" s="19">
        <v>52800000</v>
      </c>
      <c r="M356" s="29">
        <v>50160000</v>
      </c>
      <c r="N356" s="26">
        <v>550000</v>
      </c>
      <c r="O356" s="26">
        <v>52800000</v>
      </c>
      <c r="P356" s="19">
        <v>52800000</v>
      </c>
      <c r="Q356" s="29">
        <v>50160000</v>
      </c>
      <c r="R356" s="26">
        <v>600000</v>
      </c>
      <c r="S356" s="26">
        <v>52800000</v>
      </c>
      <c r="T356" s="19">
        <v>52800000</v>
      </c>
      <c r="U356" s="29">
        <v>50160000</v>
      </c>
      <c r="V356" s="26">
        <v>650000</v>
      </c>
      <c r="W356" s="26">
        <v>52800000</v>
      </c>
      <c r="X356" s="19">
        <v>52800000</v>
      </c>
      <c r="Y356" s="29">
        <v>50160000</v>
      </c>
      <c r="Z356" s="26">
        <v>700000</v>
      </c>
      <c r="AA356" s="26">
        <v>52800000</v>
      </c>
      <c r="AB356" s="19">
        <v>52800000</v>
      </c>
      <c r="AC356" s="29">
        <v>50160000</v>
      </c>
      <c r="AD356" s="26">
        <v>750000</v>
      </c>
      <c r="AE356" s="26">
        <v>52800000</v>
      </c>
      <c r="AF356" s="19">
        <v>52800000</v>
      </c>
      <c r="AG356" s="29">
        <v>50160000</v>
      </c>
      <c r="AH356" s="26">
        <v>800000</v>
      </c>
      <c r="AI356" s="26">
        <v>52800000</v>
      </c>
      <c r="AJ356" s="19">
        <v>52800000</v>
      </c>
      <c r="AK356" s="29">
        <v>50160000</v>
      </c>
      <c r="AL356" s="28">
        <v>14600000</v>
      </c>
      <c r="AM356">
        <v>31800000</v>
      </c>
      <c r="AN356">
        <v>52800000</v>
      </c>
    </row>
    <row r="357" spans="1:40" x14ac:dyDescent="0.2">
      <c r="A357" s="18">
        <v>44533</v>
      </c>
      <c r="B357" s="19">
        <v>0</v>
      </c>
      <c r="C357" s="19">
        <v>0</v>
      </c>
      <c r="D357" s="26" t="e">
        <v>#N/A</v>
      </c>
      <c r="E357" s="29" t="e">
        <v>#N/A</v>
      </c>
      <c r="F357" s="19">
        <v>450000</v>
      </c>
      <c r="G357" s="19">
        <v>52800000</v>
      </c>
      <c r="H357" s="19">
        <v>52800000</v>
      </c>
      <c r="I357" s="29">
        <v>50160000</v>
      </c>
      <c r="J357" s="19">
        <v>500000</v>
      </c>
      <c r="K357" s="19">
        <v>52800000</v>
      </c>
      <c r="L357" s="19">
        <v>52800000</v>
      </c>
      <c r="M357" s="29">
        <v>50160000</v>
      </c>
      <c r="N357" s="26">
        <v>550000</v>
      </c>
      <c r="O357" s="26">
        <v>52800000</v>
      </c>
      <c r="P357" s="19">
        <v>52800000</v>
      </c>
      <c r="Q357" s="29">
        <v>50160000</v>
      </c>
      <c r="R357" s="26">
        <v>600000</v>
      </c>
      <c r="S357" s="26">
        <v>52800000</v>
      </c>
      <c r="T357" s="19">
        <v>52800000</v>
      </c>
      <c r="U357" s="29">
        <v>50160000</v>
      </c>
      <c r="V357" s="26">
        <v>650000</v>
      </c>
      <c r="W357" s="26">
        <v>52800000</v>
      </c>
      <c r="X357" s="19">
        <v>52800000</v>
      </c>
      <c r="Y357" s="29">
        <v>50160000</v>
      </c>
      <c r="Z357" s="26">
        <v>700000</v>
      </c>
      <c r="AA357" s="26">
        <v>52800000</v>
      </c>
      <c r="AB357" s="19">
        <v>52800000</v>
      </c>
      <c r="AC357" s="29">
        <v>50160000</v>
      </c>
      <c r="AD357" s="26">
        <v>750000</v>
      </c>
      <c r="AE357" s="26">
        <v>52800000</v>
      </c>
      <c r="AF357" s="19">
        <v>52800000</v>
      </c>
      <c r="AG357" s="29">
        <v>50160000</v>
      </c>
      <c r="AH357" s="26">
        <v>800000</v>
      </c>
      <c r="AI357" s="26">
        <v>52800000</v>
      </c>
      <c r="AJ357" s="19">
        <v>52800000</v>
      </c>
      <c r="AK357" s="29">
        <v>50160000</v>
      </c>
      <c r="AL357" s="28">
        <v>14600000</v>
      </c>
      <c r="AM357">
        <v>31800000</v>
      </c>
      <c r="AN357">
        <v>52800000</v>
      </c>
    </row>
    <row r="358" spans="1:40" x14ac:dyDescent="0.2">
      <c r="A358" s="18">
        <v>44534</v>
      </c>
      <c r="B358" s="19">
        <v>0</v>
      </c>
      <c r="C358" s="19">
        <v>0</v>
      </c>
      <c r="D358" s="26" t="e">
        <v>#N/A</v>
      </c>
      <c r="E358" s="29" t="e">
        <v>#N/A</v>
      </c>
      <c r="F358" s="19">
        <v>450000</v>
      </c>
      <c r="G358" s="19">
        <v>52800000</v>
      </c>
      <c r="H358" s="19">
        <v>52800000</v>
      </c>
      <c r="I358" s="29">
        <v>50160000</v>
      </c>
      <c r="J358" s="19">
        <v>500000</v>
      </c>
      <c r="K358" s="19">
        <v>52800000</v>
      </c>
      <c r="L358" s="19">
        <v>52800000</v>
      </c>
      <c r="M358" s="29">
        <v>50160000</v>
      </c>
      <c r="N358" s="26">
        <v>550000</v>
      </c>
      <c r="O358" s="26">
        <v>52800000</v>
      </c>
      <c r="P358" s="19">
        <v>52800000</v>
      </c>
      <c r="Q358" s="29">
        <v>50160000</v>
      </c>
      <c r="R358" s="26">
        <v>600000</v>
      </c>
      <c r="S358" s="26">
        <v>52800000</v>
      </c>
      <c r="T358" s="19">
        <v>52800000</v>
      </c>
      <c r="U358" s="29">
        <v>50160000</v>
      </c>
      <c r="V358" s="26">
        <v>650000</v>
      </c>
      <c r="W358" s="26">
        <v>52800000</v>
      </c>
      <c r="X358" s="19">
        <v>52800000</v>
      </c>
      <c r="Y358" s="29">
        <v>50160000</v>
      </c>
      <c r="Z358" s="26">
        <v>700000</v>
      </c>
      <c r="AA358" s="26">
        <v>52800000</v>
      </c>
      <c r="AB358" s="19">
        <v>52800000</v>
      </c>
      <c r="AC358" s="29">
        <v>50160000</v>
      </c>
      <c r="AD358" s="26">
        <v>750000</v>
      </c>
      <c r="AE358" s="26">
        <v>52800000</v>
      </c>
      <c r="AF358" s="19">
        <v>52800000</v>
      </c>
      <c r="AG358" s="29">
        <v>50160000</v>
      </c>
      <c r="AH358" s="26">
        <v>800000</v>
      </c>
      <c r="AI358" s="26">
        <v>52800000</v>
      </c>
      <c r="AJ358" s="19">
        <v>52800000</v>
      </c>
      <c r="AK358" s="29">
        <v>50160000</v>
      </c>
      <c r="AL358" s="28">
        <v>14600000</v>
      </c>
      <c r="AM358">
        <v>31800000</v>
      </c>
      <c r="AN358">
        <v>52800000</v>
      </c>
    </row>
    <row r="359" spans="1:40" x14ac:dyDescent="0.2">
      <c r="A359" s="18">
        <v>44535</v>
      </c>
      <c r="B359" s="19">
        <v>0</v>
      </c>
      <c r="C359" s="19">
        <v>0</v>
      </c>
      <c r="D359" s="26" t="e">
        <v>#N/A</v>
      </c>
      <c r="E359" s="29" t="e">
        <v>#N/A</v>
      </c>
      <c r="F359" s="19">
        <v>450000</v>
      </c>
      <c r="G359" s="19">
        <v>52800000</v>
      </c>
      <c r="H359" s="19">
        <v>52800000</v>
      </c>
      <c r="I359" s="29">
        <v>50160000</v>
      </c>
      <c r="J359" s="19">
        <v>500000</v>
      </c>
      <c r="K359" s="19">
        <v>52800000</v>
      </c>
      <c r="L359" s="19">
        <v>52800000</v>
      </c>
      <c r="M359" s="29">
        <v>50160000</v>
      </c>
      <c r="N359" s="26">
        <v>550000</v>
      </c>
      <c r="O359" s="26">
        <v>52800000</v>
      </c>
      <c r="P359" s="19">
        <v>52800000</v>
      </c>
      <c r="Q359" s="29">
        <v>50160000</v>
      </c>
      <c r="R359" s="26">
        <v>600000</v>
      </c>
      <c r="S359" s="26">
        <v>52800000</v>
      </c>
      <c r="T359" s="19">
        <v>52800000</v>
      </c>
      <c r="U359" s="29">
        <v>50160000</v>
      </c>
      <c r="V359" s="26">
        <v>650000</v>
      </c>
      <c r="W359" s="26">
        <v>52800000</v>
      </c>
      <c r="X359" s="19">
        <v>52800000</v>
      </c>
      <c r="Y359" s="29">
        <v>50160000</v>
      </c>
      <c r="Z359" s="26">
        <v>700000</v>
      </c>
      <c r="AA359" s="26">
        <v>52800000</v>
      </c>
      <c r="AB359" s="19">
        <v>52800000</v>
      </c>
      <c r="AC359" s="29">
        <v>50160000</v>
      </c>
      <c r="AD359" s="26">
        <v>750000</v>
      </c>
      <c r="AE359" s="26">
        <v>52800000</v>
      </c>
      <c r="AF359" s="19">
        <v>52800000</v>
      </c>
      <c r="AG359" s="29">
        <v>50160000</v>
      </c>
      <c r="AH359" s="26">
        <v>800000</v>
      </c>
      <c r="AI359" s="26">
        <v>52800000</v>
      </c>
      <c r="AJ359" s="19">
        <v>52800000</v>
      </c>
      <c r="AK359" s="29">
        <v>50160000</v>
      </c>
      <c r="AL359" s="28">
        <v>14600000</v>
      </c>
      <c r="AM359">
        <v>31800000</v>
      </c>
      <c r="AN359">
        <v>52800000</v>
      </c>
    </row>
    <row r="360" spans="1:40" x14ac:dyDescent="0.2">
      <c r="A360" s="18">
        <v>44536</v>
      </c>
      <c r="B360" s="19">
        <v>0</v>
      </c>
      <c r="C360" s="19">
        <v>0</v>
      </c>
      <c r="D360" s="26" t="e">
        <v>#N/A</v>
      </c>
      <c r="E360" s="29" t="e">
        <v>#N/A</v>
      </c>
      <c r="F360" s="19">
        <v>450000</v>
      </c>
      <c r="G360" s="19">
        <v>52800000</v>
      </c>
      <c r="H360" s="19">
        <v>52800000</v>
      </c>
      <c r="I360" s="29">
        <v>50160000</v>
      </c>
      <c r="J360" s="19">
        <v>500000</v>
      </c>
      <c r="K360" s="19">
        <v>52800000</v>
      </c>
      <c r="L360" s="19">
        <v>52800000</v>
      </c>
      <c r="M360" s="29">
        <v>50160000</v>
      </c>
      <c r="N360" s="26">
        <v>550000</v>
      </c>
      <c r="O360" s="26">
        <v>52800000</v>
      </c>
      <c r="P360" s="19">
        <v>52800000</v>
      </c>
      <c r="Q360" s="29">
        <v>50160000</v>
      </c>
      <c r="R360" s="26">
        <v>600000</v>
      </c>
      <c r="S360" s="26">
        <v>52800000</v>
      </c>
      <c r="T360" s="19">
        <v>52800000</v>
      </c>
      <c r="U360" s="29">
        <v>50160000</v>
      </c>
      <c r="V360" s="26">
        <v>650000</v>
      </c>
      <c r="W360" s="26">
        <v>52800000</v>
      </c>
      <c r="X360" s="19">
        <v>52800000</v>
      </c>
      <c r="Y360" s="29">
        <v>50160000</v>
      </c>
      <c r="Z360" s="26">
        <v>700000</v>
      </c>
      <c r="AA360" s="26">
        <v>52800000</v>
      </c>
      <c r="AB360" s="19">
        <v>52800000</v>
      </c>
      <c r="AC360" s="29">
        <v>50160000</v>
      </c>
      <c r="AD360" s="26">
        <v>750000</v>
      </c>
      <c r="AE360" s="26">
        <v>52800000</v>
      </c>
      <c r="AF360" s="19">
        <v>52800000</v>
      </c>
      <c r="AG360" s="29">
        <v>50160000</v>
      </c>
      <c r="AH360" s="26">
        <v>800000</v>
      </c>
      <c r="AI360" s="26">
        <v>52800000</v>
      </c>
      <c r="AJ360" s="19">
        <v>52800000</v>
      </c>
      <c r="AK360" s="29">
        <v>50160000</v>
      </c>
      <c r="AL360" s="28">
        <v>14600000</v>
      </c>
      <c r="AM360">
        <v>31800000</v>
      </c>
      <c r="AN360">
        <v>52800000</v>
      </c>
    </row>
    <row r="361" spans="1:40" x14ac:dyDescent="0.2">
      <c r="A361" s="18">
        <v>44537</v>
      </c>
      <c r="B361" s="19">
        <v>0</v>
      </c>
      <c r="C361" s="19">
        <v>0</v>
      </c>
      <c r="D361" s="26" t="e">
        <v>#N/A</v>
      </c>
      <c r="E361" s="29" t="e">
        <v>#N/A</v>
      </c>
      <c r="F361" s="19">
        <v>450000</v>
      </c>
      <c r="G361" s="19">
        <v>52800000</v>
      </c>
      <c r="H361" s="19">
        <v>52800000</v>
      </c>
      <c r="I361" s="29">
        <v>50160000</v>
      </c>
      <c r="J361" s="19">
        <v>500000</v>
      </c>
      <c r="K361" s="19">
        <v>52800000</v>
      </c>
      <c r="L361" s="19">
        <v>52800000</v>
      </c>
      <c r="M361" s="29">
        <v>50160000</v>
      </c>
      <c r="N361" s="26">
        <v>550000</v>
      </c>
      <c r="O361" s="26">
        <v>52800000</v>
      </c>
      <c r="P361" s="19">
        <v>52800000</v>
      </c>
      <c r="Q361" s="29">
        <v>50160000</v>
      </c>
      <c r="R361" s="26">
        <v>600000</v>
      </c>
      <c r="S361" s="26">
        <v>52800000</v>
      </c>
      <c r="T361" s="19">
        <v>52800000</v>
      </c>
      <c r="U361" s="29">
        <v>50160000</v>
      </c>
      <c r="V361" s="26">
        <v>650000</v>
      </c>
      <c r="W361" s="26">
        <v>52800000</v>
      </c>
      <c r="X361" s="19">
        <v>52800000</v>
      </c>
      <c r="Y361" s="29">
        <v>50160000</v>
      </c>
      <c r="Z361" s="26">
        <v>700000</v>
      </c>
      <c r="AA361" s="26">
        <v>52800000</v>
      </c>
      <c r="AB361" s="19">
        <v>52800000</v>
      </c>
      <c r="AC361" s="29">
        <v>50160000</v>
      </c>
      <c r="AD361" s="26">
        <v>750000</v>
      </c>
      <c r="AE361" s="26">
        <v>52800000</v>
      </c>
      <c r="AF361" s="19">
        <v>52800000</v>
      </c>
      <c r="AG361" s="29">
        <v>50160000</v>
      </c>
      <c r="AH361" s="26">
        <v>800000</v>
      </c>
      <c r="AI361" s="26">
        <v>52800000</v>
      </c>
      <c r="AJ361" s="19">
        <v>52800000</v>
      </c>
      <c r="AK361" s="29">
        <v>50160000</v>
      </c>
      <c r="AL361" s="28">
        <v>14600000</v>
      </c>
      <c r="AM361">
        <v>31800000</v>
      </c>
      <c r="AN361">
        <v>52800000</v>
      </c>
    </row>
    <row r="362" spans="1:40" x14ac:dyDescent="0.2">
      <c r="A362" s="18">
        <v>44538</v>
      </c>
      <c r="B362" s="19">
        <v>0</v>
      </c>
      <c r="C362" s="19">
        <v>0</v>
      </c>
      <c r="D362" s="26" t="e">
        <v>#N/A</v>
      </c>
      <c r="E362" s="29" t="e">
        <v>#N/A</v>
      </c>
      <c r="F362" s="19">
        <v>450000</v>
      </c>
      <c r="G362" s="19">
        <v>52800000</v>
      </c>
      <c r="H362" s="19">
        <v>52800000</v>
      </c>
      <c r="I362" s="29">
        <v>50160000</v>
      </c>
      <c r="J362" s="19">
        <v>500000</v>
      </c>
      <c r="K362" s="19">
        <v>52800000</v>
      </c>
      <c r="L362" s="19">
        <v>52800000</v>
      </c>
      <c r="M362" s="29">
        <v>50160000</v>
      </c>
      <c r="N362" s="26">
        <v>550000</v>
      </c>
      <c r="O362" s="26">
        <v>52800000</v>
      </c>
      <c r="P362" s="19">
        <v>52800000</v>
      </c>
      <c r="Q362" s="29">
        <v>50160000</v>
      </c>
      <c r="R362" s="26">
        <v>600000</v>
      </c>
      <c r="S362" s="26">
        <v>52800000</v>
      </c>
      <c r="T362" s="19">
        <v>52800000</v>
      </c>
      <c r="U362" s="29">
        <v>50160000</v>
      </c>
      <c r="V362" s="26">
        <v>650000</v>
      </c>
      <c r="W362" s="26">
        <v>52800000</v>
      </c>
      <c r="X362" s="19">
        <v>52800000</v>
      </c>
      <c r="Y362" s="29">
        <v>50160000</v>
      </c>
      <c r="Z362" s="26">
        <v>700000</v>
      </c>
      <c r="AA362" s="26">
        <v>52800000</v>
      </c>
      <c r="AB362" s="19">
        <v>52800000</v>
      </c>
      <c r="AC362" s="29">
        <v>50160000</v>
      </c>
      <c r="AD362" s="26">
        <v>750000</v>
      </c>
      <c r="AE362" s="26">
        <v>52800000</v>
      </c>
      <c r="AF362" s="19">
        <v>52800000</v>
      </c>
      <c r="AG362" s="29">
        <v>50160000</v>
      </c>
      <c r="AH362" s="26">
        <v>800000</v>
      </c>
      <c r="AI362" s="26">
        <v>52800000</v>
      </c>
      <c r="AJ362" s="19">
        <v>52800000</v>
      </c>
      <c r="AK362" s="29">
        <v>50160000</v>
      </c>
      <c r="AL362" s="28">
        <v>14600000</v>
      </c>
      <c r="AM362">
        <v>31800000</v>
      </c>
      <c r="AN362">
        <v>52800000</v>
      </c>
    </row>
    <row r="363" spans="1:40" x14ac:dyDescent="0.2">
      <c r="A363" s="18">
        <v>44539</v>
      </c>
      <c r="B363" s="19">
        <v>0</v>
      </c>
      <c r="C363" s="19">
        <v>0</v>
      </c>
      <c r="D363" s="26" t="e">
        <v>#N/A</v>
      </c>
      <c r="E363" s="29" t="e">
        <v>#N/A</v>
      </c>
      <c r="F363" s="19">
        <v>450000</v>
      </c>
      <c r="G363" s="19">
        <v>52800000</v>
      </c>
      <c r="H363" s="19">
        <v>52800000</v>
      </c>
      <c r="I363" s="29">
        <v>50160000</v>
      </c>
      <c r="J363" s="19">
        <v>500000</v>
      </c>
      <c r="K363" s="19">
        <v>52800000</v>
      </c>
      <c r="L363" s="19">
        <v>52800000</v>
      </c>
      <c r="M363" s="29">
        <v>50160000</v>
      </c>
      <c r="N363" s="26">
        <v>550000</v>
      </c>
      <c r="O363" s="26">
        <v>52800000</v>
      </c>
      <c r="P363" s="19">
        <v>52800000</v>
      </c>
      <c r="Q363" s="29">
        <v>50160000</v>
      </c>
      <c r="R363" s="26">
        <v>600000</v>
      </c>
      <c r="S363" s="26">
        <v>52800000</v>
      </c>
      <c r="T363" s="19">
        <v>52800000</v>
      </c>
      <c r="U363" s="29">
        <v>50160000</v>
      </c>
      <c r="V363" s="26">
        <v>650000</v>
      </c>
      <c r="W363" s="26">
        <v>52800000</v>
      </c>
      <c r="X363" s="19">
        <v>52800000</v>
      </c>
      <c r="Y363" s="29">
        <v>50160000</v>
      </c>
      <c r="Z363" s="26">
        <v>700000</v>
      </c>
      <c r="AA363" s="26">
        <v>52800000</v>
      </c>
      <c r="AB363" s="19">
        <v>52800000</v>
      </c>
      <c r="AC363" s="29">
        <v>50160000</v>
      </c>
      <c r="AD363" s="26">
        <v>750000</v>
      </c>
      <c r="AE363" s="26">
        <v>52800000</v>
      </c>
      <c r="AF363" s="19">
        <v>52800000</v>
      </c>
      <c r="AG363" s="29">
        <v>50160000</v>
      </c>
      <c r="AH363" s="26">
        <v>800000</v>
      </c>
      <c r="AI363" s="26">
        <v>52800000</v>
      </c>
      <c r="AJ363" s="19">
        <v>52800000</v>
      </c>
      <c r="AK363" s="29">
        <v>50160000</v>
      </c>
      <c r="AL363" s="28">
        <v>14600000</v>
      </c>
      <c r="AM363">
        <v>31800000</v>
      </c>
      <c r="AN363">
        <v>52800000</v>
      </c>
    </row>
    <row r="364" spans="1:40" x14ac:dyDescent="0.2">
      <c r="A364" s="18">
        <v>44540</v>
      </c>
      <c r="B364" s="19">
        <v>0</v>
      </c>
      <c r="C364" s="19">
        <v>0</v>
      </c>
      <c r="D364" s="26" t="e">
        <v>#N/A</v>
      </c>
      <c r="E364" s="29" t="e">
        <v>#N/A</v>
      </c>
      <c r="F364" s="19">
        <v>450000</v>
      </c>
      <c r="G364" s="19">
        <v>52800000</v>
      </c>
      <c r="H364" s="19">
        <v>52800000</v>
      </c>
      <c r="I364" s="29">
        <v>50160000</v>
      </c>
      <c r="J364" s="19">
        <v>500000</v>
      </c>
      <c r="K364" s="19">
        <v>52800000</v>
      </c>
      <c r="L364" s="19">
        <v>52800000</v>
      </c>
      <c r="M364" s="29">
        <v>50160000</v>
      </c>
      <c r="N364" s="26">
        <v>550000</v>
      </c>
      <c r="O364" s="26">
        <v>52800000</v>
      </c>
      <c r="P364" s="19">
        <v>52800000</v>
      </c>
      <c r="Q364" s="29">
        <v>50160000</v>
      </c>
      <c r="R364" s="26">
        <v>600000</v>
      </c>
      <c r="S364" s="26">
        <v>52800000</v>
      </c>
      <c r="T364" s="19">
        <v>52800000</v>
      </c>
      <c r="U364" s="29">
        <v>50160000</v>
      </c>
      <c r="V364" s="26">
        <v>650000</v>
      </c>
      <c r="W364" s="26">
        <v>52800000</v>
      </c>
      <c r="X364" s="19">
        <v>52800000</v>
      </c>
      <c r="Y364" s="29">
        <v>50160000</v>
      </c>
      <c r="Z364" s="26">
        <v>700000</v>
      </c>
      <c r="AA364" s="26">
        <v>52800000</v>
      </c>
      <c r="AB364" s="19">
        <v>52800000</v>
      </c>
      <c r="AC364" s="29">
        <v>50160000</v>
      </c>
      <c r="AD364" s="26">
        <v>750000</v>
      </c>
      <c r="AE364" s="26">
        <v>52800000</v>
      </c>
      <c r="AF364" s="19">
        <v>52800000</v>
      </c>
      <c r="AG364" s="29">
        <v>50160000</v>
      </c>
      <c r="AH364" s="26">
        <v>800000</v>
      </c>
      <c r="AI364" s="26">
        <v>52800000</v>
      </c>
      <c r="AJ364" s="19">
        <v>52800000</v>
      </c>
      <c r="AK364" s="29">
        <v>50160000</v>
      </c>
      <c r="AL364" s="28">
        <v>14600000</v>
      </c>
      <c r="AM364">
        <v>31800000</v>
      </c>
      <c r="AN364">
        <v>52800000</v>
      </c>
    </row>
    <row r="365" spans="1:40" x14ac:dyDescent="0.2">
      <c r="A365" s="18">
        <v>44541</v>
      </c>
      <c r="B365" s="19">
        <v>0</v>
      </c>
      <c r="C365" s="19">
        <v>0</v>
      </c>
      <c r="D365" s="26" t="e">
        <v>#N/A</v>
      </c>
      <c r="E365" s="29" t="e">
        <v>#N/A</v>
      </c>
      <c r="F365" s="19">
        <v>450000</v>
      </c>
      <c r="G365" s="19">
        <v>52800000</v>
      </c>
      <c r="H365" s="19">
        <v>52800000</v>
      </c>
      <c r="I365" s="29">
        <v>50160000</v>
      </c>
      <c r="J365" s="19">
        <v>500000</v>
      </c>
      <c r="K365" s="19">
        <v>52800000</v>
      </c>
      <c r="L365" s="19">
        <v>52800000</v>
      </c>
      <c r="M365" s="29">
        <v>50160000</v>
      </c>
      <c r="N365" s="26">
        <v>550000</v>
      </c>
      <c r="O365" s="26">
        <v>52800000</v>
      </c>
      <c r="P365" s="19">
        <v>52800000</v>
      </c>
      <c r="Q365" s="29">
        <v>50160000</v>
      </c>
      <c r="R365" s="26">
        <v>600000</v>
      </c>
      <c r="S365" s="26">
        <v>52800000</v>
      </c>
      <c r="T365" s="19">
        <v>52800000</v>
      </c>
      <c r="U365" s="29">
        <v>50160000</v>
      </c>
      <c r="V365" s="26">
        <v>650000</v>
      </c>
      <c r="W365" s="26">
        <v>52800000</v>
      </c>
      <c r="X365" s="19">
        <v>52800000</v>
      </c>
      <c r="Y365" s="29">
        <v>50160000</v>
      </c>
      <c r="Z365" s="26">
        <v>700000</v>
      </c>
      <c r="AA365" s="26">
        <v>52800000</v>
      </c>
      <c r="AB365" s="19">
        <v>52800000</v>
      </c>
      <c r="AC365" s="29">
        <v>50160000</v>
      </c>
      <c r="AD365" s="26">
        <v>750000</v>
      </c>
      <c r="AE365" s="26">
        <v>52800000</v>
      </c>
      <c r="AF365" s="19">
        <v>52800000</v>
      </c>
      <c r="AG365" s="29">
        <v>50160000</v>
      </c>
      <c r="AH365" s="26">
        <v>800000</v>
      </c>
      <c r="AI365" s="26">
        <v>52800000</v>
      </c>
      <c r="AJ365" s="19">
        <v>52800000</v>
      </c>
      <c r="AK365" s="29">
        <v>50160000</v>
      </c>
      <c r="AL365" s="28">
        <v>14600000</v>
      </c>
      <c r="AM365">
        <v>31800000</v>
      </c>
      <c r="AN365">
        <v>52800000</v>
      </c>
    </row>
    <row r="366" spans="1:40" x14ac:dyDescent="0.2">
      <c r="A366" s="18">
        <v>44542</v>
      </c>
      <c r="B366" s="19">
        <v>0</v>
      </c>
      <c r="C366" s="19">
        <v>0</v>
      </c>
      <c r="D366" s="26" t="e">
        <v>#N/A</v>
      </c>
      <c r="E366" s="29" t="e">
        <v>#N/A</v>
      </c>
      <c r="F366" s="19">
        <v>450000</v>
      </c>
      <c r="G366" s="19">
        <v>52800000</v>
      </c>
      <c r="H366" s="19">
        <v>52800000</v>
      </c>
      <c r="I366" s="29">
        <v>50160000</v>
      </c>
      <c r="J366" s="19">
        <v>500000</v>
      </c>
      <c r="K366" s="19">
        <v>52800000</v>
      </c>
      <c r="L366" s="19">
        <v>52800000</v>
      </c>
      <c r="M366" s="29">
        <v>50160000</v>
      </c>
      <c r="N366" s="26">
        <v>550000</v>
      </c>
      <c r="O366" s="26">
        <v>52800000</v>
      </c>
      <c r="P366" s="19">
        <v>52800000</v>
      </c>
      <c r="Q366" s="29">
        <v>50160000</v>
      </c>
      <c r="R366" s="26">
        <v>600000</v>
      </c>
      <c r="S366" s="26">
        <v>52800000</v>
      </c>
      <c r="T366" s="19">
        <v>52800000</v>
      </c>
      <c r="U366" s="29">
        <v>50160000</v>
      </c>
      <c r="V366" s="26">
        <v>650000</v>
      </c>
      <c r="W366" s="26">
        <v>52800000</v>
      </c>
      <c r="X366" s="19">
        <v>52800000</v>
      </c>
      <c r="Y366" s="29">
        <v>50160000</v>
      </c>
      <c r="Z366" s="26">
        <v>700000</v>
      </c>
      <c r="AA366" s="26">
        <v>52800000</v>
      </c>
      <c r="AB366" s="19">
        <v>52800000</v>
      </c>
      <c r="AC366" s="29">
        <v>50160000</v>
      </c>
      <c r="AD366" s="26">
        <v>750000</v>
      </c>
      <c r="AE366" s="26">
        <v>52800000</v>
      </c>
      <c r="AF366" s="19">
        <v>52800000</v>
      </c>
      <c r="AG366" s="29">
        <v>50160000</v>
      </c>
      <c r="AH366" s="26">
        <v>800000</v>
      </c>
      <c r="AI366" s="26">
        <v>52800000</v>
      </c>
      <c r="AJ366" s="19">
        <v>52800000</v>
      </c>
      <c r="AK366" s="29">
        <v>50160000</v>
      </c>
      <c r="AL366" s="28">
        <v>14600000</v>
      </c>
      <c r="AM366">
        <v>31800000</v>
      </c>
      <c r="AN366">
        <v>52800000</v>
      </c>
    </row>
    <row r="367" spans="1:40" x14ac:dyDescent="0.2">
      <c r="A367" s="18">
        <v>44543</v>
      </c>
      <c r="B367" s="19">
        <v>0</v>
      </c>
      <c r="C367" s="19">
        <v>0</v>
      </c>
      <c r="D367" s="26" t="e">
        <v>#N/A</v>
      </c>
      <c r="E367" s="29" t="e">
        <v>#N/A</v>
      </c>
      <c r="F367" s="19">
        <v>450000</v>
      </c>
      <c r="G367" s="19">
        <v>52800000</v>
      </c>
      <c r="H367" s="19">
        <v>52800000</v>
      </c>
      <c r="I367" s="29">
        <v>50160000</v>
      </c>
      <c r="J367" s="19">
        <v>500000</v>
      </c>
      <c r="K367" s="19">
        <v>52800000</v>
      </c>
      <c r="L367" s="19">
        <v>52800000</v>
      </c>
      <c r="M367" s="29">
        <v>50160000</v>
      </c>
      <c r="N367" s="26">
        <v>550000</v>
      </c>
      <c r="O367" s="26">
        <v>52800000</v>
      </c>
      <c r="P367" s="19">
        <v>52800000</v>
      </c>
      <c r="Q367" s="29">
        <v>50160000</v>
      </c>
      <c r="R367" s="26">
        <v>600000</v>
      </c>
      <c r="S367" s="26">
        <v>52800000</v>
      </c>
      <c r="T367" s="19">
        <v>52800000</v>
      </c>
      <c r="U367" s="29">
        <v>50160000</v>
      </c>
      <c r="V367" s="26">
        <v>650000</v>
      </c>
      <c r="W367" s="26">
        <v>52800000</v>
      </c>
      <c r="X367" s="19">
        <v>52800000</v>
      </c>
      <c r="Y367" s="29">
        <v>50160000</v>
      </c>
      <c r="Z367" s="26">
        <v>700000</v>
      </c>
      <c r="AA367" s="26">
        <v>52800000</v>
      </c>
      <c r="AB367" s="19">
        <v>52800000</v>
      </c>
      <c r="AC367" s="29">
        <v>50160000</v>
      </c>
      <c r="AD367" s="26">
        <v>750000</v>
      </c>
      <c r="AE367" s="26">
        <v>52800000</v>
      </c>
      <c r="AF367" s="19">
        <v>52800000</v>
      </c>
      <c r="AG367" s="29">
        <v>50160000</v>
      </c>
      <c r="AH367" s="26">
        <v>800000</v>
      </c>
      <c r="AI367" s="26">
        <v>52800000</v>
      </c>
      <c r="AJ367" s="19">
        <v>52800000</v>
      </c>
      <c r="AK367" s="29">
        <v>50160000</v>
      </c>
      <c r="AL367" s="28">
        <v>14600000</v>
      </c>
      <c r="AM367">
        <v>31800000</v>
      </c>
      <c r="AN367">
        <v>52800000</v>
      </c>
    </row>
    <row r="368" spans="1:40" x14ac:dyDescent="0.2">
      <c r="A368" s="18">
        <v>44544</v>
      </c>
      <c r="B368" s="19">
        <v>0</v>
      </c>
      <c r="C368" s="19">
        <v>0</v>
      </c>
      <c r="D368" s="26" t="e">
        <v>#N/A</v>
      </c>
      <c r="E368" s="29" t="e">
        <v>#N/A</v>
      </c>
      <c r="F368" s="19">
        <v>450000</v>
      </c>
      <c r="G368" s="19">
        <v>52800000</v>
      </c>
      <c r="H368" s="19">
        <v>52800000</v>
      </c>
      <c r="I368" s="29">
        <v>50160000</v>
      </c>
      <c r="J368" s="19">
        <v>500000</v>
      </c>
      <c r="K368" s="19">
        <v>52800000</v>
      </c>
      <c r="L368" s="19">
        <v>52800000</v>
      </c>
      <c r="M368" s="29">
        <v>50160000</v>
      </c>
      <c r="N368" s="26">
        <v>550000</v>
      </c>
      <c r="O368" s="26">
        <v>52800000</v>
      </c>
      <c r="P368" s="19">
        <v>52800000</v>
      </c>
      <c r="Q368" s="29">
        <v>50160000</v>
      </c>
      <c r="R368" s="26">
        <v>600000</v>
      </c>
      <c r="S368" s="26">
        <v>52800000</v>
      </c>
      <c r="T368" s="19">
        <v>52800000</v>
      </c>
      <c r="U368" s="29">
        <v>50160000</v>
      </c>
      <c r="V368" s="26">
        <v>650000</v>
      </c>
      <c r="W368" s="26">
        <v>52800000</v>
      </c>
      <c r="X368" s="19">
        <v>52800000</v>
      </c>
      <c r="Y368" s="29">
        <v>50160000</v>
      </c>
      <c r="Z368" s="26">
        <v>700000</v>
      </c>
      <c r="AA368" s="26">
        <v>52800000</v>
      </c>
      <c r="AB368" s="19">
        <v>52800000</v>
      </c>
      <c r="AC368" s="29">
        <v>50160000</v>
      </c>
      <c r="AD368" s="26">
        <v>750000</v>
      </c>
      <c r="AE368" s="26">
        <v>52800000</v>
      </c>
      <c r="AF368" s="19">
        <v>52800000</v>
      </c>
      <c r="AG368" s="29">
        <v>50160000</v>
      </c>
      <c r="AH368" s="26">
        <v>800000</v>
      </c>
      <c r="AI368" s="26">
        <v>52800000</v>
      </c>
      <c r="AJ368" s="19">
        <v>52800000</v>
      </c>
      <c r="AK368" s="29">
        <v>50160000</v>
      </c>
      <c r="AL368" s="28">
        <v>14600000</v>
      </c>
      <c r="AM368">
        <v>31800000</v>
      </c>
      <c r="AN368">
        <v>52800000</v>
      </c>
    </row>
    <row r="369" spans="1:40" x14ac:dyDescent="0.2">
      <c r="A369" s="18">
        <v>44545</v>
      </c>
      <c r="B369" s="19">
        <v>0</v>
      </c>
      <c r="C369" s="19">
        <v>0</v>
      </c>
      <c r="D369" s="26" t="e">
        <v>#N/A</v>
      </c>
      <c r="E369" s="29" t="e">
        <v>#N/A</v>
      </c>
      <c r="F369" s="19">
        <v>450000</v>
      </c>
      <c r="G369" s="19">
        <v>52800000</v>
      </c>
      <c r="H369" s="19">
        <v>52800000</v>
      </c>
      <c r="I369" s="29">
        <v>50160000</v>
      </c>
      <c r="J369" s="19">
        <v>500000</v>
      </c>
      <c r="K369" s="19">
        <v>52800000</v>
      </c>
      <c r="L369" s="19">
        <v>52800000</v>
      </c>
      <c r="M369" s="29">
        <v>50160000</v>
      </c>
      <c r="N369" s="26">
        <v>550000</v>
      </c>
      <c r="O369" s="26">
        <v>52800000</v>
      </c>
      <c r="P369" s="19">
        <v>52800000</v>
      </c>
      <c r="Q369" s="29">
        <v>50160000</v>
      </c>
      <c r="R369" s="26">
        <v>600000</v>
      </c>
      <c r="S369" s="26">
        <v>52800000</v>
      </c>
      <c r="T369" s="19">
        <v>52800000</v>
      </c>
      <c r="U369" s="29">
        <v>50160000</v>
      </c>
      <c r="V369" s="26">
        <v>650000</v>
      </c>
      <c r="W369" s="26">
        <v>52800000</v>
      </c>
      <c r="X369" s="19">
        <v>52800000</v>
      </c>
      <c r="Y369" s="29">
        <v>50160000</v>
      </c>
      <c r="Z369" s="26">
        <v>700000</v>
      </c>
      <c r="AA369" s="26">
        <v>52800000</v>
      </c>
      <c r="AB369" s="19">
        <v>52800000</v>
      </c>
      <c r="AC369" s="29">
        <v>50160000</v>
      </c>
      <c r="AD369" s="26">
        <v>750000</v>
      </c>
      <c r="AE369" s="26">
        <v>52800000</v>
      </c>
      <c r="AF369" s="19">
        <v>52800000</v>
      </c>
      <c r="AG369" s="29">
        <v>50160000</v>
      </c>
      <c r="AH369" s="26">
        <v>800000</v>
      </c>
      <c r="AI369" s="26">
        <v>52800000</v>
      </c>
      <c r="AJ369" s="19">
        <v>52800000</v>
      </c>
      <c r="AK369" s="29">
        <v>50160000</v>
      </c>
      <c r="AL369" s="28">
        <v>14600000</v>
      </c>
      <c r="AM369">
        <v>31800000</v>
      </c>
      <c r="AN369">
        <v>52800000</v>
      </c>
    </row>
    <row r="370" spans="1:40" x14ac:dyDescent="0.2">
      <c r="A370" s="18">
        <v>44546</v>
      </c>
      <c r="B370" s="19">
        <v>0</v>
      </c>
      <c r="C370" s="19">
        <v>0</v>
      </c>
      <c r="D370" s="26" t="e">
        <v>#N/A</v>
      </c>
      <c r="E370" s="29" t="e">
        <v>#N/A</v>
      </c>
      <c r="F370" s="19">
        <v>450000</v>
      </c>
      <c r="G370" s="19">
        <v>52800000</v>
      </c>
      <c r="H370" s="19">
        <v>52800000</v>
      </c>
      <c r="I370" s="29">
        <v>50160000</v>
      </c>
      <c r="J370" s="19">
        <v>500000</v>
      </c>
      <c r="K370" s="19">
        <v>52800000</v>
      </c>
      <c r="L370" s="19">
        <v>52800000</v>
      </c>
      <c r="M370" s="29">
        <v>50160000</v>
      </c>
      <c r="N370" s="26">
        <v>550000</v>
      </c>
      <c r="O370" s="26">
        <v>52800000</v>
      </c>
      <c r="P370" s="19">
        <v>52800000</v>
      </c>
      <c r="Q370" s="29">
        <v>50160000</v>
      </c>
      <c r="R370" s="26">
        <v>600000</v>
      </c>
      <c r="S370" s="26">
        <v>52800000</v>
      </c>
      <c r="T370" s="19">
        <v>52800000</v>
      </c>
      <c r="U370" s="29">
        <v>50160000</v>
      </c>
      <c r="V370" s="26">
        <v>650000</v>
      </c>
      <c r="W370" s="26">
        <v>52800000</v>
      </c>
      <c r="X370" s="19">
        <v>52800000</v>
      </c>
      <c r="Y370" s="29">
        <v>50160000</v>
      </c>
      <c r="Z370" s="26">
        <v>700000</v>
      </c>
      <c r="AA370" s="26">
        <v>52800000</v>
      </c>
      <c r="AB370" s="19">
        <v>52800000</v>
      </c>
      <c r="AC370" s="29">
        <v>50160000</v>
      </c>
      <c r="AD370" s="26">
        <v>750000</v>
      </c>
      <c r="AE370" s="26">
        <v>52800000</v>
      </c>
      <c r="AF370" s="19">
        <v>52800000</v>
      </c>
      <c r="AG370" s="29">
        <v>50160000</v>
      </c>
      <c r="AH370" s="26">
        <v>800000</v>
      </c>
      <c r="AI370" s="26">
        <v>52800000</v>
      </c>
      <c r="AJ370" s="19">
        <v>52800000</v>
      </c>
      <c r="AK370" s="29">
        <v>50160000</v>
      </c>
      <c r="AL370" s="28">
        <v>14600000</v>
      </c>
      <c r="AM370">
        <v>31800000</v>
      </c>
      <c r="AN370">
        <v>52800000</v>
      </c>
    </row>
    <row r="371" spans="1:40" x14ac:dyDescent="0.2">
      <c r="A371" s="18">
        <v>44547</v>
      </c>
      <c r="B371" s="19">
        <v>0</v>
      </c>
      <c r="C371" s="19">
        <v>0</v>
      </c>
      <c r="D371" s="26" t="e">
        <v>#N/A</v>
      </c>
      <c r="E371" s="29" t="e">
        <v>#N/A</v>
      </c>
      <c r="F371" s="19">
        <v>450000</v>
      </c>
      <c r="G371" s="19">
        <v>52800000</v>
      </c>
      <c r="H371" s="19">
        <v>52800000</v>
      </c>
      <c r="I371" s="29">
        <v>50160000</v>
      </c>
      <c r="J371" s="19">
        <v>500000</v>
      </c>
      <c r="K371" s="19">
        <v>52800000</v>
      </c>
      <c r="L371" s="19">
        <v>52800000</v>
      </c>
      <c r="M371" s="29">
        <v>50160000</v>
      </c>
      <c r="N371" s="26">
        <v>550000</v>
      </c>
      <c r="O371" s="26">
        <v>52800000</v>
      </c>
      <c r="P371" s="19">
        <v>52800000</v>
      </c>
      <c r="Q371" s="29">
        <v>50160000</v>
      </c>
      <c r="R371" s="26">
        <v>600000</v>
      </c>
      <c r="S371" s="26">
        <v>52800000</v>
      </c>
      <c r="T371" s="19">
        <v>52800000</v>
      </c>
      <c r="U371" s="29">
        <v>50160000</v>
      </c>
      <c r="V371" s="26">
        <v>650000</v>
      </c>
      <c r="W371" s="26">
        <v>52800000</v>
      </c>
      <c r="X371" s="19">
        <v>52800000</v>
      </c>
      <c r="Y371" s="29">
        <v>50160000</v>
      </c>
      <c r="Z371" s="26">
        <v>700000</v>
      </c>
      <c r="AA371" s="26">
        <v>52800000</v>
      </c>
      <c r="AB371" s="19">
        <v>52800000</v>
      </c>
      <c r="AC371" s="29">
        <v>50160000</v>
      </c>
      <c r="AD371" s="26">
        <v>750000</v>
      </c>
      <c r="AE371" s="26">
        <v>52800000</v>
      </c>
      <c r="AF371" s="19">
        <v>52800000</v>
      </c>
      <c r="AG371" s="29">
        <v>50160000</v>
      </c>
      <c r="AH371" s="26">
        <v>800000</v>
      </c>
      <c r="AI371" s="26">
        <v>52800000</v>
      </c>
      <c r="AJ371" s="19">
        <v>52800000</v>
      </c>
      <c r="AK371" s="29">
        <v>50160000</v>
      </c>
      <c r="AL371" s="28">
        <v>14600000</v>
      </c>
      <c r="AM371">
        <v>31800000</v>
      </c>
      <c r="AN371">
        <v>52800000</v>
      </c>
    </row>
    <row r="372" spans="1:40" x14ac:dyDescent="0.2">
      <c r="A372" s="18">
        <v>44548</v>
      </c>
      <c r="B372" s="19">
        <v>0</v>
      </c>
      <c r="C372" s="19">
        <v>0</v>
      </c>
      <c r="D372" s="26" t="e">
        <v>#N/A</v>
      </c>
      <c r="E372" s="29" t="e">
        <v>#N/A</v>
      </c>
      <c r="F372" s="19">
        <v>450000</v>
      </c>
      <c r="G372" s="19">
        <v>52800000</v>
      </c>
      <c r="H372" s="19">
        <v>52800000</v>
      </c>
      <c r="I372" s="29">
        <v>50160000</v>
      </c>
      <c r="J372" s="19">
        <v>500000</v>
      </c>
      <c r="K372" s="19">
        <v>52800000</v>
      </c>
      <c r="L372" s="19">
        <v>52800000</v>
      </c>
      <c r="M372" s="29">
        <v>50160000</v>
      </c>
      <c r="N372" s="26">
        <v>550000</v>
      </c>
      <c r="O372" s="26">
        <v>52800000</v>
      </c>
      <c r="P372" s="19">
        <v>52800000</v>
      </c>
      <c r="Q372" s="29">
        <v>50160000</v>
      </c>
      <c r="R372" s="26">
        <v>600000</v>
      </c>
      <c r="S372" s="26">
        <v>52800000</v>
      </c>
      <c r="T372" s="19">
        <v>52800000</v>
      </c>
      <c r="U372" s="29">
        <v>50160000</v>
      </c>
      <c r="V372" s="26">
        <v>650000</v>
      </c>
      <c r="W372" s="26">
        <v>52800000</v>
      </c>
      <c r="X372" s="19">
        <v>52800000</v>
      </c>
      <c r="Y372" s="29">
        <v>50160000</v>
      </c>
      <c r="Z372" s="26">
        <v>700000</v>
      </c>
      <c r="AA372" s="26">
        <v>52800000</v>
      </c>
      <c r="AB372" s="19">
        <v>52800000</v>
      </c>
      <c r="AC372" s="29">
        <v>50160000</v>
      </c>
      <c r="AD372" s="26">
        <v>750000</v>
      </c>
      <c r="AE372" s="26">
        <v>52800000</v>
      </c>
      <c r="AF372" s="19">
        <v>52800000</v>
      </c>
      <c r="AG372" s="29">
        <v>50160000</v>
      </c>
      <c r="AH372" s="26">
        <v>800000</v>
      </c>
      <c r="AI372" s="26">
        <v>52800000</v>
      </c>
      <c r="AJ372" s="19">
        <v>52800000</v>
      </c>
      <c r="AK372" s="29">
        <v>50160000</v>
      </c>
      <c r="AL372" s="28">
        <v>14600000</v>
      </c>
      <c r="AM372">
        <v>31800000</v>
      </c>
      <c r="AN372">
        <v>52800000</v>
      </c>
    </row>
    <row r="373" spans="1:40" x14ac:dyDescent="0.2">
      <c r="A373" s="18">
        <v>44549</v>
      </c>
      <c r="B373" s="19">
        <v>0</v>
      </c>
      <c r="C373" s="19">
        <v>0</v>
      </c>
      <c r="D373" s="26" t="e">
        <v>#N/A</v>
      </c>
      <c r="E373" s="29" t="e">
        <v>#N/A</v>
      </c>
      <c r="F373" s="19">
        <v>450000</v>
      </c>
      <c r="G373" s="19">
        <v>52800000</v>
      </c>
      <c r="H373" s="19">
        <v>52800000</v>
      </c>
      <c r="I373" s="29">
        <v>50160000</v>
      </c>
      <c r="J373" s="19">
        <v>500000</v>
      </c>
      <c r="K373" s="19">
        <v>52800000</v>
      </c>
      <c r="L373" s="19">
        <v>52800000</v>
      </c>
      <c r="M373" s="29">
        <v>50160000</v>
      </c>
      <c r="N373" s="26">
        <v>550000</v>
      </c>
      <c r="O373" s="26">
        <v>52800000</v>
      </c>
      <c r="P373" s="19">
        <v>52800000</v>
      </c>
      <c r="Q373" s="29">
        <v>50160000</v>
      </c>
      <c r="R373" s="26">
        <v>600000</v>
      </c>
      <c r="S373" s="26">
        <v>52800000</v>
      </c>
      <c r="T373" s="19">
        <v>52800000</v>
      </c>
      <c r="U373" s="29">
        <v>50160000</v>
      </c>
      <c r="V373" s="26">
        <v>650000</v>
      </c>
      <c r="W373" s="26">
        <v>52800000</v>
      </c>
      <c r="X373" s="19">
        <v>52800000</v>
      </c>
      <c r="Y373" s="29">
        <v>50160000</v>
      </c>
      <c r="Z373" s="26">
        <v>700000</v>
      </c>
      <c r="AA373" s="26">
        <v>52800000</v>
      </c>
      <c r="AB373" s="19">
        <v>52800000</v>
      </c>
      <c r="AC373" s="29">
        <v>50160000</v>
      </c>
      <c r="AD373" s="26">
        <v>750000</v>
      </c>
      <c r="AE373" s="26">
        <v>52800000</v>
      </c>
      <c r="AF373" s="19">
        <v>52800000</v>
      </c>
      <c r="AG373" s="29">
        <v>50160000</v>
      </c>
      <c r="AH373" s="26">
        <v>800000</v>
      </c>
      <c r="AI373" s="26">
        <v>52800000</v>
      </c>
      <c r="AJ373" s="19">
        <v>52800000</v>
      </c>
      <c r="AK373" s="29">
        <v>50160000</v>
      </c>
      <c r="AL373" s="28">
        <v>14600000</v>
      </c>
      <c r="AM373">
        <v>31800000</v>
      </c>
      <c r="AN373">
        <v>52800000</v>
      </c>
    </row>
    <row r="374" spans="1:40" x14ac:dyDescent="0.2">
      <c r="A374" s="18">
        <v>44550</v>
      </c>
      <c r="B374" s="19">
        <v>0</v>
      </c>
      <c r="C374" s="19">
        <v>0</v>
      </c>
      <c r="D374" s="26" t="e">
        <v>#N/A</v>
      </c>
      <c r="E374" s="29" t="e">
        <v>#N/A</v>
      </c>
      <c r="F374" s="19">
        <v>450000</v>
      </c>
      <c r="G374" s="19">
        <v>52800000</v>
      </c>
      <c r="H374" s="19">
        <v>52800000</v>
      </c>
      <c r="I374" s="29">
        <v>50160000</v>
      </c>
      <c r="J374" s="19">
        <v>500000</v>
      </c>
      <c r="K374" s="19">
        <v>52800000</v>
      </c>
      <c r="L374" s="19">
        <v>52800000</v>
      </c>
      <c r="M374" s="29">
        <v>50160000</v>
      </c>
      <c r="N374" s="26">
        <v>550000</v>
      </c>
      <c r="O374" s="26">
        <v>52800000</v>
      </c>
      <c r="P374" s="19">
        <v>52800000</v>
      </c>
      <c r="Q374" s="29">
        <v>50160000</v>
      </c>
      <c r="R374" s="26">
        <v>600000</v>
      </c>
      <c r="S374" s="26">
        <v>52800000</v>
      </c>
      <c r="T374" s="19">
        <v>52800000</v>
      </c>
      <c r="U374" s="29">
        <v>50160000</v>
      </c>
      <c r="V374" s="26">
        <v>650000</v>
      </c>
      <c r="W374" s="26">
        <v>52800000</v>
      </c>
      <c r="X374" s="19">
        <v>52800000</v>
      </c>
      <c r="Y374" s="29">
        <v>50160000</v>
      </c>
      <c r="Z374" s="26">
        <v>700000</v>
      </c>
      <c r="AA374" s="26">
        <v>52800000</v>
      </c>
      <c r="AB374" s="19">
        <v>52800000</v>
      </c>
      <c r="AC374" s="29">
        <v>50160000</v>
      </c>
      <c r="AD374" s="26">
        <v>750000</v>
      </c>
      <c r="AE374" s="26">
        <v>52800000</v>
      </c>
      <c r="AF374" s="19">
        <v>52800000</v>
      </c>
      <c r="AG374" s="29">
        <v>50160000</v>
      </c>
      <c r="AH374" s="26">
        <v>800000</v>
      </c>
      <c r="AI374" s="26">
        <v>52800000</v>
      </c>
      <c r="AJ374" s="19">
        <v>52800000</v>
      </c>
      <c r="AK374" s="29">
        <v>50160000</v>
      </c>
      <c r="AL374" s="28">
        <v>14600000</v>
      </c>
      <c r="AM374">
        <v>31800000</v>
      </c>
      <c r="AN374">
        <v>52800000</v>
      </c>
    </row>
    <row r="375" spans="1:40" x14ac:dyDescent="0.2">
      <c r="A375" s="18">
        <v>44551</v>
      </c>
      <c r="B375" s="19">
        <v>0</v>
      </c>
      <c r="C375" s="19">
        <v>0</v>
      </c>
      <c r="D375" s="26" t="e">
        <v>#N/A</v>
      </c>
      <c r="E375" s="29" t="e">
        <v>#N/A</v>
      </c>
      <c r="F375" s="19">
        <v>450000</v>
      </c>
      <c r="G375" s="19">
        <v>52800000</v>
      </c>
      <c r="H375" s="19">
        <v>52800000</v>
      </c>
      <c r="I375" s="29">
        <v>50160000</v>
      </c>
      <c r="J375" s="19">
        <v>500000</v>
      </c>
      <c r="K375" s="19">
        <v>52800000</v>
      </c>
      <c r="L375" s="19">
        <v>52800000</v>
      </c>
      <c r="M375" s="29">
        <v>50160000</v>
      </c>
      <c r="N375" s="26">
        <v>550000</v>
      </c>
      <c r="O375" s="26">
        <v>52800000</v>
      </c>
      <c r="P375" s="19">
        <v>52800000</v>
      </c>
      <c r="Q375" s="29">
        <v>50160000</v>
      </c>
      <c r="R375" s="26">
        <v>600000</v>
      </c>
      <c r="S375" s="26">
        <v>52800000</v>
      </c>
      <c r="T375" s="19">
        <v>52800000</v>
      </c>
      <c r="U375" s="29">
        <v>50160000</v>
      </c>
      <c r="V375" s="26">
        <v>650000</v>
      </c>
      <c r="W375" s="26">
        <v>52800000</v>
      </c>
      <c r="X375" s="19">
        <v>52800000</v>
      </c>
      <c r="Y375" s="29">
        <v>50160000</v>
      </c>
      <c r="Z375" s="26">
        <v>700000</v>
      </c>
      <c r="AA375" s="26">
        <v>52800000</v>
      </c>
      <c r="AB375" s="19">
        <v>52800000</v>
      </c>
      <c r="AC375" s="29">
        <v>50160000</v>
      </c>
      <c r="AD375" s="26">
        <v>750000</v>
      </c>
      <c r="AE375" s="26">
        <v>52800000</v>
      </c>
      <c r="AF375" s="19">
        <v>52800000</v>
      </c>
      <c r="AG375" s="29">
        <v>50160000</v>
      </c>
      <c r="AH375" s="26">
        <v>800000</v>
      </c>
      <c r="AI375" s="26">
        <v>52800000</v>
      </c>
      <c r="AJ375" s="19">
        <v>52800000</v>
      </c>
      <c r="AK375" s="29">
        <v>50160000</v>
      </c>
      <c r="AL375" s="28">
        <v>14600000</v>
      </c>
      <c r="AM375">
        <v>31800000</v>
      </c>
      <c r="AN375">
        <v>52800000</v>
      </c>
    </row>
    <row r="376" spans="1:40" x14ac:dyDescent="0.2">
      <c r="A376" s="18">
        <v>44552</v>
      </c>
      <c r="B376" s="19">
        <v>0</v>
      </c>
      <c r="C376" s="19">
        <v>0</v>
      </c>
      <c r="D376" s="26" t="e">
        <v>#N/A</v>
      </c>
      <c r="E376" s="29" t="e">
        <v>#N/A</v>
      </c>
      <c r="F376" s="19">
        <v>450000</v>
      </c>
      <c r="G376" s="19">
        <v>52800000</v>
      </c>
      <c r="H376" s="19">
        <v>52800000</v>
      </c>
      <c r="I376" s="29">
        <v>50160000</v>
      </c>
      <c r="J376" s="19">
        <v>500000</v>
      </c>
      <c r="K376" s="19">
        <v>52800000</v>
      </c>
      <c r="L376" s="19">
        <v>52800000</v>
      </c>
      <c r="M376" s="29">
        <v>50160000</v>
      </c>
      <c r="N376" s="26">
        <v>550000</v>
      </c>
      <c r="O376" s="26">
        <v>52800000</v>
      </c>
      <c r="P376" s="19">
        <v>52800000</v>
      </c>
      <c r="Q376" s="29">
        <v>50160000</v>
      </c>
      <c r="R376" s="26">
        <v>600000</v>
      </c>
      <c r="S376" s="26">
        <v>52800000</v>
      </c>
      <c r="T376" s="19">
        <v>52800000</v>
      </c>
      <c r="U376" s="29">
        <v>50160000</v>
      </c>
      <c r="V376" s="26">
        <v>650000</v>
      </c>
      <c r="W376" s="26">
        <v>52800000</v>
      </c>
      <c r="X376" s="19">
        <v>52800000</v>
      </c>
      <c r="Y376" s="29">
        <v>50160000</v>
      </c>
      <c r="Z376" s="26">
        <v>700000</v>
      </c>
      <c r="AA376" s="26">
        <v>52800000</v>
      </c>
      <c r="AB376" s="19">
        <v>52800000</v>
      </c>
      <c r="AC376" s="29">
        <v>50160000</v>
      </c>
      <c r="AD376" s="26">
        <v>750000</v>
      </c>
      <c r="AE376" s="26">
        <v>52800000</v>
      </c>
      <c r="AF376" s="19">
        <v>52800000</v>
      </c>
      <c r="AG376" s="29">
        <v>50160000</v>
      </c>
      <c r="AH376" s="26">
        <v>800000</v>
      </c>
      <c r="AI376" s="26">
        <v>52800000</v>
      </c>
      <c r="AJ376" s="19">
        <v>52800000</v>
      </c>
      <c r="AK376" s="29">
        <v>50160000</v>
      </c>
      <c r="AL376" s="28">
        <v>14600000</v>
      </c>
      <c r="AM376">
        <v>31800000</v>
      </c>
      <c r="AN376">
        <v>52800000</v>
      </c>
    </row>
    <row r="377" spans="1:40" x14ac:dyDescent="0.2">
      <c r="A377" s="18">
        <v>44553</v>
      </c>
      <c r="B377" s="19">
        <v>0</v>
      </c>
      <c r="C377" s="19">
        <v>0</v>
      </c>
      <c r="D377" s="26" t="e">
        <v>#N/A</v>
      </c>
      <c r="E377" s="29" t="e">
        <v>#N/A</v>
      </c>
      <c r="F377" s="19">
        <v>450000</v>
      </c>
      <c r="G377" s="19">
        <v>52800000</v>
      </c>
      <c r="H377" s="19">
        <v>52800000</v>
      </c>
      <c r="I377" s="29">
        <v>50160000</v>
      </c>
      <c r="J377" s="19">
        <v>500000</v>
      </c>
      <c r="K377" s="19">
        <v>52800000</v>
      </c>
      <c r="L377" s="19">
        <v>52800000</v>
      </c>
      <c r="M377" s="29">
        <v>50160000</v>
      </c>
      <c r="N377" s="26">
        <v>550000</v>
      </c>
      <c r="O377" s="26">
        <v>52800000</v>
      </c>
      <c r="P377" s="19">
        <v>52800000</v>
      </c>
      <c r="Q377" s="29">
        <v>50160000</v>
      </c>
      <c r="R377" s="26">
        <v>600000</v>
      </c>
      <c r="S377" s="26">
        <v>52800000</v>
      </c>
      <c r="T377" s="19">
        <v>52800000</v>
      </c>
      <c r="U377" s="29">
        <v>50160000</v>
      </c>
      <c r="V377" s="26">
        <v>650000</v>
      </c>
      <c r="W377" s="26">
        <v>52800000</v>
      </c>
      <c r="X377" s="19">
        <v>52800000</v>
      </c>
      <c r="Y377" s="29">
        <v>50160000</v>
      </c>
      <c r="Z377" s="26">
        <v>700000</v>
      </c>
      <c r="AA377" s="26">
        <v>52800000</v>
      </c>
      <c r="AB377" s="19">
        <v>52800000</v>
      </c>
      <c r="AC377" s="29">
        <v>50160000</v>
      </c>
      <c r="AD377" s="26">
        <v>750000</v>
      </c>
      <c r="AE377" s="26">
        <v>52800000</v>
      </c>
      <c r="AF377" s="19">
        <v>52800000</v>
      </c>
      <c r="AG377" s="29">
        <v>50160000</v>
      </c>
      <c r="AH377" s="26">
        <v>800000</v>
      </c>
      <c r="AI377" s="26">
        <v>52800000</v>
      </c>
      <c r="AJ377" s="19">
        <v>52800000</v>
      </c>
      <c r="AK377" s="29">
        <v>50160000</v>
      </c>
      <c r="AL377" s="28">
        <v>14600000</v>
      </c>
      <c r="AM377">
        <v>31800000</v>
      </c>
      <c r="AN377">
        <v>52800000</v>
      </c>
    </row>
    <row r="378" spans="1:40" x14ac:dyDescent="0.2">
      <c r="A378" s="18">
        <v>44554</v>
      </c>
      <c r="B378" s="19">
        <v>0</v>
      </c>
      <c r="C378" s="19">
        <v>0</v>
      </c>
      <c r="D378" s="26" t="e">
        <v>#N/A</v>
      </c>
      <c r="E378" s="29" t="e">
        <v>#N/A</v>
      </c>
      <c r="F378" s="19">
        <v>450000</v>
      </c>
      <c r="G378" s="19">
        <v>52800000</v>
      </c>
      <c r="H378" s="19">
        <v>52800000</v>
      </c>
      <c r="I378" s="29">
        <v>50160000</v>
      </c>
      <c r="J378" s="19">
        <v>500000</v>
      </c>
      <c r="K378" s="19">
        <v>52800000</v>
      </c>
      <c r="L378" s="19">
        <v>52800000</v>
      </c>
      <c r="M378" s="29">
        <v>50160000</v>
      </c>
      <c r="N378" s="26">
        <v>550000</v>
      </c>
      <c r="O378" s="26">
        <v>52800000</v>
      </c>
      <c r="P378" s="19">
        <v>52800000</v>
      </c>
      <c r="Q378" s="29">
        <v>50160000</v>
      </c>
      <c r="R378" s="26">
        <v>600000</v>
      </c>
      <c r="S378" s="26">
        <v>52800000</v>
      </c>
      <c r="T378" s="19">
        <v>52800000</v>
      </c>
      <c r="U378" s="29">
        <v>50160000</v>
      </c>
      <c r="V378" s="26">
        <v>650000</v>
      </c>
      <c r="W378" s="26">
        <v>52800000</v>
      </c>
      <c r="X378" s="19">
        <v>52800000</v>
      </c>
      <c r="Y378" s="29">
        <v>50160000</v>
      </c>
      <c r="Z378" s="26">
        <v>700000</v>
      </c>
      <c r="AA378" s="26">
        <v>52800000</v>
      </c>
      <c r="AB378" s="19">
        <v>52800000</v>
      </c>
      <c r="AC378" s="29">
        <v>50160000</v>
      </c>
      <c r="AD378" s="26">
        <v>750000</v>
      </c>
      <c r="AE378" s="26">
        <v>52800000</v>
      </c>
      <c r="AF378" s="19">
        <v>52800000</v>
      </c>
      <c r="AG378" s="29">
        <v>50160000</v>
      </c>
      <c r="AH378" s="26">
        <v>800000</v>
      </c>
      <c r="AI378" s="26">
        <v>52800000</v>
      </c>
      <c r="AJ378" s="19">
        <v>52800000</v>
      </c>
      <c r="AK378" s="29">
        <v>50160000</v>
      </c>
      <c r="AL378" s="28">
        <v>14600000</v>
      </c>
      <c r="AM378">
        <v>31800000</v>
      </c>
      <c r="AN378">
        <v>52800000</v>
      </c>
    </row>
    <row r="379" spans="1:40" x14ac:dyDescent="0.2">
      <c r="A379" s="18">
        <v>44555</v>
      </c>
      <c r="B379" s="19">
        <v>0</v>
      </c>
      <c r="C379" s="19">
        <v>0</v>
      </c>
      <c r="D379" s="26" t="e">
        <v>#N/A</v>
      </c>
      <c r="E379" s="29" t="e">
        <v>#N/A</v>
      </c>
      <c r="F379" s="19">
        <v>450000</v>
      </c>
      <c r="G379" s="19">
        <v>52800000</v>
      </c>
      <c r="H379" s="19">
        <v>52800000</v>
      </c>
      <c r="I379" s="29">
        <v>50160000</v>
      </c>
      <c r="J379" s="19">
        <v>500000</v>
      </c>
      <c r="K379" s="19">
        <v>52800000</v>
      </c>
      <c r="L379" s="19">
        <v>52800000</v>
      </c>
      <c r="M379" s="29">
        <v>50160000</v>
      </c>
      <c r="N379" s="26">
        <v>550000</v>
      </c>
      <c r="O379" s="26">
        <v>52800000</v>
      </c>
      <c r="P379" s="19">
        <v>52800000</v>
      </c>
      <c r="Q379" s="29">
        <v>50160000</v>
      </c>
      <c r="R379" s="26">
        <v>600000</v>
      </c>
      <c r="S379" s="26">
        <v>52800000</v>
      </c>
      <c r="T379" s="19">
        <v>52800000</v>
      </c>
      <c r="U379" s="29">
        <v>50160000</v>
      </c>
      <c r="V379" s="26">
        <v>650000</v>
      </c>
      <c r="W379" s="26">
        <v>52800000</v>
      </c>
      <c r="X379" s="19">
        <v>52800000</v>
      </c>
      <c r="Y379" s="29">
        <v>50160000</v>
      </c>
      <c r="Z379" s="26">
        <v>700000</v>
      </c>
      <c r="AA379" s="26">
        <v>52800000</v>
      </c>
      <c r="AB379" s="19">
        <v>52800000</v>
      </c>
      <c r="AC379" s="29">
        <v>50160000</v>
      </c>
      <c r="AD379" s="26">
        <v>750000</v>
      </c>
      <c r="AE379" s="26">
        <v>52800000</v>
      </c>
      <c r="AF379" s="19">
        <v>52800000</v>
      </c>
      <c r="AG379" s="29">
        <v>50160000</v>
      </c>
      <c r="AH379" s="26">
        <v>800000</v>
      </c>
      <c r="AI379" s="26">
        <v>52800000</v>
      </c>
      <c r="AJ379" s="19">
        <v>52800000</v>
      </c>
      <c r="AK379" s="29">
        <v>50160000</v>
      </c>
      <c r="AL379" s="28">
        <v>14600000</v>
      </c>
      <c r="AM379">
        <v>31800000</v>
      </c>
      <c r="AN379">
        <v>52800000</v>
      </c>
    </row>
    <row r="380" spans="1:40" x14ac:dyDescent="0.2">
      <c r="A380" s="18">
        <v>44556</v>
      </c>
      <c r="B380" s="19">
        <v>0</v>
      </c>
      <c r="C380" s="19">
        <v>0</v>
      </c>
      <c r="D380" s="26" t="e">
        <v>#N/A</v>
      </c>
      <c r="E380" s="29" t="e">
        <v>#N/A</v>
      </c>
      <c r="F380" s="19">
        <v>450000</v>
      </c>
      <c r="G380" s="19">
        <v>52800000</v>
      </c>
      <c r="H380" s="19">
        <v>52800000</v>
      </c>
      <c r="I380" s="29">
        <v>50160000</v>
      </c>
      <c r="J380" s="19">
        <v>500000</v>
      </c>
      <c r="K380" s="19">
        <v>52800000</v>
      </c>
      <c r="L380" s="19">
        <v>52800000</v>
      </c>
      <c r="M380" s="29">
        <v>50160000</v>
      </c>
      <c r="N380" s="26">
        <v>550000</v>
      </c>
      <c r="O380" s="26">
        <v>52800000</v>
      </c>
      <c r="P380" s="19">
        <v>52800000</v>
      </c>
      <c r="Q380" s="29">
        <v>50160000</v>
      </c>
      <c r="R380" s="26">
        <v>600000</v>
      </c>
      <c r="S380" s="26">
        <v>52800000</v>
      </c>
      <c r="T380" s="19">
        <v>52800000</v>
      </c>
      <c r="U380" s="29">
        <v>50160000</v>
      </c>
      <c r="V380" s="26">
        <v>650000</v>
      </c>
      <c r="W380" s="26">
        <v>52800000</v>
      </c>
      <c r="X380" s="19">
        <v>52800000</v>
      </c>
      <c r="Y380" s="29">
        <v>50160000</v>
      </c>
      <c r="Z380" s="26">
        <v>700000</v>
      </c>
      <c r="AA380" s="26">
        <v>52800000</v>
      </c>
      <c r="AB380" s="19">
        <v>52800000</v>
      </c>
      <c r="AC380" s="29">
        <v>50160000</v>
      </c>
      <c r="AD380" s="26">
        <v>750000</v>
      </c>
      <c r="AE380" s="26">
        <v>52800000</v>
      </c>
      <c r="AF380" s="19">
        <v>52800000</v>
      </c>
      <c r="AG380" s="29">
        <v>50160000</v>
      </c>
      <c r="AH380" s="26">
        <v>800000</v>
      </c>
      <c r="AI380" s="26">
        <v>52800000</v>
      </c>
      <c r="AJ380" s="19">
        <v>52800000</v>
      </c>
      <c r="AK380" s="29">
        <v>50160000</v>
      </c>
      <c r="AL380" s="28">
        <v>14600000</v>
      </c>
      <c r="AM380">
        <v>31800000</v>
      </c>
      <c r="AN380">
        <v>52800000</v>
      </c>
    </row>
    <row r="381" spans="1:40" x14ac:dyDescent="0.2">
      <c r="A381" s="18">
        <v>44557</v>
      </c>
      <c r="B381" s="19">
        <v>0</v>
      </c>
      <c r="C381" s="19">
        <v>0</v>
      </c>
      <c r="D381" s="26" t="e">
        <v>#N/A</v>
      </c>
      <c r="E381" s="29" t="e">
        <v>#N/A</v>
      </c>
      <c r="F381" s="19">
        <v>450000</v>
      </c>
      <c r="G381" s="19">
        <v>52800000</v>
      </c>
      <c r="H381" s="19">
        <v>52800000</v>
      </c>
      <c r="I381" s="29">
        <v>50160000</v>
      </c>
      <c r="J381" s="19">
        <v>500000</v>
      </c>
      <c r="K381" s="19">
        <v>52800000</v>
      </c>
      <c r="L381" s="19">
        <v>52800000</v>
      </c>
      <c r="M381" s="29">
        <v>50160000</v>
      </c>
      <c r="N381" s="26">
        <v>550000</v>
      </c>
      <c r="O381" s="26">
        <v>52800000</v>
      </c>
      <c r="P381" s="19">
        <v>52800000</v>
      </c>
      <c r="Q381" s="29">
        <v>50160000</v>
      </c>
      <c r="R381" s="26">
        <v>600000</v>
      </c>
      <c r="S381" s="26">
        <v>52800000</v>
      </c>
      <c r="T381" s="19">
        <v>52800000</v>
      </c>
      <c r="U381" s="29">
        <v>50160000</v>
      </c>
      <c r="V381" s="26">
        <v>650000</v>
      </c>
      <c r="W381" s="26">
        <v>52800000</v>
      </c>
      <c r="X381" s="19">
        <v>52800000</v>
      </c>
      <c r="Y381" s="29">
        <v>50160000</v>
      </c>
      <c r="Z381" s="26">
        <v>700000</v>
      </c>
      <c r="AA381" s="26">
        <v>52800000</v>
      </c>
      <c r="AB381" s="19">
        <v>52800000</v>
      </c>
      <c r="AC381" s="29">
        <v>50160000</v>
      </c>
      <c r="AD381" s="26">
        <v>750000</v>
      </c>
      <c r="AE381" s="26">
        <v>52800000</v>
      </c>
      <c r="AF381" s="19">
        <v>52800000</v>
      </c>
      <c r="AG381" s="29">
        <v>50160000</v>
      </c>
      <c r="AH381" s="26">
        <v>800000</v>
      </c>
      <c r="AI381" s="26">
        <v>52800000</v>
      </c>
      <c r="AJ381" s="19">
        <v>52800000</v>
      </c>
      <c r="AK381" s="29">
        <v>50160000</v>
      </c>
      <c r="AL381" s="28">
        <v>14600000</v>
      </c>
      <c r="AM381">
        <v>31800000</v>
      </c>
      <c r="AN381">
        <v>52800000</v>
      </c>
    </row>
    <row r="382" spans="1:40" x14ac:dyDescent="0.2">
      <c r="A382" s="18">
        <v>44558</v>
      </c>
      <c r="B382" s="19">
        <v>0</v>
      </c>
      <c r="C382" s="19">
        <v>0</v>
      </c>
      <c r="D382" s="26" t="e">
        <v>#N/A</v>
      </c>
      <c r="E382" s="29" t="e">
        <v>#N/A</v>
      </c>
      <c r="F382" s="19">
        <v>450000</v>
      </c>
      <c r="G382" s="19">
        <v>52800000</v>
      </c>
      <c r="H382" s="19">
        <v>52800000</v>
      </c>
      <c r="I382" s="29">
        <v>50160000</v>
      </c>
      <c r="J382" s="19">
        <v>500000</v>
      </c>
      <c r="K382" s="19">
        <v>52800000</v>
      </c>
      <c r="L382" s="19">
        <v>52800000</v>
      </c>
      <c r="M382" s="29">
        <v>50160000</v>
      </c>
      <c r="N382" s="26">
        <v>550000</v>
      </c>
      <c r="O382" s="26">
        <v>52800000</v>
      </c>
      <c r="P382" s="19">
        <v>52800000</v>
      </c>
      <c r="Q382" s="29">
        <v>50160000</v>
      </c>
      <c r="R382" s="26">
        <v>600000</v>
      </c>
      <c r="S382" s="26">
        <v>52800000</v>
      </c>
      <c r="T382" s="19">
        <v>52800000</v>
      </c>
      <c r="U382" s="29">
        <v>50160000</v>
      </c>
      <c r="V382" s="26">
        <v>650000</v>
      </c>
      <c r="W382" s="26">
        <v>52800000</v>
      </c>
      <c r="X382" s="19">
        <v>52800000</v>
      </c>
      <c r="Y382" s="29">
        <v>50160000</v>
      </c>
      <c r="Z382" s="26">
        <v>700000</v>
      </c>
      <c r="AA382" s="26">
        <v>52800000</v>
      </c>
      <c r="AB382" s="19">
        <v>52800000</v>
      </c>
      <c r="AC382" s="29">
        <v>50160000</v>
      </c>
      <c r="AD382" s="26">
        <v>750000</v>
      </c>
      <c r="AE382" s="26">
        <v>52800000</v>
      </c>
      <c r="AF382" s="19">
        <v>52800000</v>
      </c>
      <c r="AG382" s="29">
        <v>50160000</v>
      </c>
      <c r="AH382" s="26">
        <v>800000</v>
      </c>
      <c r="AI382" s="26">
        <v>52800000</v>
      </c>
      <c r="AJ382" s="19">
        <v>52800000</v>
      </c>
      <c r="AK382" s="29">
        <v>50160000</v>
      </c>
      <c r="AL382" s="28">
        <v>14600000</v>
      </c>
      <c r="AM382">
        <v>31800000</v>
      </c>
      <c r="AN382">
        <v>52800000</v>
      </c>
    </row>
    <row r="383" spans="1:40" x14ac:dyDescent="0.2">
      <c r="A383" s="18">
        <v>44559</v>
      </c>
      <c r="B383" s="19">
        <v>0</v>
      </c>
      <c r="C383" s="19">
        <v>0</v>
      </c>
      <c r="D383" s="26" t="e">
        <v>#N/A</v>
      </c>
      <c r="E383" s="29" t="e">
        <v>#N/A</v>
      </c>
      <c r="F383" s="19">
        <v>450000</v>
      </c>
      <c r="G383" s="19">
        <v>52800000</v>
      </c>
      <c r="H383" s="19">
        <v>52800000</v>
      </c>
      <c r="I383" s="29">
        <v>50160000</v>
      </c>
      <c r="J383" s="19">
        <v>500000</v>
      </c>
      <c r="K383" s="19">
        <v>52800000</v>
      </c>
      <c r="L383" s="19">
        <v>52800000</v>
      </c>
      <c r="M383" s="29">
        <v>50160000</v>
      </c>
      <c r="N383" s="26">
        <v>550000</v>
      </c>
      <c r="O383" s="26">
        <v>52800000</v>
      </c>
      <c r="P383" s="19">
        <v>52800000</v>
      </c>
      <c r="Q383" s="29">
        <v>50160000</v>
      </c>
      <c r="R383" s="26">
        <v>600000</v>
      </c>
      <c r="S383" s="26">
        <v>52800000</v>
      </c>
      <c r="T383" s="19">
        <v>52800000</v>
      </c>
      <c r="U383" s="29">
        <v>50160000</v>
      </c>
      <c r="V383" s="26">
        <v>650000</v>
      </c>
      <c r="W383" s="26">
        <v>52800000</v>
      </c>
      <c r="X383" s="19">
        <v>52800000</v>
      </c>
      <c r="Y383" s="29">
        <v>50160000</v>
      </c>
      <c r="Z383" s="26">
        <v>700000</v>
      </c>
      <c r="AA383" s="26">
        <v>52800000</v>
      </c>
      <c r="AB383" s="19">
        <v>52800000</v>
      </c>
      <c r="AC383" s="29">
        <v>50160000</v>
      </c>
      <c r="AD383" s="26">
        <v>750000</v>
      </c>
      <c r="AE383" s="26">
        <v>52800000</v>
      </c>
      <c r="AF383" s="19">
        <v>52800000</v>
      </c>
      <c r="AG383" s="29">
        <v>50160000</v>
      </c>
      <c r="AH383" s="26">
        <v>800000</v>
      </c>
      <c r="AI383" s="26">
        <v>52800000</v>
      </c>
      <c r="AJ383" s="19">
        <v>52800000</v>
      </c>
      <c r="AK383" s="29">
        <v>50160000</v>
      </c>
      <c r="AL383" s="28">
        <v>14600000</v>
      </c>
      <c r="AM383">
        <v>31800000</v>
      </c>
      <c r="AN383">
        <v>52800000</v>
      </c>
    </row>
    <row r="384" spans="1:40" x14ac:dyDescent="0.2">
      <c r="A384" s="18">
        <v>44560</v>
      </c>
      <c r="B384" s="19">
        <v>0</v>
      </c>
      <c r="C384" s="19">
        <v>0</v>
      </c>
      <c r="D384" s="26" t="e">
        <v>#N/A</v>
      </c>
      <c r="E384" s="29" t="e">
        <v>#N/A</v>
      </c>
      <c r="F384" s="19">
        <v>450000</v>
      </c>
      <c r="G384" s="19">
        <v>52800000</v>
      </c>
      <c r="H384" s="19">
        <v>52800000</v>
      </c>
      <c r="I384" s="29">
        <v>50160000</v>
      </c>
      <c r="J384" s="19">
        <v>500000</v>
      </c>
      <c r="K384" s="19">
        <v>52800000</v>
      </c>
      <c r="L384" s="19">
        <v>52800000</v>
      </c>
      <c r="M384" s="29">
        <v>50160000</v>
      </c>
      <c r="N384" s="26">
        <v>550000</v>
      </c>
      <c r="O384" s="26">
        <v>52800000</v>
      </c>
      <c r="P384" s="19">
        <v>52800000</v>
      </c>
      <c r="Q384" s="29">
        <v>50160000</v>
      </c>
      <c r="R384" s="26">
        <v>600000</v>
      </c>
      <c r="S384" s="26">
        <v>52800000</v>
      </c>
      <c r="T384" s="19">
        <v>52800000</v>
      </c>
      <c r="U384" s="29">
        <v>50160000</v>
      </c>
      <c r="V384" s="26">
        <v>650000</v>
      </c>
      <c r="W384" s="26">
        <v>52800000</v>
      </c>
      <c r="X384" s="19">
        <v>52800000</v>
      </c>
      <c r="Y384" s="29">
        <v>50160000</v>
      </c>
      <c r="Z384" s="26">
        <v>700000</v>
      </c>
      <c r="AA384" s="26">
        <v>52800000</v>
      </c>
      <c r="AB384" s="19">
        <v>52800000</v>
      </c>
      <c r="AC384" s="29">
        <v>50160000</v>
      </c>
      <c r="AD384" s="26">
        <v>750000</v>
      </c>
      <c r="AE384" s="26">
        <v>52800000</v>
      </c>
      <c r="AF384" s="19">
        <v>52800000</v>
      </c>
      <c r="AG384" s="29">
        <v>50160000</v>
      </c>
      <c r="AH384" s="26">
        <v>800000</v>
      </c>
      <c r="AI384" s="26">
        <v>52800000</v>
      </c>
      <c r="AJ384" s="19">
        <v>52800000</v>
      </c>
      <c r="AK384" s="29">
        <v>50160000</v>
      </c>
      <c r="AL384" s="28">
        <v>14600000</v>
      </c>
      <c r="AM384">
        <v>31800000</v>
      </c>
      <c r="AN384">
        <v>52800000</v>
      </c>
    </row>
    <row r="385" spans="1:40" x14ac:dyDescent="0.2">
      <c r="A385" s="18">
        <v>44561</v>
      </c>
      <c r="B385" s="19">
        <v>0</v>
      </c>
      <c r="C385" s="19">
        <v>0</v>
      </c>
      <c r="D385" s="26" t="e">
        <v>#N/A</v>
      </c>
      <c r="E385" s="29" t="e">
        <v>#N/A</v>
      </c>
      <c r="F385" s="19">
        <v>450000</v>
      </c>
      <c r="G385" s="19">
        <v>52800000</v>
      </c>
      <c r="H385" s="19">
        <v>52800000</v>
      </c>
      <c r="I385" s="29">
        <v>50160000</v>
      </c>
      <c r="J385" s="19">
        <v>500000</v>
      </c>
      <c r="K385" s="19">
        <v>52800000</v>
      </c>
      <c r="L385" s="19">
        <v>52800000</v>
      </c>
      <c r="M385" s="29">
        <v>50160000</v>
      </c>
      <c r="N385" s="26">
        <v>550000</v>
      </c>
      <c r="O385" s="26">
        <v>52800000</v>
      </c>
      <c r="P385" s="19">
        <v>52800000</v>
      </c>
      <c r="Q385" s="29">
        <v>50160000</v>
      </c>
      <c r="R385" s="26">
        <v>600000</v>
      </c>
      <c r="S385" s="26">
        <v>52800000</v>
      </c>
      <c r="T385" s="19">
        <v>52800000</v>
      </c>
      <c r="U385" s="29">
        <v>50160000</v>
      </c>
      <c r="V385" s="26">
        <v>650000</v>
      </c>
      <c r="W385" s="26">
        <v>52800000</v>
      </c>
      <c r="X385" s="19">
        <v>52800000</v>
      </c>
      <c r="Y385" s="29">
        <v>50160000</v>
      </c>
      <c r="Z385" s="26">
        <v>700000</v>
      </c>
      <c r="AA385" s="26">
        <v>52800000</v>
      </c>
      <c r="AB385" s="19">
        <v>52800000</v>
      </c>
      <c r="AC385" s="29">
        <v>50160000</v>
      </c>
      <c r="AD385" s="26">
        <v>750000</v>
      </c>
      <c r="AE385" s="26">
        <v>52800000</v>
      </c>
      <c r="AF385" s="19">
        <v>52800000</v>
      </c>
      <c r="AG385" s="29">
        <v>50160000</v>
      </c>
      <c r="AH385" s="26">
        <v>800000</v>
      </c>
      <c r="AI385" s="26">
        <v>52800000</v>
      </c>
      <c r="AJ385" s="19">
        <v>52800000</v>
      </c>
      <c r="AK385" s="29">
        <v>50160000</v>
      </c>
      <c r="AL385" s="28">
        <v>14600000</v>
      </c>
      <c r="AM385">
        <v>31800000</v>
      </c>
      <c r="AN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2021-02-21T16:43:05Z</dcterms:modified>
</cp:coreProperties>
</file>